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240" yWindow="3570" windowWidth="11880" windowHeight="1770" tabRatio="574" firstSheet="63" activeTab="67"/>
  </bookViews>
  <sheets>
    <sheet name="pag.6" sheetId="172" r:id="rId1"/>
    <sheet name="pag.7" sheetId="192" r:id="rId2"/>
    <sheet name="pag.8" sheetId="191" r:id="rId3"/>
    <sheet name="pag.9" sheetId="189" r:id="rId4"/>
    <sheet name="pag.10" sheetId="188" r:id="rId5"/>
    <sheet name="pag.11" sheetId="187" r:id="rId6"/>
    <sheet name="pag.12" sheetId="186" r:id="rId7"/>
    <sheet name="pag.13" sheetId="185" r:id="rId8"/>
    <sheet name="pag.14" sheetId="184" r:id="rId9"/>
    <sheet name="pag.15" sheetId="183" r:id="rId10"/>
    <sheet name="pag.16" sheetId="182" r:id="rId11"/>
    <sheet name="pag.17" sheetId="181" r:id="rId12"/>
    <sheet name="pag.18" sheetId="180" r:id="rId13"/>
    <sheet name="pag.19" sheetId="178" r:id="rId14"/>
    <sheet name="pag.20" sheetId="179" r:id="rId15"/>
    <sheet name="pag.21" sheetId="177" r:id="rId16"/>
    <sheet name="pag.22" sheetId="176" r:id="rId17"/>
    <sheet name="pag.23" sheetId="175" r:id="rId18"/>
    <sheet name="pag.24" sheetId="174" r:id="rId19"/>
    <sheet name="pag..25" sheetId="196" r:id="rId20"/>
    <sheet name="pag.26" sheetId="14" r:id="rId21"/>
    <sheet name="pag.27" sheetId="15" r:id="rId22"/>
    <sheet name="pag.28" sheetId="16" r:id="rId23"/>
    <sheet name="pag.29" sheetId="17" r:id="rId24"/>
    <sheet name="pag.30" sheetId="18" r:id="rId25"/>
    <sheet name="pag.31" sheetId="19" r:id="rId26"/>
    <sheet name="pag.32" sheetId="216" r:id="rId27"/>
    <sheet name="pag.33" sheetId="212" r:id="rId28"/>
    <sheet name="pag.34" sheetId="23" r:id="rId29"/>
    <sheet name="pag.35" sheetId="24" r:id="rId30"/>
    <sheet name="pag.36" sheetId="25" r:id="rId31"/>
    <sheet name="pag.37" sheetId="26" r:id="rId32"/>
    <sheet name="pag.38" sheetId="27" r:id="rId33"/>
    <sheet name="pag.39" sheetId="28" r:id="rId34"/>
    <sheet name="pag.40" sheetId="29" r:id="rId35"/>
    <sheet name="pag.41" sheetId="30" r:id="rId36"/>
    <sheet name="Pag.42" sheetId="32" r:id="rId37"/>
    <sheet name="PAG.43" sheetId="33" r:id="rId38"/>
    <sheet name="PAG.44" sheetId="34" r:id="rId39"/>
    <sheet name="PAG.45" sheetId="35" r:id="rId40"/>
    <sheet name="PAG.46" sheetId="36" r:id="rId41"/>
    <sheet name="PAG.47" sheetId="38" r:id="rId42"/>
    <sheet name="PAG.48" sheetId="39" r:id="rId43"/>
    <sheet name="PAG.49" sheetId="40" r:id="rId44"/>
    <sheet name="PAG.50" sheetId="41" r:id="rId45"/>
    <sheet name="PAG.51" sheetId="42" r:id="rId46"/>
    <sheet name="PAG.52" sheetId="43" r:id="rId47"/>
    <sheet name="PAG.53" sheetId="44" r:id="rId48"/>
    <sheet name="PAG.54" sheetId="45" r:id="rId49"/>
    <sheet name="pag.55" sheetId="222" r:id="rId50"/>
    <sheet name="pag.56" sheetId="220" r:id="rId51"/>
    <sheet name="pag.57" sheetId="46" r:id="rId52"/>
    <sheet name="PAG.58" sheetId="47" r:id="rId53"/>
    <sheet name="PAG.59" sheetId="49" r:id="rId54"/>
    <sheet name="PAG.60" sheetId="50" r:id="rId55"/>
    <sheet name="PAG.61" sheetId="51" r:id="rId56"/>
    <sheet name="PAG.62" sheetId="52" r:id="rId57"/>
    <sheet name="PAG.63" sheetId="53" r:id="rId58"/>
    <sheet name="PAG.64" sheetId="213" r:id="rId59"/>
    <sheet name="PAG.65" sheetId="146" r:id="rId60"/>
    <sheet name="pag..66" sheetId="54" r:id="rId61"/>
    <sheet name="pag..67" sheetId="55" r:id="rId62"/>
    <sheet name="pag..68" sheetId="56" r:id="rId63"/>
    <sheet name="pag..69" sheetId="57" r:id="rId64"/>
    <sheet name="pag..70" sheetId="58" r:id="rId65"/>
    <sheet name="pag..71" sheetId="59" r:id="rId66"/>
    <sheet name="PAG.73" sheetId="203" r:id="rId67"/>
    <sheet name="PAG.74" sheetId="202" r:id="rId68"/>
    <sheet name="PAG.75" sheetId="60" r:id="rId69"/>
    <sheet name="PAG.76" sheetId="61" r:id="rId70"/>
    <sheet name="PAG.77" sheetId="62" r:id="rId71"/>
    <sheet name="pag.78" sheetId="63" r:id="rId72"/>
    <sheet name="PAG.79" sheetId="67" r:id="rId73"/>
    <sheet name="PAG.80" sheetId="211" r:id="rId74"/>
    <sheet name="PAG.81" sheetId="66" r:id="rId75"/>
    <sheet name="PAG.82" sheetId="68" r:id="rId76"/>
    <sheet name="PAG..83" sheetId="69" r:id="rId77"/>
    <sheet name="PAG..84" sheetId="70" r:id="rId78"/>
    <sheet name="Pag..85" sheetId="227" r:id="rId79"/>
    <sheet name="PAG..86" sheetId="214" r:id="rId80"/>
    <sheet name="PAG..88" sheetId="72" r:id="rId81"/>
    <sheet name="pag..89" sheetId="75" r:id="rId82"/>
    <sheet name="pag..90" sheetId="74" r:id="rId83"/>
    <sheet name="pag..91" sheetId="73" r:id="rId84"/>
    <sheet name="pag..92" sheetId="76" r:id="rId85"/>
    <sheet name="pag..93" sheetId="77" r:id="rId86"/>
    <sheet name="pag..94" sheetId="78" r:id="rId87"/>
    <sheet name="pag..95" sheetId="228" r:id="rId88"/>
    <sheet name="pag..96" sheetId="80" r:id="rId89"/>
    <sheet name="pag..97" sheetId="81" r:id="rId90"/>
    <sheet name="pag..98" sheetId="82" r:id="rId91"/>
    <sheet name="pag..99" sheetId="148" r:id="rId92"/>
    <sheet name="pag..100" sheetId="83" r:id="rId93"/>
    <sheet name="pag..101" sheetId="84" r:id="rId94"/>
    <sheet name="pag..102" sheetId="86" r:id="rId95"/>
    <sheet name="pag.103" sheetId="217" r:id="rId96"/>
    <sheet name="pag..104" sheetId="85" r:id="rId97"/>
    <sheet name="pag..105" sheetId="88" r:id="rId98"/>
    <sheet name="pag..106" sheetId="89" r:id="rId99"/>
    <sheet name="pag..107" sheetId="90" r:id="rId100"/>
    <sheet name="pag.108" sheetId="232" r:id="rId101"/>
    <sheet name="pag.110" sheetId="92" r:id="rId102"/>
    <sheet name="pag.109" sheetId="91" r:id="rId103"/>
    <sheet name="pag.111" sheetId="93" r:id="rId104"/>
    <sheet name="pag.112" sheetId="94" r:id="rId105"/>
    <sheet name="pag.113" sheetId="170" r:id="rId106"/>
    <sheet name="pag.114" sheetId="221" r:id="rId107"/>
    <sheet name="pag.115" sheetId="97" r:id="rId108"/>
    <sheet name="pag.116" sheetId="98" r:id="rId109"/>
    <sheet name="pag.117" sheetId="99" r:id="rId110"/>
    <sheet name="pag..118" sheetId="223" r:id="rId111"/>
    <sheet name="pag.119" sheetId="101" r:id="rId112"/>
    <sheet name="120." sheetId="102" r:id="rId113"/>
    <sheet name="121." sheetId="103" r:id="rId114"/>
    <sheet name="122." sheetId="104" r:id="rId115"/>
    <sheet name="123.}" sheetId="105" r:id="rId116"/>
    <sheet name="124.." sheetId="107" r:id="rId117"/>
    <sheet name="126." sheetId="108" r:id="rId118"/>
    <sheet name="127" sheetId="226" r:id="rId119"/>
    <sheet name="128.." sheetId="111" r:id="rId120"/>
    <sheet name="129" sheetId="112" r:id="rId121"/>
    <sheet name="130" sheetId="113" r:id="rId122"/>
    <sheet name="131" sheetId="114" r:id="rId123"/>
    <sheet name="132" sheetId="115" r:id="rId124"/>
    <sheet name="133" sheetId="117" r:id="rId125"/>
    <sheet name="134" sheetId="118" r:id="rId126"/>
    <sheet name="135" sheetId="119" r:id="rId127"/>
    <sheet name="136." sheetId="230" r:id="rId128"/>
    <sheet name="137" sheetId="218" r:id="rId129"/>
    <sheet name="138" sheetId="123" r:id="rId130"/>
    <sheet name="139" sheetId="122" r:id="rId131"/>
    <sheet name="140" sheetId="124" r:id="rId132"/>
    <sheet name="141" sheetId="125" r:id="rId133"/>
    <sheet name="142" sheetId="126" r:id="rId134"/>
    <sheet name="143" sheetId="152" r:id="rId135"/>
    <sheet name="145" sheetId="127" r:id="rId136"/>
    <sheet name="146" sheetId="128" r:id="rId137"/>
    <sheet name="147" sheetId="129" r:id="rId138"/>
    <sheet name="148" sheetId="219" r:id="rId139"/>
    <sheet name="149" sheetId="131" r:id="rId140"/>
    <sheet name="150" sheetId="133" r:id="rId141"/>
    <sheet name="151" sheetId="134" r:id="rId142"/>
    <sheet name="152" sheetId="135" r:id="rId143"/>
    <sheet name="153" sheetId="136" r:id="rId144"/>
    <sheet name="154" sheetId="137" r:id="rId145"/>
    <sheet name="155" sheetId="139" r:id="rId146"/>
    <sheet name="157" sheetId="140" r:id="rId147"/>
    <sheet name="158" sheetId="141" r:id="rId148"/>
    <sheet name="159" sheetId="142" r:id="rId149"/>
    <sheet name="160" sheetId="143" r:id="rId150"/>
    <sheet name="161" sheetId="144" r:id="rId151"/>
    <sheet name="Hoja3" sheetId="209" r:id="rId152"/>
    <sheet name="Hoja61" sheetId="207" r:id="rId153"/>
    <sheet name="Hoja7" sheetId="210" r:id="rId154"/>
  </sheets>
  <definedNames>
    <definedName name="_xlnm.Print_Area" localSheetId="48">PAG.54!$A$1:$N$67</definedName>
    <definedName name="_xlnm.Print_Area" localSheetId="54">PAG.60!$A$1:$Z$70</definedName>
  </definedNames>
  <calcPr calcId="144525"/>
  <fileRecoveryPr autoRecover="0"/>
</workbook>
</file>

<file path=xl/calcChain.xml><?xml version="1.0" encoding="utf-8"?>
<calcChain xmlns="http://schemas.openxmlformats.org/spreadsheetml/2006/main">
  <c r="Y46" i="170" l="1"/>
  <c r="Y43" i="141" l="1"/>
  <c r="Y40" i="32" l="1"/>
  <c r="Y40" i="24"/>
  <c r="Y44" i="23"/>
  <c r="Y50" i="16"/>
  <c r="Y61" i="15"/>
  <c r="Y42" i="14"/>
  <c r="Y49" i="54"/>
  <c r="Y43" i="119" l="1"/>
  <c r="Y41" i="141" l="1"/>
  <c r="Y39" i="141"/>
  <c r="Y48" i="140"/>
  <c r="Y46" i="136"/>
  <c r="Y45" i="136"/>
  <c r="Y43" i="135"/>
  <c r="Y43" i="129"/>
  <c r="Y42" i="129"/>
  <c r="Y44" i="128"/>
  <c r="Y35" i="127"/>
  <c r="Y38" i="122"/>
  <c r="Y53" i="123"/>
  <c r="Y51" i="103"/>
  <c r="Y50" i="102"/>
  <c r="Y44" i="98"/>
  <c r="Y52" i="97"/>
  <c r="Y47" i="93"/>
  <c r="Y46" i="90"/>
  <c r="Z49" i="148"/>
  <c r="Y41" i="81"/>
  <c r="Y60" i="76"/>
  <c r="Y50" i="73"/>
  <c r="Y33" i="75"/>
  <c r="Y46" i="72"/>
  <c r="Y66" i="62"/>
  <c r="Y57" i="61"/>
  <c r="Y50" i="60"/>
  <c r="Y48" i="57"/>
  <c r="Y63" i="50"/>
  <c r="Y64" i="50" s="1"/>
  <c r="Y49" i="49"/>
  <c r="Y61" i="30"/>
  <c r="Y51" i="29"/>
  <c r="Y59" i="28"/>
  <c r="Y51" i="27"/>
  <c r="Y41" i="24"/>
  <c r="Y51" i="16"/>
  <c r="Y61" i="76" l="1"/>
  <c r="Y42" i="32"/>
  <c r="I37" i="77"/>
  <c r="I21" i="77"/>
  <c r="I38" i="77"/>
  <c r="I40" i="77" l="1"/>
  <c r="U54" i="203"/>
  <c r="S54" i="203"/>
  <c r="I35" i="219" l="1"/>
  <c r="F35" i="219"/>
  <c r="I34" i="219"/>
  <c r="F34" i="219"/>
  <c r="F33" i="219"/>
  <c r="F32" i="219"/>
  <c r="F31" i="219"/>
  <c r="F30" i="219"/>
  <c r="F29" i="219"/>
  <c r="F28" i="219"/>
  <c r="F27" i="219"/>
  <c r="F26" i="219"/>
  <c r="F25" i="219"/>
  <c r="F24" i="219"/>
  <c r="I33" i="219"/>
  <c r="I32" i="219"/>
  <c r="I31" i="219"/>
  <c r="I30" i="219"/>
  <c r="I29" i="219"/>
  <c r="I28" i="219"/>
  <c r="I27" i="219"/>
  <c r="I26" i="219"/>
  <c r="I25" i="219"/>
  <c r="I24" i="219"/>
  <c r="I24" i="124" l="1"/>
  <c r="F24" i="124"/>
  <c r="H32" i="228"/>
  <c r="G32" i="228"/>
  <c r="H21" i="227" l="1"/>
  <c r="P32" i="186" l="1"/>
  <c r="P44" i="181"/>
  <c r="I23" i="99" l="1"/>
  <c r="F23" i="99"/>
  <c r="I21" i="232"/>
  <c r="F21" i="232"/>
  <c r="I22" i="85"/>
  <c r="F22" i="85"/>
  <c r="H31" i="143" l="1"/>
  <c r="I27" i="143"/>
  <c r="F27" i="143"/>
  <c r="E31" i="143"/>
  <c r="I26" i="143"/>
  <c r="I25" i="143"/>
  <c r="I24" i="143"/>
  <c r="I23" i="143"/>
  <c r="I22" i="143"/>
  <c r="I21" i="143"/>
  <c r="I20" i="143"/>
  <c r="I19" i="143"/>
  <c r="F26" i="143"/>
  <c r="F25" i="143"/>
  <c r="F24" i="143"/>
  <c r="F23" i="143"/>
  <c r="F22" i="143"/>
  <c r="F21" i="143"/>
  <c r="I18" i="143"/>
  <c r="F17" i="143"/>
  <c r="F20" i="143"/>
  <c r="F19" i="143"/>
  <c r="F18" i="143"/>
  <c r="K18" i="133" l="1"/>
  <c r="F18" i="230"/>
  <c r="I19" i="115" l="1"/>
  <c r="H33" i="115"/>
  <c r="I24" i="114"/>
  <c r="F24" i="114"/>
  <c r="I23" i="114"/>
  <c r="F23" i="114"/>
  <c r="I17" i="114"/>
  <c r="I18" i="226"/>
  <c r="F18" i="226"/>
  <c r="H32" i="105" l="1"/>
  <c r="I23" i="105"/>
  <c r="F23" i="105"/>
  <c r="I22" i="105"/>
  <c r="F22" i="105"/>
  <c r="I21" i="105"/>
  <c r="F21" i="105"/>
  <c r="I31" i="223"/>
  <c r="E34" i="223"/>
  <c r="F31" i="223"/>
  <c r="I30" i="223"/>
  <c r="F30" i="223"/>
  <c r="H34" i="223"/>
  <c r="I29" i="223"/>
  <c r="F29" i="223"/>
  <c r="I28" i="223"/>
  <c r="F28" i="223"/>
  <c r="I27" i="223"/>
  <c r="F27" i="223"/>
  <c r="I26" i="223"/>
  <c r="F26" i="223"/>
  <c r="I24" i="221"/>
  <c r="F24" i="221"/>
  <c r="H32" i="221"/>
  <c r="I23" i="221"/>
  <c r="F23" i="221"/>
  <c r="H38" i="94"/>
  <c r="I29" i="94"/>
  <c r="F29" i="94"/>
  <c r="I28" i="94"/>
  <c r="F28" i="94"/>
  <c r="I27" i="94"/>
  <c r="F27" i="94"/>
  <c r="I19" i="94"/>
  <c r="F19" i="94"/>
  <c r="I26" i="94"/>
  <c r="F26" i="94"/>
  <c r="H33" i="91" l="1"/>
  <c r="I24" i="91"/>
  <c r="F24" i="91"/>
  <c r="I23" i="91"/>
  <c r="F23" i="91"/>
  <c r="I22" i="91"/>
  <c r="F22" i="91"/>
  <c r="I21" i="91"/>
  <c r="F21" i="91"/>
  <c r="F20" i="232"/>
  <c r="I25" i="82"/>
  <c r="F25" i="82"/>
  <c r="H33" i="82"/>
  <c r="I23" i="82"/>
  <c r="I24" i="82"/>
  <c r="F24" i="82"/>
  <c r="F23" i="82"/>
  <c r="I22" i="82"/>
  <c r="F22" i="82"/>
  <c r="I36" i="77" l="1"/>
  <c r="I35" i="77"/>
  <c r="I34" i="77"/>
  <c r="I33" i="77"/>
  <c r="I32" i="77"/>
  <c r="I31" i="77"/>
  <c r="I30" i="77"/>
  <c r="I29" i="77"/>
  <c r="I28" i="77"/>
  <c r="I27" i="77"/>
  <c r="I26" i="77"/>
  <c r="I25" i="77"/>
  <c r="I24" i="77"/>
  <c r="I23" i="77"/>
  <c r="I22" i="77"/>
  <c r="I20" i="77"/>
  <c r="H40" i="77"/>
  <c r="I21" i="67" l="1"/>
  <c r="I20" i="67"/>
  <c r="I19" i="67"/>
  <c r="I18" i="67"/>
  <c r="I26" i="67"/>
  <c r="I25" i="67"/>
  <c r="I17" i="67"/>
  <c r="I24" i="67"/>
  <c r="I22" i="67"/>
  <c r="H31" i="67"/>
  <c r="I23" i="67"/>
  <c r="F26" i="67"/>
  <c r="F25" i="67"/>
  <c r="I31" i="67" l="1"/>
  <c r="I17" i="142"/>
  <c r="I32" i="142" s="1"/>
  <c r="I18" i="142"/>
  <c r="F18" i="142"/>
  <c r="I17" i="137"/>
  <c r="I23" i="137"/>
  <c r="F23" i="137"/>
  <c r="I22" i="137"/>
  <c r="F22" i="137"/>
  <c r="I21" i="137"/>
  <c r="F21" i="137"/>
  <c r="I22" i="131"/>
  <c r="H37" i="131"/>
  <c r="I17" i="131"/>
  <c r="I21" i="131"/>
  <c r="I20" i="131"/>
  <c r="I25" i="131"/>
  <c r="F25" i="131"/>
  <c r="F22" i="99"/>
  <c r="I22" i="99"/>
  <c r="F19" i="85" l="1"/>
  <c r="M61" i="220" l="1"/>
  <c r="K61" i="220"/>
  <c r="M55" i="220"/>
  <c r="K55" i="220"/>
  <c r="M50" i="220"/>
  <c r="K50" i="220"/>
  <c r="M38" i="220"/>
  <c r="K38" i="220"/>
  <c r="M35" i="220"/>
  <c r="K35" i="220"/>
  <c r="M34" i="220"/>
  <c r="K34" i="220"/>
  <c r="M23" i="220"/>
  <c r="K23" i="220"/>
  <c r="M21" i="220"/>
  <c r="K21" i="220"/>
  <c r="M22" i="220"/>
  <c r="K22" i="220"/>
  <c r="M44" i="222"/>
  <c r="K44" i="222"/>
  <c r="M43" i="222"/>
  <c r="K43" i="222"/>
  <c r="M35" i="222"/>
  <c r="K35" i="222"/>
  <c r="M34" i="222"/>
  <c r="K34" i="222"/>
  <c r="M29" i="222"/>
  <c r="K29" i="222"/>
  <c r="M60" i="45"/>
  <c r="K60" i="45"/>
  <c r="M58" i="45"/>
  <c r="K58" i="45"/>
  <c r="M53" i="45"/>
  <c r="K53" i="45"/>
  <c r="M47" i="45"/>
  <c r="K47" i="45"/>
  <c r="M46" i="45"/>
  <c r="K46" i="45"/>
  <c r="M44" i="45"/>
  <c r="K44" i="45"/>
  <c r="M33" i="45"/>
  <c r="K33" i="45"/>
  <c r="M28" i="45"/>
  <c r="K28" i="45"/>
  <c r="M27" i="45"/>
  <c r="K27" i="45"/>
  <c r="K17" i="45"/>
  <c r="M17" i="45"/>
  <c r="I30" i="51"/>
  <c r="I25" i="51"/>
  <c r="I32" i="51" l="1"/>
  <c r="H37" i="51"/>
  <c r="I27" i="51"/>
  <c r="I24" i="51"/>
  <c r="I35" i="51"/>
  <c r="F35" i="51"/>
  <c r="I26" i="51"/>
  <c r="I34" i="51"/>
  <c r="F34" i="51"/>
  <c r="I33" i="51"/>
  <c r="F33" i="51"/>
  <c r="I32" i="44"/>
  <c r="H33" i="44"/>
  <c r="F47" i="36" l="1"/>
  <c r="G46" i="36"/>
  <c r="G28" i="36"/>
  <c r="H47" i="36"/>
  <c r="I46" i="36"/>
  <c r="I57" i="33" l="1"/>
  <c r="L18" i="133" l="1"/>
  <c r="I22" i="51"/>
  <c r="I18" i="25" l="1"/>
  <c r="I68" i="33" l="1"/>
  <c r="F68" i="33"/>
  <c r="I69" i="33"/>
  <c r="F69" i="33"/>
  <c r="I67" i="33"/>
  <c r="F67" i="33"/>
  <c r="F66" i="33"/>
  <c r="I66" i="33"/>
  <c r="F65" i="33"/>
  <c r="I65" i="33"/>
  <c r="F70" i="33"/>
  <c r="F64" i="33"/>
  <c r="F63" i="33"/>
  <c r="F62" i="33"/>
  <c r="I63" i="33"/>
  <c r="I64" i="33"/>
  <c r="I70" i="33"/>
  <c r="I62" i="33"/>
  <c r="F56" i="33" l="1"/>
  <c r="P32" i="187" l="1"/>
  <c r="I19" i="77"/>
  <c r="I55" i="33" l="1"/>
  <c r="F55" i="33"/>
  <c r="Y44" i="112" l="1"/>
  <c r="Y49" i="89"/>
  <c r="Y39" i="63" l="1"/>
  <c r="Y40" i="63" s="1"/>
  <c r="I19" i="124" l="1"/>
  <c r="I20" i="124"/>
  <c r="I21" i="124"/>
  <c r="I22" i="124"/>
  <c r="I23" i="124"/>
  <c r="I25" i="124"/>
  <c r="I26" i="124"/>
  <c r="I27" i="124"/>
  <c r="I28" i="124"/>
  <c r="I18" i="124"/>
  <c r="F19" i="124"/>
  <c r="F20" i="124"/>
  <c r="F21" i="124"/>
  <c r="F22" i="124"/>
  <c r="F23" i="124"/>
  <c r="F25" i="124"/>
  <c r="F26" i="124"/>
  <c r="F27" i="124"/>
  <c r="F28" i="124"/>
  <c r="F18" i="124"/>
  <c r="I17" i="226"/>
  <c r="F17" i="226"/>
  <c r="I23" i="219"/>
  <c r="F23" i="219"/>
  <c r="F22" i="219"/>
  <c r="I22" i="219"/>
  <c r="M28" i="111"/>
  <c r="E33" i="232" l="1"/>
  <c r="H33" i="232"/>
  <c r="F33" i="232"/>
  <c r="I20" i="232"/>
  <c r="I33" i="232" s="1"/>
  <c r="F17" i="131"/>
  <c r="I18" i="230" l="1"/>
  <c r="I28" i="230" s="1"/>
  <c r="H28" i="230"/>
  <c r="D28" i="230"/>
  <c r="P34" i="78" l="1"/>
  <c r="I20" i="70" l="1"/>
  <c r="J45" i="222" l="1"/>
  <c r="J65" i="45" l="1"/>
  <c r="L65" i="45"/>
  <c r="M27" i="220"/>
  <c r="K27" i="220"/>
  <c r="I24" i="42"/>
  <c r="G24" i="42"/>
  <c r="G25" i="43" l="1"/>
  <c r="I25" i="43"/>
  <c r="I22" i="42"/>
  <c r="G22" i="42"/>
  <c r="I24" i="41"/>
  <c r="G24" i="41"/>
  <c r="I39" i="36"/>
  <c r="G39" i="36"/>
  <c r="I37" i="36"/>
  <c r="G37" i="36"/>
  <c r="I35" i="36"/>
  <c r="G35" i="36"/>
  <c r="I31" i="36"/>
  <c r="G31" i="36"/>
  <c r="I29" i="36"/>
  <c r="G29" i="36"/>
  <c r="I28" i="36"/>
  <c r="I27" i="36"/>
  <c r="G27" i="36"/>
  <c r="P30" i="188"/>
  <c r="P27" i="191"/>
  <c r="J27" i="146" l="1"/>
  <c r="J25" i="213"/>
  <c r="I25" i="213"/>
  <c r="Y51" i="113" l="1"/>
  <c r="N33" i="218" l="1"/>
  <c r="M33" i="218"/>
  <c r="L30" i="117"/>
  <c r="Y52" i="113"/>
  <c r="P35" i="92"/>
  <c r="P38" i="69" l="1"/>
  <c r="S39" i="202" l="1"/>
  <c r="I17" i="211" l="1"/>
  <c r="M51" i="220" l="1"/>
  <c r="K51" i="220"/>
  <c r="M62" i="220"/>
  <c r="M60" i="220"/>
  <c r="M59" i="220"/>
  <c r="M58" i="220"/>
  <c r="M53" i="220"/>
  <c r="M52" i="220"/>
  <c r="M48" i="220"/>
  <c r="M46" i="220"/>
  <c r="M45" i="220"/>
  <c r="M44" i="220"/>
  <c r="M43" i="220"/>
  <c r="M36" i="220"/>
  <c r="M33" i="220"/>
  <c r="M30" i="220"/>
  <c r="M29" i="220"/>
  <c r="M26" i="220"/>
  <c r="M25" i="220"/>
  <c r="M24" i="220"/>
  <c r="M19" i="220"/>
  <c r="M18" i="220"/>
  <c r="M16" i="220"/>
  <c r="K18" i="220"/>
  <c r="K19" i="220"/>
  <c r="K24" i="220"/>
  <c r="K25" i="220"/>
  <c r="K26" i="220"/>
  <c r="K29" i="220"/>
  <c r="K30" i="220"/>
  <c r="K33" i="220"/>
  <c r="K36" i="220"/>
  <c r="K43" i="220"/>
  <c r="K44" i="220"/>
  <c r="K45" i="220"/>
  <c r="K46" i="220"/>
  <c r="K48" i="220"/>
  <c r="K52" i="220"/>
  <c r="K53" i="220"/>
  <c r="K58" i="220"/>
  <c r="K59" i="220"/>
  <c r="K60" i="220"/>
  <c r="K62" i="220"/>
  <c r="M15" i="220"/>
  <c r="K16" i="220"/>
  <c r="K15" i="220"/>
  <c r="M41" i="222"/>
  <c r="K41" i="222"/>
  <c r="M21" i="222"/>
  <c r="K21" i="222"/>
  <c r="M63" i="220" l="1"/>
  <c r="K62" i="45"/>
  <c r="M62" i="45"/>
  <c r="Y43" i="98" l="1"/>
  <c r="X63" i="50" l="1"/>
  <c r="W63" i="50"/>
  <c r="X49" i="49"/>
  <c r="W49" i="49"/>
  <c r="X40" i="32"/>
  <c r="W40" i="32"/>
  <c r="W64" i="50" l="1"/>
  <c r="X64" i="50"/>
  <c r="W60" i="76" l="1"/>
  <c r="H32" i="74"/>
  <c r="E32" i="74"/>
  <c r="I30" i="74"/>
  <c r="F25" i="74" l="1"/>
  <c r="F23" i="74"/>
  <c r="I29" i="74"/>
  <c r="I28" i="74"/>
  <c r="I25" i="74"/>
  <c r="I24" i="74"/>
  <c r="I23" i="74"/>
  <c r="I22" i="74"/>
  <c r="I21" i="74"/>
  <c r="I20" i="74"/>
  <c r="I19" i="74"/>
  <c r="I18" i="74"/>
  <c r="F29" i="74"/>
  <c r="F28" i="74"/>
  <c r="F27" i="74"/>
  <c r="F26" i="74"/>
  <c r="F24" i="74"/>
  <c r="F22" i="74"/>
  <c r="F21" i="74"/>
  <c r="F20" i="74"/>
  <c r="F19" i="74"/>
  <c r="F18" i="74"/>
  <c r="I26" i="74"/>
  <c r="W61" i="30" l="1"/>
  <c r="X61" i="30"/>
  <c r="W59" i="28"/>
  <c r="X59" i="28"/>
  <c r="W46" i="72" l="1"/>
  <c r="X46" i="72"/>
  <c r="W39" i="63"/>
  <c r="X39" i="63"/>
  <c r="W66" i="62"/>
  <c r="X66" i="62"/>
  <c r="W57" i="61"/>
  <c r="X57" i="61"/>
  <c r="W50" i="60"/>
  <c r="X50" i="60"/>
  <c r="G21" i="227"/>
  <c r="X40" i="63" l="1"/>
  <c r="W40" i="63"/>
  <c r="N29" i="108"/>
  <c r="I21" i="227"/>
  <c r="Y45" i="90" l="1"/>
  <c r="Q39" i="202"/>
  <c r="S40" i="202"/>
  <c r="Q40" i="202" l="1"/>
  <c r="H30" i="66"/>
  <c r="E30" i="66"/>
  <c r="I17" i="66"/>
  <c r="F17" i="66"/>
  <c r="H28" i="52"/>
  <c r="I17" i="52"/>
  <c r="I28" i="52" s="1"/>
  <c r="E37" i="51"/>
  <c r="F31" i="51"/>
  <c r="F29" i="51"/>
  <c r="F22" i="51"/>
  <c r="F20" i="51"/>
  <c r="F19" i="51"/>
  <c r="F18" i="51"/>
  <c r="F17" i="51"/>
  <c r="F37" i="51" l="1"/>
  <c r="K23" i="47"/>
  <c r="X51" i="29" l="1"/>
  <c r="W51" i="29"/>
  <c r="X51" i="27"/>
  <c r="W51" i="27"/>
  <c r="X40" i="24"/>
  <c r="W40" i="24"/>
  <c r="X44" i="23"/>
  <c r="X41" i="24" s="1"/>
  <c r="W44" i="23"/>
  <c r="W41" i="24" s="1"/>
  <c r="X50" i="16"/>
  <c r="W50" i="16"/>
  <c r="X61" i="15"/>
  <c r="W61" i="15"/>
  <c r="W42" i="14"/>
  <c r="W51" i="16" s="1"/>
  <c r="X42" i="14"/>
  <c r="L63" i="220"/>
  <c r="K63" i="220"/>
  <c r="J63" i="220"/>
  <c r="X51" i="16" l="1"/>
  <c r="E73" i="33"/>
  <c r="F32" i="33"/>
  <c r="I23" i="36"/>
  <c r="I22" i="36"/>
  <c r="I21" i="36"/>
  <c r="I19" i="36"/>
  <c r="I18" i="36"/>
  <c r="I17" i="36"/>
  <c r="H73" i="33"/>
  <c r="I45" i="33"/>
  <c r="F45" i="33"/>
  <c r="I56" i="33"/>
  <c r="I58" i="33"/>
  <c r="I59" i="33"/>
  <c r="I60" i="33"/>
  <c r="I61" i="33"/>
  <c r="I71" i="33"/>
  <c r="I72" i="33"/>
  <c r="I49" i="33"/>
  <c r="F49" i="33"/>
  <c r="F72" i="33"/>
  <c r="F24" i="131"/>
  <c r="I24" i="131"/>
  <c r="I32" i="33"/>
  <c r="L45" i="222" l="1"/>
  <c r="J65" i="220" s="1"/>
  <c r="M15" i="45"/>
  <c r="M33" i="222"/>
  <c r="M31" i="222"/>
  <c r="M26" i="222"/>
  <c r="M25" i="222"/>
  <c r="M24" i="222"/>
  <c r="M23" i="222"/>
  <c r="M18" i="222"/>
  <c r="M16" i="222"/>
  <c r="M15" i="222"/>
  <c r="M45" i="222" l="1"/>
  <c r="M63" i="45"/>
  <c r="M39" i="45"/>
  <c r="M56" i="45"/>
  <c r="M45" i="45"/>
  <c r="M41" i="45"/>
  <c r="M36" i="45"/>
  <c r="M35" i="45"/>
  <c r="M31" i="45"/>
  <c r="M30" i="45"/>
  <c r="M29" i="45"/>
  <c r="M26" i="45"/>
  <c r="M24" i="45"/>
  <c r="M23" i="45"/>
  <c r="M21" i="45"/>
  <c r="M20" i="45"/>
  <c r="K24" i="45"/>
  <c r="K21" i="45"/>
  <c r="K23" i="45"/>
  <c r="K33" i="222"/>
  <c r="K25" i="222"/>
  <c r="K63" i="45"/>
  <c r="K39" i="45"/>
  <c r="M65" i="45" l="1"/>
  <c r="J66" i="220" s="1"/>
  <c r="H34" i="38"/>
  <c r="I17" i="38"/>
  <c r="I18" i="38"/>
  <c r="I32" i="43" l="1"/>
  <c r="F33" i="44" l="1"/>
  <c r="F35" i="43"/>
  <c r="H35" i="43"/>
  <c r="F30" i="42"/>
  <c r="H30" i="42"/>
  <c r="F28" i="41"/>
  <c r="H28" i="41"/>
  <c r="F31" i="40"/>
  <c r="H31" i="40"/>
  <c r="I26" i="40"/>
  <c r="F34" i="38"/>
  <c r="G24" i="44"/>
  <c r="G34" i="43"/>
  <c r="G32" i="43"/>
  <c r="G29" i="42"/>
  <c r="G28" i="42"/>
  <c r="G27" i="42"/>
  <c r="G26" i="42"/>
  <c r="G25" i="42"/>
  <c r="G23" i="42"/>
  <c r="G21" i="42"/>
  <c r="G20" i="42"/>
  <c r="G19" i="42"/>
  <c r="G18" i="42"/>
  <c r="G17" i="42"/>
  <c r="I19" i="41"/>
  <c r="G27" i="41"/>
  <c r="G26" i="41"/>
  <c r="G25" i="41"/>
  <c r="G23" i="41"/>
  <c r="G22" i="41"/>
  <c r="G21" i="41"/>
  <c r="G20" i="41"/>
  <c r="G19" i="41"/>
  <c r="G18" i="41"/>
  <c r="G17" i="41"/>
  <c r="G30" i="40"/>
  <c r="G29" i="40"/>
  <c r="G28" i="40"/>
  <c r="G27" i="40"/>
  <c r="G26" i="40"/>
  <c r="G25" i="40"/>
  <c r="G24" i="40"/>
  <c r="G23" i="40"/>
  <c r="G22" i="40"/>
  <c r="G21" i="40"/>
  <c r="G20" i="40"/>
  <c r="G19" i="40"/>
  <c r="G18" i="40"/>
  <c r="G32" i="39"/>
  <c r="G26" i="39"/>
  <c r="G26" i="38"/>
  <c r="G21" i="38"/>
  <c r="G18" i="38"/>
  <c r="G17" i="38"/>
  <c r="G45" i="36"/>
  <c r="G44" i="36"/>
  <c r="G43" i="36"/>
  <c r="G42" i="36"/>
  <c r="G40" i="36"/>
  <c r="G38" i="36"/>
  <c r="G36" i="36"/>
  <c r="G34" i="36"/>
  <c r="G33" i="36"/>
  <c r="G32" i="36"/>
  <c r="G30" i="36"/>
  <c r="G26" i="36"/>
  <c r="G25" i="36"/>
  <c r="G24" i="36"/>
  <c r="G23" i="36"/>
  <c r="G22" i="36"/>
  <c r="G21" i="36"/>
  <c r="G19" i="36"/>
  <c r="G18" i="36"/>
  <c r="G17" i="36"/>
  <c r="G47" i="36" s="1"/>
  <c r="G31" i="40" l="1"/>
  <c r="G28" i="41"/>
  <c r="G30" i="42"/>
  <c r="O44" i="181"/>
  <c r="N44" i="181"/>
  <c r="N31" i="182"/>
  <c r="O31" i="182"/>
  <c r="N30" i="183"/>
  <c r="N29" i="185"/>
  <c r="O29" i="185"/>
  <c r="N32" i="187"/>
  <c r="N30" i="188"/>
  <c r="N30" i="189"/>
  <c r="N27" i="191"/>
  <c r="N27" i="192"/>
  <c r="O29" i="172"/>
  <c r="N29" i="172"/>
  <c r="F19" i="25" l="1"/>
  <c r="H20" i="70" l="1"/>
  <c r="W53" i="123" l="1"/>
  <c r="M30" i="117" l="1"/>
  <c r="I18" i="115" l="1"/>
  <c r="I29" i="88"/>
  <c r="K30" i="19" l="1"/>
  <c r="G20" i="70"/>
  <c r="I21" i="40" l="1"/>
  <c r="I24" i="44"/>
  <c r="I34" i="43"/>
  <c r="I21" i="41"/>
  <c r="I22" i="41"/>
  <c r="I30" i="40"/>
  <c r="I26" i="39"/>
  <c r="I26" i="38"/>
  <c r="I44" i="36"/>
  <c r="I43" i="36"/>
  <c r="I34" i="36"/>
  <c r="I24" i="36"/>
  <c r="Y37" i="122" l="1"/>
  <c r="Y44" i="107"/>
  <c r="Y50" i="103"/>
  <c r="Y39" i="84"/>
  <c r="Y53" i="83"/>
  <c r="Y40" i="84" s="1"/>
  <c r="Y31" i="75"/>
  <c r="W45" i="90" l="1"/>
  <c r="X45" i="90"/>
  <c r="I19" i="25" l="1"/>
  <c r="X48" i="57" l="1"/>
  <c r="W48" i="57"/>
  <c r="X49" i="54"/>
  <c r="W49" i="54"/>
  <c r="I18" i="137" l="1"/>
  <c r="I19" i="137"/>
  <c r="I20" i="137"/>
  <c r="F18" i="137"/>
  <c r="F19" i="137"/>
  <c r="F20" i="137"/>
  <c r="F17" i="137"/>
  <c r="I18" i="131"/>
  <c r="I19" i="131"/>
  <c r="I23" i="131"/>
  <c r="F23" i="131"/>
  <c r="F18" i="131"/>
  <c r="F19" i="131"/>
  <c r="F20" i="131"/>
  <c r="F21" i="131"/>
  <c r="F22" i="131"/>
  <c r="E34" i="114"/>
  <c r="D34" i="114"/>
  <c r="F34" i="137" l="1"/>
  <c r="I34" i="137"/>
  <c r="H27" i="226"/>
  <c r="E27" i="226"/>
  <c r="E32" i="105"/>
  <c r="I20" i="105"/>
  <c r="F20" i="105"/>
  <c r="E31" i="104"/>
  <c r="I19" i="104"/>
  <c r="F19" i="104"/>
  <c r="I17" i="104"/>
  <c r="F17" i="104"/>
  <c r="I18" i="104"/>
  <c r="F18" i="104"/>
  <c r="I18" i="55"/>
  <c r="I19" i="55"/>
  <c r="I20" i="55"/>
  <c r="F18" i="55"/>
  <c r="F19" i="55"/>
  <c r="F20" i="55"/>
  <c r="F31" i="55"/>
  <c r="I17" i="55"/>
  <c r="F17" i="55"/>
  <c r="I27" i="226" l="1"/>
  <c r="F27" i="226"/>
  <c r="I25" i="223"/>
  <c r="F25" i="223"/>
  <c r="I24" i="223"/>
  <c r="F24" i="223"/>
  <c r="I23" i="223"/>
  <c r="F23" i="223"/>
  <c r="I22" i="223"/>
  <c r="F22" i="223"/>
  <c r="I21" i="223"/>
  <c r="F21" i="223"/>
  <c r="F34" i="223" s="1"/>
  <c r="D34" i="223"/>
  <c r="I20" i="223"/>
  <c r="F20" i="223"/>
  <c r="I19" i="223"/>
  <c r="F19" i="223"/>
  <c r="I18" i="223"/>
  <c r="F18" i="223"/>
  <c r="D33" i="99"/>
  <c r="E32" i="221"/>
  <c r="I22" i="221"/>
  <c r="F22" i="221"/>
  <c r="D38" i="94"/>
  <c r="E38" i="94"/>
  <c r="I18" i="94"/>
  <c r="F18" i="94"/>
  <c r="I23" i="94"/>
  <c r="F23" i="94"/>
  <c r="I34" i="223" l="1"/>
  <c r="X39" i="84"/>
  <c r="W39" i="84"/>
  <c r="I42" i="86"/>
  <c r="I41" i="86"/>
  <c r="I35" i="86"/>
  <c r="F42" i="86"/>
  <c r="F41" i="86"/>
  <c r="F35" i="86"/>
  <c r="F19" i="86"/>
  <c r="F20" i="86"/>
  <c r="F21" i="86"/>
  <c r="F22" i="86"/>
  <c r="F23" i="86"/>
  <c r="F24" i="86"/>
  <c r="F25" i="86"/>
  <c r="F26" i="86"/>
  <c r="F27" i="86"/>
  <c r="F28" i="86"/>
  <c r="F29" i="86"/>
  <c r="F30" i="86"/>
  <c r="F31" i="86"/>
  <c r="F32" i="86"/>
  <c r="F33" i="86"/>
  <c r="F34" i="86"/>
  <c r="F36" i="86"/>
  <c r="F37" i="86"/>
  <c r="F38" i="86"/>
  <c r="F39" i="86"/>
  <c r="F40" i="86"/>
  <c r="F43" i="86"/>
  <c r="F44" i="86"/>
  <c r="F45" i="86"/>
  <c r="F46" i="86"/>
  <c r="F47" i="86"/>
  <c r="I19" i="86"/>
  <c r="I33" i="86"/>
  <c r="I37" i="86"/>
  <c r="I26" i="86"/>
  <c r="I40" i="86"/>
  <c r="I47" i="86"/>
  <c r="I46" i="86"/>
  <c r="I44" i="86"/>
  <c r="I39" i="86"/>
  <c r="I45" i="86"/>
  <c r="I25" i="86"/>
  <c r="I43" i="86"/>
  <c r="D49" i="86"/>
  <c r="E33" i="82" l="1"/>
  <c r="I18" i="66" l="1"/>
  <c r="I19" i="66"/>
  <c r="F18" i="66"/>
  <c r="F19" i="66"/>
  <c r="I30" i="66" l="1"/>
  <c r="F30" i="66"/>
  <c r="F59" i="33"/>
  <c r="I18" i="51" l="1"/>
  <c r="I19" i="51"/>
  <c r="I20" i="51"/>
  <c r="I21" i="51"/>
  <c r="I29" i="51"/>
  <c r="I31" i="51"/>
  <c r="I17" i="51"/>
  <c r="E33" i="34"/>
  <c r="I21" i="34"/>
  <c r="F21" i="34"/>
  <c r="I37" i="51" l="1"/>
  <c r="F33" i="34"/>
  <c r="G34" i="39" l="1"/>
  <c r="K56" i="45" l="1"/>
  <c r="I28" i="39" l="1"/>
  <c r="P29" i="185" l="1"/>
  <c r="I27" i="214" l="1"/>
  <c r="P30" i="189" l="1"/>
  <c r="P45" i="181" s="1"/>
  <c r="H29" i="88" l="1"/>
  <c r="H26" i="80"/>
  <c r="K26" i="212"/>
  <c r="M28" i="108" l="1"/>
  <c r="K18" i="117" l="1"/>
  <c r="W50" i="102"/>
  <c r="X50" i="102"/>
  <c r="W50" i="103"/>
  <c r="X50" i="103"/>
  <c r="P38" i="68"/>
  <c r="K16" i="222" l="1"/>
  <c r="K18" i="222"/>
  <c r="K23" i="222"/>
  <c r="K24" i="222"/>
  <c r="K26" i="222"/>
  <c r="K31" i="222"/>
  <c r="K29" i="45"/>
  <c r="K36" i="45"/>
  <c r="K15" i="222" l="1"/>
  <c r="K45" i="222" s="1"/>
  <c r="K26" i="45"/>
  <c r="K30" i="45"/>
  <c r="K31" i="45"/>
  <c r="K35" i="45"/>
  <c r="K41" i="45"/>
  <c r="K45" i="45"/>
  <c r="K15" i="45"/>
  <c r="K65" i="45" s="1"/>
  <c r="I21" i="38"/>
  <c r="I23" i="38"/>
  <c r="I24" i="38"/>
  <c r="I25" i="38"/>
  <c r="I27" i="38"/>
  <c r="I29" i="38"/>
  <c r="I30" i="38"/>
  <c r="I31" i="38"/>
  <c r="I32" i="38"/>
  <c r="I33" i="38"/>
  <c r="G23" i="38"/>
  <c r="G24" i="38"/>
  <c r="G25" i="38"/>
  <c r="G27" i="38"/>
  <c r="G29" i="38"/>
  <c r="G30" i="38"/>
  <c r="G31" i="38"/>
  <c r="G32" i="38"/>
  <c r="G33" i="38"/>
  <c r="K20" i="117"/>
  <c r="I34" i="38" l="1"/>
  <c r="G34" i="38"/>
  <c r="P33" i="217" l="1"/>
  <c r="I33" i="34" l="1"/>
  <c r="W39" i="141" l="1"/>
  <c r="X39" i="141"/>
  <c r="W48" i="140"/>
  <c r="X48" i="140"/>
  <c r="W45" i="136"/>
  <c r="X45" i="136"/>
  <c r="W42" i="129"/>
  <c r="X42" i="129"/>
  <c r="W44" i="128"/>
  <c r="X44" i="128"/>
  <c r="X35" i="127"/>
  <c r="W35" i="127"/>
  <c r="J33" i="125"/>
  <c r="K33" i="125"/>
  <c r="O17" i="108"/>
  <c r="O18" i="108"/>
  <c r="O19" i="108"/>
  <c r="O20" i="108"/>
  <c r="O21" i="108"/>
  <c r="O22" i="108"/>
  <c r="O23" i="108"/>
  <c r="O24" i="108"/>
  <c r="O25" i="108"/>
  <c r="O26" i="108"/>
  <c r="O27" i="108"/>
  <c r="O16" i="108"/>
  <c r="M17" i="108"/>
  <c r="M18" i="108"/>
  <c r="M19" i="108"/>
  <c r="M20" i="108"/>
  <c r="M21" i="108"/>
  <c r="M22" i="108"/>
  <c r="M23" i="108"/>
  <c r="M24" i="108"/>
  <c r="M25" i="108"/>
  <c r="M26" i="108"/>
  <c r="M27" i="108"/>
  <c r="M16" i="108"/>
  <c r="X41" i="141" l="1"/>
  <c r="W41" i="141"/>
  <c r="O29" i="108"/>
  <c r="K33" i="218"/>
  <c r="J30" i="117"/>
  <c r="W51" i="113"/>
  <c r="X51" i="113"/>
  <c r="X44" i="107"/>
  <c r="W44" i="107"/>
  <c r="I19" i="221"/>
  <c r="I20" i="221"/>
  <c r="I21" i="221"/>
  <c r="I18" i="221"/>
  <c r="F19" i="221"/>
  <c r="F20" i="221"/>
  <c r="F21" i="221"/>
  <c r="F18" i="221"/>
  <c r="E33" i="99"/>
  <c r="I32" i="221" l="1"/>
  <c r="F32" i="221"/>
  <c r="I21" i="99"/>
  <c r="F21" i="99"/>
  <c r="W43" i="98"/>
  <c r="X43" i="98"/>
  <c r="W52" i="97"/>
  <c r="X52" i="97"/>
  <c r="W46" i="170"/>
  <c r="X46" i="170"/>
  <c r="W47" i="93"/>
  <c r="X47" i="93"/>
  <c r="W53" i="83" l="1"/>
  <c r="X53" i="83"/>
  <c r="Q40" i="46"/>
  <c r="X60" i="76"/>
  <c r="W50" i="73"/>
  <c r="X50" i="73"/>
  <c r="X31" i="75"/>
  <c r="O27" i="192"/>
  <c r="P27" i="192"/>
  <c r="M40" i="19" l="1"/>
  <c r="L40" i="19"/>
  <c r="J40" i="19"/>
  <c r="I43" i="18"/>
  <c r="H43" i="18"/>
  <c r="F43" i="18"/>
  <c r="E43" i="18"/>
  <c r="H42" i="17"/>
  <c r="F42" i="17"/>
  <c r="E42" i="17"/>
  <c r="P30" i="183"/>
  <c r="O30" i="183"/>
  <c r="P31" i="182"/>
  <c r="O32" i="186"/>
  <c r="N32" i="186"/>
  <c r="O32" i="187"/>
  <c r="O30" i="188"/>
  <c r="O30" i="189"/>
  <c r="O27" i="191"/>
  <c r="P29" i="172"/>
  <c r="F18" i="58" l="1"/>
  <c r="F38" i="58" s="1"/>
  <c r="J23" i="47"/>
  <c r="F71" i="33"/>
  <c r="I17" i="33" l="1"/>
  <c r="I18" i="33"/>
  <c r="I19" i="33"/>
  <c r="I20" i="33"/>
  <c r="I21" i="33"/>
  <c r="I22" i="33"/>
  <c r="I23" i="33"/>
  <c r="I24" i="33"/>
  <c r="I26" i="33"/>
  <c r="I27" i="33"/>
  <c r="I28" i="33"/>
  <c r="I29" i="33"/>
  <c r="I30" i="33"/>
  <c r="I31" i="33"/>
  <c r="I33" i="33"/>
  <c r="I34" i="33"/>
  <c r="I35" i="33"/>
  <c r="I36" i="33"/>
  <c r="I37" i="33"/>
  <c r="I38" i="33"/>
  <c r="I39" i="33"/>
  <c r="I40" i="33"/>
  <c r="I41" i="33"/>
  <c r="I42" i="33"/>
  <c r="I43" i="33"/>
  <c r="I44" i="33"/>
  <c r="I46" i="33"/>
  <c r="I47" i="33"/>
  <c r="I48" i="33"/>
  <c r="I50" i="33"/>
  <c r="I51" i="33"/>
  <c r="I52" i="33"/>
  <c r="I53" i="33"/>
  <c r="I54" i="33"/>
  <c r="I16" i="33"/>
  <c r="I73" i="33" s="1"/>
  <c r="F17" i="33"/>
  <c r="F18" i="33"/>
  <c r="F19" i="33"/>
  <c r="F20" i="33"/>
  <c r="F21" i="33"/>
  <c r="F22" i="33"/>
  <c r="F23" i="33"/>
  <c r="F24" i="33"/>
  <c r="F26" i="33"/>
  <c r="F27" i="33"/>
  <c r="F28" i="33"/>
  <c r="F29" i="33"/>
  <c r="F30" i="33"/>
  <c r="F31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6" i="33"/>
  <c r="F47" i="33"/>
  <c r="F48" i="33"/>
  <c r="F50" i="33"/>
  <c r="F51" i="33"/>
  <c r="F52" i="33"/>
  <c r="F53" i="33"/>
  <c r="F54" i="33"/>
  <c r="F58" i="33"/>
  <c r="F60" i="33"/>
  <c r="F61" i="33"/>
  <c r="F16" i="33"/>
  <c r="G22" i="43"/>
  <c r="G23" i="43"/>
  <c r="G24" i="43"/>
  <c r="G27" i="43"/>
  <c r="G28" i="43"/>
  <c r="G29" i="43"/>
  <c r="G31" i="43"/>
  <c r="G33" i="43"/>
  <c r="G17" i="43"/>
  <c r="I28" i="44"/>
  <c r="G19" i="44"/>
  <c r="G20" i="44"/>
  <c r="G21" i="44"/>
  <c r="G22" i="44"/>
  <c r="G23" i="44"/>
  <c r="G25" i="44"/>
  <c r="G26" i="44"/>
  <c r="G28" i="44"/>
  <c r="G31" i="44"/>
  <c r="G17" i="44"/>
  <c r="I31" i="44"/>
  <c r="I27" i="43"/>
  <c r="I25" i="40"/>
  <c r="I22" i="39"/>
  <c r="I18" i="39"/>
  <c r="I32" i="36"/>
  <c r="G35" i="43" l="1"/>
  <c r="F73" i="33"/>
  <c r="G33" i="44"/>
  <c r="X43" i="135"/>
  <c r="X46" i="136" s="1"/>
  <c r="W43" i="135"/>
  <c r="W46" i="136" s="1"/>
  <c r="X43" i="129"/>
  <c r="W43" i="129"/>
  <c r="X37" i="122"/>
  <c r="X53" i="123"/>
  <c r="X43" i="119"/>
  <c r="W43" i="119"/>
  <c r="X44" i="112"/>
  <c r="W44" i="112"/>
  <c r="W52" i="113" s="1"/>
  <c r="X44" i="98"/>
  <c r="W44" i="98"/>
  <c r="X49" i="89"/>
  <c r="X46" i="90" s="1"/>
  <c r="W49" i="89"/>
  <c r="W46" i="90" s="1"/>
  <c r="Y49" i="148"/>
  <c r="X49" i="148"/>
  <c r="X41" i="81"/>
  <c r="W41" i="81"/>
  <c r="X52" i="113" l="1"/>
  <c r="X51" i="103"/>
  <c r="W51" i="103"/>
  <c r="X40" i="84"/>
  <c r="W40" i="84"/>
  <c r="X61" i="76"/>
  <c r="W61" i="76"/>
  <c r="X33" i="75"/>
  <c r="K31" i="133" l="1"/>
  <c r="F20" i="115"/>
  <c r="F19" i="115"/>
  <c r="F18" i="115"/>
  <c r="F17" i="115"/>
  <c r="F22" i="114"/>
  <c r="F21" i="114"/>
  <c r="F20" i="114"/>
  <c r="F19" i="114"/>
  <c r="F18" i="114"/>
  <c r="F17" i="114"/>
  <c r="F19" i="105"/>
  <c r="F18" i="105"/>
  <c r="F17" i="105"/>
  <c r="F20" i="99"/>
  <c r="F19" i="99"/>
  <c r="F18" i="99"/>
  <c r="F17" i="99"/>
  <c r="F25" i="94"/>
  <c r="F24" i="94"/>
  <c r="F22" i="94"/>
  <c r="F21" i="94"/>
  <c r="F20" i="94"/>
  <c r="F20" i="91"/>
  <c r="F19" i="91"/>
  <c r="F18" i="91"/>
  <c r="F21" i="85"/>
  <c r="F20" i="85"/>
  <c r="F18" i="85"/>
  <c r="F18" i="86"/>
  <c r="F17" i="86"/>
  <c r="F49" i="86" s="1"/>
  <c r="F20" i="82"/>
  <c r="F19" i="82"/>
  <c r="F18" i="82"/>
  <c r="F36" i="77"/>
  <c r="F33" i="77"/>
  <c r="F32" i="77"/>
  <c r="F31" i="77"/>
  <c r="F29" i="77"/>
  <c r="F28" i="77"/>
  <c r="F27" i="77"/>
  <c r="F26" i="77"/>
  <c r="F25" i="77"/>
  <c r="F23" i="77"/>
  <c r="F22" i="77"/>
  <c r="F21" i="77"/>
  <c r="F20" i="77"/>
  <c r="F19" i="77"/>
  <c r="F36" i="211"/>
  <c r="E36" i="211"/>
  <c r="F32" i="105" l="1"/>
  <c r="F34" i="114"/>
  <c r="F41" i="25"/>
  <c r="K30" i="117" l="1"/>
  <c r="I17" i="44" l="1"/>
  <c r="I19" i="44"/>
  <c r="I20" i="44"/>
  <c r="I21" i="44"/>
  <c r="I22" i="44"/>
  <c r="I23" i="44"/>
  <c r="I25" i="44"/>
  <c r="I26" i="44"/>
  <c r="H34" i="39"/>
  <c r="F36" i="44" s="1"/>
  <c r="F34" i="39"/>
  <c r="I33" i="44" l="1"/>
  <c r="H38" i="219"/>
  <c r="E38" i="219"/>
  <c r="I21" i="219"/>
  <c r="F21" i="219"/>
  <c r="I20" i="219"/>
  <c r="F20" i="219"/>
  <c r="I19" i="219"/>
  <c r="F19" i="219"/>
  <c r="F18" i="219"/>
  <c r="F38" i="219" l="1"/>
  <c r="M33" i="126"/>
  <c r="L33" i="218"/>
  <c r="Q33" i="216" l="1"/>
  <c r="W37" i="122" l="1"/>
  <c r="W31" i="75"/>
  <c r="W33" i="75" s="1"/>
  <c r="H27" i="214" l="1"/>
  <c r="J26" i="212"/>
  <c r="I20" i="91" l="1"/>
  <c r="I36" i="211" l="1"/>
  <c r="H36" i="211"/>
  <c r="I19" i="40" l="1"/>
  <c r="I20" i="40"/>
  <c r="I22" i="40"/>
  <c r="I23" i="40"/>
  <c r="I24" i="40"/>
  <c r="I27" i="40"/>
  <c r="I28" i="40"/>
  <c r="I29" i="40"/>
  <c r="I18" i="40"/>
  <c r="I25" i="36"/>
  <c r="I26" i="36"/>
  <c r="I30" i="36"/>
  <c r="I33" i="36"/>
  <c r="I36" i="36"/>
  <c r="I38" i="36"/>
  <c r="I40" i="36"/>
  <c r="I42" i="36"/>
  <c r="I45" i="36"/>
  <c r="I18" i="41"/>
  <c r="I20" i="41"/>
  <c r="I23" i="41"/>
  <c r="I25" i="41"/>
  <c r="I26" i="41"/>
  <c r="I27" i="41"/>
  <c r="I17" i="41"/>
  <c r="I28" i="41" s="1"/>
  <c r="I19" i="39"/>
  <c r="I21" i="39"/>
  <c r="I23" i="39"/>
  <c r="I24" i="39"/>
  <c r="I25" i="39"/>
  <c r="I27" i="39"/>
  <c r="I29" i="39"/>
  <c r="I30" i="39"/>
  <c r="I31" i="39"/>
  <c r="I32" i="39"/>
  <c r="I33" i="39"/>
  <c r="I18" i="42"/>
  <c r="I19" i="42"/>
  <c r="I20" i="42"/>
  <c r="I21" i="42"/>
  <c r="I23" i="42"/>
  <c r="I25" i="42"/>
  <c r="I26" i="42"/>
  <c r="I27" i="42"/>
  <c r="I28" i="42"/>
  <c r="I29" i="42"/>
  <c r="I17" i="42"/>
  <c r="I30" i="42" s="1"/>
  <c r="I23" i="43"/>
  <c r="I24" i="43"/>
  <c r="I28" i="43"/>
  <c r="I29" i="43"/>
  <c r="I31" i="43"/>
  <c r="I33" i="43"/>
  <c r="I22" i="43"/>
  <c r="I17" i="43"/>
  <c r="I35" i="43" s="1"/>
  <c r="I31" i="40" l="1"/>
  <c r="I34" i="39"/>
  <c r="I47" i="36"/>
  <c r="I20" i="115"/>
  <c r="M33" i="152" l="1"/>
  <c r="O33" i="152"/>
  <c r="N33" i="152"/>
  <c r="L33" i="152"/>
  <c r="I17" i="143" l="1"/>
  <c r="I37" i="131"/>
  <c r="E30" i="124"/>
  <c r="F30" i="124"/>
  <c r="H30" i="124"/>
  <c r="I30" i="124"/>
  <c r="I17" i="115"/>
  <c r="I22" i="114"/>
  <c r="I21" i="114"/>
  <c r="I20" i="114"/>
  <c r="I19" i="114"/>
  <c r="I18" i="114"/>
  <c r="I19" i="105"/>
  <c r="I18" i="105"/>
  <c r="I17" i="105"/>
  <c r="H31" i="104"/>
  <c r="I31" i="104"/>
  <c r="F31" i="104"/>
  <c r="I33" i="115" l="1"/>
  <c r="I32" i="105"/>
  <c r="I18" i="99"/>
  <c r="H33" i="99"/>
  <c r="I20" i="99"/>
  <c r="I19" i="99"/>
  <c r="I17" i="99"/>
  <c r="I25" i="94"/>
  <c r="I24" i="94"/>
  <c r="I22" i="94"/>
  <c r="I21" i="94"/>
  <c r="I20" i="94"/>
  <c r="I19" i="91"/>
  <c r="I18" i="91"/>
  <c r="H49" i="86"/>
  <c r="I38" i="86"/>
  <c r="I36" i="86"/>
  <c r="I34" i="86"/>
  <c r="I31" i="86"/>
  <c r="I23" i="86"/>
  <c r="I21" i="86"/>
  <c r="I20" i="86"/>
  <c r="I18" i="86"/>
  <c r="I32" i="86"/>
  <c r="I33" i="99" l="1"/>
  <c r="I38" i="94"/>
  <c r="I30" i="86"/>
  <c r="I29" i="86"/>
  <c r="I28" i="86"/>
  <c r="I27" i="86"/>
  <c r="I24" i="86"/>
  <c r="I22" i="86"/>
  <c r="I17" i="86"/>
  <c r="E40" i="77"/>
  <c r="F40" i="77"/>
  <c r="I19" i="82"/>
  <c r="I18" i="82"/>
  <c r="I33" i="82" s="1"/>
  <c r="I20" i="82"/>
  <c r="I49" i="86" l="1"/>
  <c r="F32" i="74" l="1"/>
  <c r="I27" i="74"/>
  <c r="I32" i="74" s="1"/>
  <c r="E31" i="67" l="1"/>
  <c r="F31" i="67"/>
  <c r="E38" i="58" l="1"/>
  <c r="H38" i="58"/>
  <c r="I38" i="58"/>
  <c r="H34" i="55"/>
  <c r="I34" i="55"/>
  <c r="E34" i="55"/>
  <c r="F34" i="55"/>
  <c r="P38" i="53" l="1"/>
  <c r="E28" i="52"/>
  <c r="F28" i="52"/>
  <c r="H33" i="34" l="1"/>
  <c r="K22" i="19" l="1"/>
  <c r="K23" i="19"/>
  <c r="K24" i="19"/>
  <c r="K25" i="19"/>
  <c r="K26" i="19"/>
  <c r="K27" i="19"/>
  <c r="K28" i="19"/>
  <c r="K29" i="19"/>
  <c r="K31" i="19"/>
  <c r="K32" i="19"/>
  <c r="K33" i="19"/>
  <c r="K21" i="19"/>
  <c r="K40" i="19" l="1"/>
  <c r="I18" i="17"/>
  <c r="I42" i="17" s="1"/>
  <c r="M28" i="144" l="1"/>
  <c r="I31" i="143"/>
  <c r="F31" i="143"/>
  <c r="H32" i="142"/>
  <c r="F32" i="142"/>
  <c r="E32" i="142"/>
  <c r="M35" i="139" l="1"/>
  <c r="H34" i="137"/>
  <c r="E34" i="137"/>
  <c r="M32" i="134"/>
  <c r="M31" i="133"/>
  <c r="F37" i="131"/>
  <c r="E37" i="131"/>
  <c r="P34" i="118" l="1"/>
  <c r="F33" i="115"/>
  <c r="E33" i="115"/>
  <c r="I34" i="114" l="1"/>
  <c r="H34" i="114"/>
  <c r="J28" i="111"/>
  <c r="K28" i="111"/>
  <c r="L28" i="111"/>
  <c r="L29" i="108"/>
  <c r="M29" i="108"/>
  <c r="P33" i="101" l="1"/>
  <c r="F33" i="99" l="1"/>
  <c r="F38" i="94" l="1"/>
  <c r="I33" i="91" l="1"/>
  <c r="F33" i="91"/>
  <c r="E33" i="91"/>
  <c r="E49" i="86" l="1"/>
  <c r="I35" i="85"/>
  <c r="H35" i="85"/>
  <c r="F35" i="85"/>
  <c r="E35" i="85"/>
  <c r="F33" i="82"/>
  <c r="I26" i="80" l="1"/>
  <c r="I34" i="35" l="1"/>
  <c r="H34" i="35"/>
  <c r="F34" i="35"/>
  <c r="E34" i="35"/>
  <c r="N31" i="26" l="1"/>
  <c r="I41" i="25"/>
  <c r="H41" i="25"/>
  <c r="X42" i="32" l="1"/>
  <c r="W42" i="32"/>
  <c r="L18" i="125"/>
  <c r="L33" i="125" s="1"/>
  <c r="M33" i="125"/>
  <c r="I38" i="219"/>
</calcChain>
</file>

<file path=xl/comments1.xml><?xml version="1.0" encoding="utf-8"?>
<comments xmlns="http://schemas.openxmlformats.org/spreadsheetml/2006/main">
  <authors>
    <author>G-Financiera</author>
  </authors>
  <commentList>
    <comment ref="J13" authorId="0">
      <text>
        <r>
          <rPr>
            <b/>
            <sz val="9"/>
            <color indexed="81"/>
            <rFont val="Tahoma"/>
            <family val="2"/>
          </rPr>
          <t>G-Financiera: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G-Financiera</author>
  </authors>
  <commentList>
    <comment ref="J13" authorId="0">
      <text>
        <r>
          <rPr>
            <b/>
            <sz val="9"/>
            <color indexed="81"/>
            <rFont val="Tahoma"/>
            <family val="2"/>
          </rPr>
          <t>G-Financiera: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<sst xmlns="http://schemas.openxmlformats.org/spreadsheetml/2006/main" count="14853" uniqueCount="2635">
  <si>
    <t>DIRECCION GENERAL DE PRESUPUESTO</t>
  </si>
  <si>
    <t>TOTAL</t>
  </si>
  <si>
    <t>Republica Dominicana</t>
  </si>
  <si>
    <t>(DIGEPRES)</t>
  </si>
  <si>
    <t xml:space="preserve">CODIGO </t>
  </si>
  <si>
    <t>Cuenta</t>
  </si>
  <si>
    <t>Auxiliar</t>
  </si>
  <si>
    <t>FUENTE DE FINANCIAMIENTO</t>
  </si>
  <si>
    <t>PROYECTADO AÑO SIGUIENTE</t>
  </si>
  <si>
    <t>TOTALES</t>
  </si>
  <si>
    <t>ELABORADO POR :</t>
  </si>
  <si>
    <t>REVISADO POR :</t>
  </si>
  <si>
    <t>AUTORIZADO POR:</t>
  </si>
  <si>
    <t>ORGANISMO FINANCIADOR</t>
  </si>
  <si>
    <t>ORGANISMO  FINANCIADOR</t>
  </si>
  <si>
    <t>REVISADO POR:</t>
  </si>
  <si>
    <t>CATEGORIA PROGRAMATICA</t>
  </si>
  <si>
    <t xml:space="preserve">Republica Dominicana </t>
  </si>
  <si>
    <t xml:space="preserve">DIRECCION GENERAL DE PRESUPUESTO </t>
  </si>
  <si>
    <t>Fecha:</t>
  </si>
  <si>
    <t>Programa</t>
  </si>
  <si>
    <t xml:space="preserve">Proyecto </t>
  </si>
  <si>
    <t>FUNCION</t>
  </si>
  <si>
    <t>UNIDAD REPONSABLE</t>
  </si>
  <si>
    <t>Control y Fiscalizacion de la Gestion Municipal</t>
  </si>
  <si>
    <t>Direccion Administrativa y Financiera</t>
  </si>
  <si>
    <t>Direccion de Planeamiento Urbano</t>
  </si>
  <si>
    <t>Direccion de Planificacion</t>
  </si>
  <si>
    <t>ELABORADO POR:</t>
  </si>
  <si>
    <t>Obras Publicas Municipales</t>
  </si>
  <si>
    <t>Oficina Tecnica</t>
  </si>
  <si>
    <t>Oficina tecnica</t>
  </si>
  <si>
    <t>Seguridad y Vigilancia Ciudadana</t>
  </si>
  <si>
    <t>Direccion de Limpieza</t>
  </si>
  <si>
    <t>Mataderos</t>
  </si>
  <si>
    <t>Direccion de Cuerpo de Bomberos</t>
  </si>
  <si>
    <t>Fomento de la Cultura y el Arte</t>
  </si>
  <si>
    <t xml:space="preserve">Direccion de Educacion </t>
  </si>
  <si>
    <t>Direccion de Salud</t>
  </si>
  <si>
    <t>Direccion de Genero</t>
  </si>
  <si>
    <t>Direccion de Cultura y Arte</t>
  </si>
  <si>
    <t>DENOMINACION:</t>
  </si>
  <si>
    <t>PROGRAMA:</t>
  </si>
  <si>
    <t>Objeto</t>
  </si>
  <si>
    <t>Sub- Cuenta</t>
  </si>
  <si>
    <t>CLASIFICADOR DE GASTO</t>
  </si>
  <si>
    <t>DENOMINACION DEL GASTO</t>
  </si>
  <si>
    <t xml:space="preserve">FUENTE DE FINANCIAMIENTO </t>
  </si>
  <si>
    <t>DESTINO DE FONDO</t>
  </si>
  <si>
    <t>PRESUPUESTO ORIGINAL AÑO ACTUAL</t>
  </si>
  <si>
    <t>EJECUCION ESTIMADA AÑO ACTUAL</t>
  </si>
  <si>
    <t xml:space="preserve">Contribucion a la Seguridad Social </t>
  </si>
  <si>
    <t>p</t>
  </si>
  <si>
    <t>S</t>
  </si>
  <si>
    <t>I</t>
  </si>
  <si>
    <t>Telefono  Local</t>
  </si>
  <si>
    <t>Agua</t>
  </si>
  <si>
    <t>Impresión y Encuadernacion</t>
  </si>
  <si>
    <t>Viaticos Dentro  del Pais</t>
  </si>
  <si>
    <t>Viaticos  Fuera del Pais</t>
  </si>
  <si>
    <t>Pasajes</t>
  </si>
  <si>
    <t>Servicios Tecnicos y Profecionales</t>
  </si>
  <si>
    <t>Materiales y Suministro</t>
  </si>
  <si>
    <t>Alimentos y Productos Agroforestales</t>
  </si>
  <si>
    <t>Alimentos y Bebidas para Personas</t>
  </si>
  <si>
    <t>Papel de Escritorio</t>
  </si>
  <si>
    <t>Combustibles y Lubricantes</t>
  </si>
  <si>
    <t>Llantas y Neumaticos</t>
  </si>
  <si>
    <t>P</t>
  </si>
  <si>
    <t>Materiales de Limpieza</t>
  </si>
  <si>
    <t>Tranferencias Corrientes</t>
  </si>
  <si>
    <t xml:space="preserve">Tranferencias Corrientes  al Sector Privado </t>
  </si>
  <si>
    <t>Ayudas y Donaciones a Personas</t>
  </si>
  <si>
    <t>TOTAL CONSEJO MUNICIPAL</t>
  </si>
  <si>
    <t>MINISTERIO DE HACIENDA</t>
  </si>
  <si>
    <t>ANEXO-1</t>
  </si>
  <si>
    <t>PROGRAMA</t>
  </si>
  <si>
    <t>SUB-PROGRAMA</t>
  </si>
  <si>
    <t>PROYECTO</t>
  </si>
  <si>
    <t>ACTIVIDAD/OBRA</t>
  </si>
  <si>
    <t xml:space="preserve">FUNCION </t>
  </si>
  <si>
    <t>Normas, Politicas y Adminitracion  Municipal</t>
  </si>
  <si>
    <t xml:space="preserve">Normas y Seguimiento </t>
  </si>
  <si>
    <t xml:space="preserve">CLASIFICADOR DEL  GASTO </t>
  </si>
  <si>
    <t xml:space="preserve">Cargo     </t>
  </si>
  <si>
    <t xml:space="preserve">Actual </t>
  </si>
  <si>
    <t>No. Persona</t>
  </si>
  <si>
    <t xml:space="preserve">Mensual </t>
  </si>
  <si>
    <t xml:space="preserve">Anual </t>
  </si>
  <si>
    <t xml:space="preserve">Solicitado </t>
  </si>
  <si>
    <r>
      <t>Suerdo RD</t>
    </r>
    <r>
      <rPr>
        <b/>
        <u/>
        <sz val="11"/>
        <color theme="1"/>
        <rFont val="Calibri"/>
        <family val="2"/>
        <scheme val="minor"/>
      </rPr>
      <t>$</t>
    </r>
  </si>
  <si>
    <t>Suerdo RD$</t>
  </si>
  <si>
    <t>Mensual</t>
  </si>
  <si>
    <t>Regidores</t>
  </si>
  <si>
    <t>Secretaria del Consejo</t>
  </si>
  <si>
    <t>Mensajero</t>
  </si>
  <si>
    <t>Sub-Secretaria del Consejo</t>
  </si>
  <si>
    <t xml:space="preserve">Secretaria </t>
  </si>
  <si>
    <t>Secretaria Auxiliar</t>
  </si>
  <si>
    <t>TOTAL RD$</t>
  </si>
  <si>
    <t>Elaborado por :</t>
  </si>
  <si>
    <t>Revisado por:</t>
  </si>
  <si>
    <t>Aprobado por:</t>
  </si>
  <si>
    <t>DETALLE DE NOMINAS</t>
  </si>
  <si>
    <t>Seguridad</t>
  </si>
  <si>
    <t>Ayuntamiento Municipal de San Juan de la Maguana</t>
  </si>
  <si>
    <t>Ayuntamiento Municipal San  Juan de la Maguana</t>
  </si>
  <si>
    <t xml:space="preserve">Clasificador del Gasto </t>
  </si>
  <si>
    <t xml:space="preserve">DETALLE DE TRANFERENCIAS A PERSONAS </t>
  </si>
  <si>
    <t>AYUNTAMIENTO MUNICIPAL SAN JUAN  DE LA MAGUANA</t>
  </si>
  <si>
    <t>Ayudas y Donacinaciones a Personas</t>
  </si>
  <si>
    <t xml:space="preserve">Objecto </t>
  </si>
  <si>
    <t>Cta</t>
  </si>
  <si>
    <t>Sub-Cuenta</t>
  </si>
  <si>
    <t xml:space="preserve">Auxiliar </t>
  </si>
  <si>
    <t>Nombre de la persona que recibe la tranferencia</t>
  </si>
  <si>
    <t>Mensual RD$</t>
  </si>
  <si>
    <t>Anual RD$</t>
  </si>
  <si>
    <t>Recomendado</t>
  </si>
  <si>
    <t xml:space="preserve">casificador del Gasto </t>
  </si>
  <si>
    <t xml:space="preserve">Fuente Financiamiento </t>
  </si>
  <si>
    <t xml:space="preserve">Total </t>
  </si>
  <si>
    <t>Preparado  por:</t>
  </si>
  <si>
    <t>Aprobado por :</t>
  </si>
  <si>
    <t>Anexo-3</t>
  </si>
  <si>
    <t>Tranferencia Corrientes</t>
  </si>
  <si>
    <t>Tranf. Corriente al Sector  privada</t>
  </si>
  <si>
    <t>Denominacion</t>
  </si>
  <si>
    <t xml:space="preserve">Fuente de Financiamiento </t>
  </si>
  <si>
    <t>Articulo</t>
  </si>
  <si>
    <t>Cantidad</t>
  </si>
  <si>
    <t>Precio Unitario</t>
  </si>
  <si>
    <t>TOTAR</t>
  </si>
  <si>
    <t>TOTAL  RD$</t>
  </si>
  <si>
    <t>Activos no Financieros</t>
  </si>
  <si>
    <t>Preparado por:</t>
  </si>
  <si>
    <t>Contribuciones a las Seguridad Social</t>
  </si>
  <si>
    <t>Contribuciones al Seguro de Salud</t>
  </si>
  <si>
    <t xml:space="preserve">Contribuciones al Seguro de Penciones </t>
  </si>
  <si>
    <t>Contribuciones al Seguro de Riegos laborales</t>
  </si>
  <si>
    <t>Imprension y encuadernacion</t>
  </si>
  <si>
    <t>Viaticos</t>
  </si>
  <si>
    <t>Viaticos dentro del Pais</t>
  </si>
  <si>
    <t>Producto de Papel, Carto e Impresos</t>
  </si>
  <si>
    <t>TOTAL CONTRALORIA</t>
  </si>
  <si>
    <t>Autorizado por:</t>
  </si>
  <si>
    <t>Contraloria Municipal</t>
  </si>
  <si>
    <t>Contralor</t>
  </si>
  <si>
    <t>Equipo de Ofic.</t>
  </si>
  <si>
    <t>INSTITUCION  Ayuntamiento Municipal San Juan de la Maguana</t>
  </si>
  <si>
    <t xml:space="preserve">Control y Fiscalizacion de la gestion Municipal </t>
  </si>
  <si>
    <t>de la Gestion</t>
  </si>
  <si>
    <t xml:space="preserve"> Municipal</t>
  </si>
  <si>
    <t>Sueldo personal,Contratado  y/o Igualado</t>
  </si>
  <si>
    <t>Compensacion Por Servicios de Seguridad</t>
  </si>
  <si>
    <t>Diestas y Gastos de Representacion</t>
  </si>
  <si>
    <t>Servicios Telefonico de Larga Distancia</t>
  </si>
  <si>
    <t>Telefono Local</t>
  </si>
  <si>
    <t>Telefax y Correo</t>
  </si>
  <si>
    <t>Servicios Basicos</t>
  </si>
  <si>
    <t>Publicidad Impresión y Encuadernacion</t>
  </si>
  <si>
    <t>Publicidad y Propaganda</t>
  </si>
  <si>
    <t xml:space="preserve">Impresión y Encuadernacion </t>
  </si>
  <si>
    <t>Viaticos Fuera del pais</t>
  </si>
  <si>
    <t>Pasaje</t>
  </si>
  <si>
    <t>Flete</t>
  </si>
  <si>
    <t>Seguros</t>
  </si>
  <si>
    <t>Seguro de Biene Muebles</t>
  </si>
  <si>
    <t>Servicios Funerarios y gastos Conexos</t>
  </si>
  <si>
    <t>Alimentos y Bebidas Para Personas</t>
  </si>
  <si>
    <t>Textiles y Vestuarios</t>
  </si>
  <si>
    <t>Hilados y Telas</t>
  </si>
  <si>
    <t>Producto de Papel ,Carton e Impreso</t>
  </si>
  <si>
    <t>Papel  de  Escritorio</t>
  </si>
  <si>
    <t>Libros Revistas y Periodicos</t>
  </si>
  <si>
    <t>Llanta y Neumaticos</t>
  </si>
  <si>
    <t>Producto y Utiles  Varios</t>
  </si>
  <si>
    <t>Material de  limpieza</t>
  </si>
  <si>
    <t>Prestaciones de la  Seguridad Social</t>
  </si>
  <si>
    <t>Tranferencias Corriente al Sector Privado</t>
  </si>
  <si>
    <t>TOTAL  DESPACHO</t>
  </si>
  <si>
    <t>Adminitracion Municipal</t>
  </si>
  <si>
    <t>Depacho de la Alcaldesa</t>
  </si>
  <si>
    <t>Alcaldesa Municipal</t>
  </si>
  <si>
    <t>Vice-Alcaldesa</t>
  </si>
  <si>
    <t>Secretarias</t>
  </si>
  <si>
    <t>Guardian CCI</t>
  </si>
  <si>
    <t>Seguridad Alcaldesa</t>
  </si>
  <si>
    <t>Actual</t>
  </si>
  <si>
    <t>Nombre de la Persona</t>
  </si>
  <si>
    <t xml:space="preserve">Recomendado </t>
  </si>
  <si>
    <t>Preparado Por :</t>
  </si>
  <si>
    <t>Revisado Por :</t>
  </si>
  <si>
    <t>Aprovado por:</t>
  </si>
  <si>
    <t xml:space="preserve">TOTAL </t>
  </si>
  <si>
    <t>Adriana Garcia</t>
  </si>
  <si>
    <t>Agripina Monte de Oca</t>
  </si>
  <si>
    <t>Agustina Perez Amador</t>
  </si>
  <si>
    <t>Altagracia del Carmen del C.</t>
  </si>
  <si>
    <t>Americo Nova</t>
  </si>
  <si>
    <t>Americo Bido Adames</t>
  </si>
  <si>
    <t>Andrea Agramonte Jimenez</t>
  </si>
  <si>
    <t>Arcadio  Bautista</t>
  </si>
  <si>
    <t xml:space="preserve">Aridio Ant. Capellan </t>
  </si>
  <si>
    <t>Agusto Alcantara Familia</t>
  </si>
  <si>
    <t>Bella Nidia Lorenzo</t>
  </si>
  <si>
    <t>Bienvenido Ant. Sosa</t>
  </si>
  <si>
    <t>Dennis Y. Herrera Herrera</t>
  </si>
  <si>
    <t>Eduardo Peña A.</t>
  </si>
  <si>
    <t>Elva  de los Santos</t>
  </si>
  <si>
    <t>Eneliza Piña Herrera</t>
  </si>
  <si>
    <t>Anexo-2</t>
  </si>
  <si>
    <t>Felicita Amador  Ramirez</t>
  </si>
  <si>
    <t>Felix A.  Adames</t>
  </si>
  <si>
    <t>Fidelina Ramirez</t>
  </si>
  <si>
    <t>Flor Angel Familia Bautista</t>
  </si>
  <si>
    <t>Francisco de la  Rosa</t>
  </si>
  <si>
    <t>Francisco  Valdez R</t>
  </si>
  <si>
    <t xml:space="preserve">Grabiela  Vallejo Encarnacion </t>
  </si>
  <si>
    <t>Gerardo  Sanchez</t>
  </si>
  <si>
    <t>Pencionados y Juvilados</t>
  </si>
  <si>
    <t xml:space="preserve">Homero  Montero </t>
  </si>
  <si>
    <t>Ines Maria beltre Boyer</t>
  </si>
  <si>
    <t>Ismael  Jimenez</t>
  </si>
  <si>
    <t xml:space="preserve">Jose Cedano  Ogando </t>
  </si>
  <si>
    <t>Jose M. Garcia Ruiz</t>
  </si>
  <si>
    <t>Juan Jimenez</t>
  </si>
  <si>
    <t>Juanico  Ramirez  Ramirez</t>
  </si>
  <si>
    <t>Juanita  Cuevas</t>
  </si>
  <si>
    <t>Julian  Turbi</t>
  </si>
  <si>
    <t>Manuel de jesus Segura</t>
  </si>
  <si>
    <t>Manuel Pimentel</t>
  </si>
  <si>
    <t>Maria Alt. Segura Diaz</t>
  </si>
  <si>
    <t xml:space="preserve">Maria Contrera Vda. De </t>
  </si>
  <si>
    <t>Maria del Socorro Tejada</t>
  </si>
  <si>
    <t xml:space="preserve">Maria H. Cedano  Ogando </t>
  </si>
  <si>
    <t>Maria Nilsa Mateo</t>
  </si>
  <si>
    <t>Mariano Perez  Turbi</t>
  </si>
  <si>
    <t>Melania Vargas</t>
  </si>
  <si>
    <t>Melchol  Jimenez</t>
  </si>
  <si>
    <t>Meraldo Sanchez</t>
  </si>
  <si>
    <t>Osvaldo A.  Tapia</t>
  </si>
  <si>
    <t>Osvaldo Cuello</t>
  </si>
  <si>
    <t>Rafael Lapaix</t>
  </si>
  <si>
    <t>Rafael  Peña Mateo</t>
  </si>
  <si>
    <t>Rafael  Ramirez Mateo</t>
  </si>
  <si>
    <t>Ramona Minaya</t>
  </si>
  <si>
    <t>Roberto  orlando Morillo</t>
  </si>
  <si>
    <t>Sandy  Reyes Lebron</t>
  </si>
  <si>
    <t>Silvio Dirocie</t>
  </si>
  <si>
    <t>Sonia C. Pineda</t>
  </si>
  <si>
    <t>Susana Berroa</t>
  </si>
  <si>
    <t>Tito Juan de Dios Santil</t>
  </si>
  <si>
    <t>Despacho de la Alcaldesa</t>
  </si>
  <si>
    <t>Varios</t>
  </si>
  <si>
    <t>DETALLE DE PASIVOS</t>
  </si>
  <si>
    <t>ANEXO-6</t>
  </si>
  <si>
    <t>DIRECCION GENERAL  PRESUPUESTO</t>
  </si>
  <si>
    <t>CODIGO</t>
  </si>
  <si>
    <t>CLASIFICADOR DE GASTO:</t>
  </si>
  <si>
    <t>DETINO DE FONDO: Cuenta por Pagar</t>
  </si>
  <si>
    <t>DENOMINACION: Cueta por pagar a Corto  Plazo</t>
  </si>
  <si>
    <t>DENOMINACION:Adminitracion  Municipal (Depacho de la Alcadesa)</t>
  </si>
  <si>
    <t>INTITUCION : Ayuntamiento municipal San juan  de la Maguana</t>
  </si>
  <si>
    <t>Ayuntamiento Municipal San juan de la Maguana</t>
  </si>
  <si>
    <t>ORDEN</t>
  </si>
  <si>
    <t>NOMBRE DEL ACREEDOR</t>
  </si>
  <si>
    <t>MONTO DEUDAS</t>
  </si>
  <si>
    <t>PRESUPUESTO DEL AÑO</t>
  </si>
  <si>
    <t>PRESUPUESTO AÑO SIGUIENTE</t>
  </si>
  <si>
    <t xml:space="preserve">Elaborado por </t>
  </si>
  <si>
    <t xml:space="preserve">Revisado por </t>
  </si>
  <si>
    <t xml:space="preserve">Autorizado por </t>
  </si>
  <si>
    <t>Sueldo Fijos</t>
  </si>
  <si>
    <t>Contibucion  al seguro de salud</t>
  </si>
  <si>
    <t>Contribucion al Seguro de penciones</t>
  </si>
  <si>
    <t>Contribucion al Seguro  de Riego  Laboral</t>
  </si>
  <si>
    <t>Publicidad, Impresión y Encuadernacion</t>
  </si>
  <si>
    <t>Viaticos Dentro del pais</t>
  </si>
  <si>
    <t>Producto de Papel ,Carton  e Impresos</t>
  </si>
  <si>
    <t>Paper de Escritorio</t>
  </si>
  <si>
    <t>Producto y Utiles Varios</t>
  </si>
  <si>
    <t>TOTAL DIRECCION ADMINITRATIVA Y  FINANCIERA</t>
  </si>
  <si>
    <t>ANEXO -1</t>
  </si>
  <si>
    <t xml:space="preserve">ACTIVIDAD /OBRA </t>
  </si>
  <si>
    <t>INTITUCION</t>
  </si>
  <si>
    <t xml:space="preserve">Servicio Administrativo  y Financiero </t>
  </si>
  <si>
    <t>Cargo</t>
  </si>
  <si>
    <t>Sueldo DR$</t>
  </si>
  <si>
    <t>Anual</t>
  </si>
  <si>
    <t>Solicitado</t>
  </si>
  <si>
    <t>Sueldo RD$</t>
  </si>
  <si>
    <t>Gerente Financiero</t>
  </si>
  <si>
    <t>Secretaria</t>
  </si>
  <si>
    <t xml:space="preserve">Preparado por </t>
  </si>
  <si>
    <t>Aprobado por</t>
  </si>
  <si>
    <t xml:space="preserve">CLASIFICADOR DE GASTO </t>
  </si>
  <si>
    <t>ANEXO -4</t>
  </si>
  <si>
    <t>Direccion Administrativa y financiera</t>
  </si>
  <si>
    <t xml:space="preserve">Objeto </t>
  </si>
  <si>
    <t>Cta.</t>
  </si>
  <si>
    <t>Sub-Cta.</t>
  </si>
  <si>
    <t xml:space="preserve">Denominacion </t>
  </si>
  <si>
    <t>Presio Unitario</t>
  </si>
  <si>
    <t xml:space="preserve">Revisado Por </t>
  </si>
  <si>
    <t>Aprobado Por</t>
  </si>
  <si>
    <t xml:space="preserve">Fuento de Financiamiento </t>
  </si>
  <si>
    <t>Contribucionesa la Seguridad Social</t>
  </si>
  <si>
    <t>Contribuciones  al Seguro de Penciones</t>
  </si>
  <si>
    <t>Contribuciones al Seguro Riesgo Laboral</t>
  </si>
  <si>
    <t>Maquinarias  y Equipos</t>
  </si>
  <si>
    <t>TOTAL DIRECCION DE PLANEAMIENTO URBANO</t>
  </si>
  <si>
    <t xml:space="preserve">Gestion urbana, Planeacion y Regulacion uso de Sueldo </t>
  </si>
  <si>
    <t>Direccion de Planeamiento  Urbano</t>
  </si>
  <si>
    <t>Agrimensor</t>
  </si>
  <si>
    <t>Mueble de Oficina</t>
  </si>
  <si>
    <t>Viaticos Dentro del Pais</t>
  </si>
  <si>
    <t>Gestion urbana, Planeacion y Regulacion  uso de Suelo</t>
  </si>
  <si>
    <t xml:space="preserve">Direccion de planificacion </t>
  </si>
  <si>
    <t>Contribucion al Seguro de Salud</t>
  </si>
  <si>
    <t>Contribucion al Seguro de Penciones</t>
  </si>
  <si>
    <t>Servicio Telefonico Larga Distancia</t>
  </si>
  <si>
    <t xml:space="preserve">Imprension y Encuadernacion </t>
  </si>
  <si>
    <t>Papel de  Escritorio</t>
  </si>
  <si>
    <t>Producto de Cuero  ,Caucho y Plastico</t>
  </si>
  <si>
    <t>Productos   y utiles Varios</t>
  </si>
  <si>
    <t>Material  de Limpieza</t>
  </si>
  <si>
    <t>Productos Electricos y Afines</t>
  </si>
  <si>
    <t>Transferencia de Capital</t>
  </si>
  <si>
    <t>Obras Urbanisticas</t>
  </si>
  <si>
    <t>Estudios de Pre Inversion</t>
  </si>
  <si>
    <t xml:space="preserve">TOTAL  </t>
  </si>
  <si>
    <t>OBRA</t>
  </si>
  <si>
    <t>SNIP</t>
  </si>
  <si>
    <t>MODALIDAD DE CONTRATO</t>
  </si>
  <si>
    <t>EJECUCION OBRA AÑO ANTERIOR</t>
  </si>
  <si>
    <t>PROGRAMACION  ECONOMICA  Y FINANCIERA DE LOS  PROYECTOS  Y OBRAS</t>
  </si>
  <si>
    <t>ENTIDAD MUNICIPAL: Ayuntamiento  de San Juan de la Maguana</t>
  </si>
  <si>
    <t>DENOMINACION DE LAS OBRAS</t>
  </si>
  <si>
    <t>PRES. PARTICIPATIVO</t>
  </si>
  <si>
    <t xml:space="preserve">COSTO TOTAL </t>
  </si>
  <si>
    <t>Pesos</t>
  </si>
  <si>
    <t>PROYECCION OBRA AÑO ACTUAL</t>
  </si>
  <si>
    <t>PROYECCION FINANCIERA PARA AÑO SIGUIENTE</t>
  </si>
  <si>
    <t>Moneda Extrang.</t>
  </si>
  <si>
    <t>PROGAMACION  RESTO DE AÑO</t>
  </si>
  <si>
    <t>Para el año</t>
  </si>
  <si>
    <t>Moneda</t>
  </si>
  <si>
    <t>Resto de año</t>
  </si>
  <si>
    <t>fecha</t>
  </si>
  <si>
    <t>Elaborado por:</t>
  </si>
  <si>
    <t>Coordinacion , Ejecucion  y Ficalizacion  de obras</t>
  </si>
  <si>
    <t>Oficinas Tecnica</t>
  </si>
  <si>
    <t>Encargada</t>
  </si>
  <si>
    <t>Sub-Encargado</t>
  </si>
  <si>
    <t>Chofer</t>
  </si>
  <si>
    <t>Inspector de obras</t>
  </si>
  <si>
    <t>Plomero</t>
  </si>
  <si>
    <t>Coordinacion, Ejecucion y Fiscalizacion de Obras.</t>
  </si>
  <si>
    <t>DETALLE DE MAQUINARIAS, EQUIPO Y MUEBLES</t>
  </si>
  <si>
    <t>Descripcion del  Inmuebles</t>
  </si>
  <si>
    <t>Ubicación</t>
  </si>
  <si>
    <t>Valor RD$</t>
  </si>
  <si>
    <t>Terreno</t>
  </si>
  <si>
    <t>ANEXO-5</t>
  </si>
  <si>
    <t xml:space="preserve">CODIGO      </t>
  </si>
  <si>
    <t>Deuda pendiente Cubicaciones</t>
  </si>
  <si>
    <t>Ayuntamiento  Municipal San Juan  de la Maguana</t>
  </si>
  <si>
    <t>DESTINO DE   FONDO         :</t>
  </si>
  <si>
    <t>DENOMINACION          :</t>
  </si>
  <si>
    <t>PRESUP. DEL AÑO</t>
  </si>
  <si>
    <t>Elaborado Por:</t>
  </si>
  <si>
    <t>Revisado Por:</t>
  </si>
  <si>
    <t>Autorizado Por:</t>
  </si>
  <si>
    <t>Jornales</t>
  </si>
  <si>
    <t>Contribucioes  a la Seguridad Social</t>
  </si>
  <si>
    <t>Contrubuciones al Seguro de Salud</t>
  </si>
  <si>
    <t>Contribuciones al Seguro de Riego laboral</t>
  </si>
  <si>
    <t>Alimento y Productos Agroforestales</t>
  </si>
  <si>
    <t>Alimento y Bebidas para personas</t>
  </si>
  <si>
    <t xml:space="preserve">Revisado por: </t>
  </si>
  <si>
    <t>TOTAL  GENERAL DIRECCION DE ORNATOS Y PARQUES</t>
  </si>
  <si>
    <t>Combustibles  y Lubricantes</t>
  </si>
  <si>
    <t>Ornato y Saneamiento de Calle y Parques</t>
  </si>
  <si>
    <t>Direccion de Ornato y Parques</t>
  </si>
  <si>
    <t>Guardianes</t>
  </si>
  <si>
    <t>jardineros</t>
  </si>
  <si>
    <t>obreros</t>
  </si>
  <si>
    <t>Supervisores</t>
  </si>
  <si>
    <t>Capataz</t>
  </si>
  <si>
    <t>Sereno</t>
  </si>
  <si>
    <t>Compensacion de Horas  extraordinarias</t>
  </si>
  <si>
    <t>Contribuciones a la Seguridad Social</t>
  </si>
  <si>
    <t>Contribuciones al Seguro de Penciones</t>
  </si>
  <si>
    <t>Contribuciones al Seguro de Riego Laboral</t>
  </si>
  <si>
    <t xml:space="preserve">Telefono Local </t>
  </si>
  <si>
    <t>Seguro de Bienes Muebles</t>
  </si>
  <si>
    <t>Alimento y Productos Agroforestarles</t>
  </si>
  <si>
    <t>Producto de Cuero , Caucho y Plastico</t>
  </si>
  <si>
    <t>Obreros</t>
  </si>
  <si>
    <t>Recolector  Carretas</t>
  </si>
  <si>
    <t>Jardineros</t>
  </si>
  <si>
    <t xml:space="preserve">Manejo de residuos Solido </t>
  </si>
  <si>
    <t>Manejo de Residuos Solidos</t>
  </si>
  <si>
    <t>Cuenta por pagar a corto y largo Plazo</t>
  </si>
  <si>
    <t>Cuenta por Pagar a corto y largo Plazo</t>
  </si>
  <si>
    <r>
      <t xml:space="preserve">Diminucion Cuenta por Pagar a Corto Plazo </t>
    </r>
    <r>
      <rPr>
        <b/>
        <sz val="11"/>
        <color theme="1"/>
        <rFont val="Calibri"/>
        <family val="2"/>
        <scheme val="minor"/>
      </rPr>
      <t>S</t>
    </r>
  </si>
  <si>
    <r>
      <t xml:space="preserve">Diminucion Cuenta por Pagar a corto Plazo </t>
    </r>
    <r>
      <rPr>
        <b/>
        <sz val="11"/>
        <color theme="1"/>
        <rFont val="Calibri"/>
        <family val="2"/>
        <scheme val="minor"/>
      </rPr>
      <t>I</t>
    </r>
  </si>
  <si>
    <t>Contribuciones al Seguro de Riesgo Laboral</t>
  </si>
  <si>
    <t>Productos Eletricos y Afines</t>
  </si>
  <si>
    <t>Alimentos y Producto s Agroforestales</t>
  </si>
  <si>
    <t>Productos y Utiles Varios</t>
  </si>
  <si>
    <t>TOTAL  CEMENTERIOS</t>
  </si>
  <si>
    <t>Obreros Cementerios</t>
  </si>
  <si>
    <t>Direccion de Equipo y Transporte</t>
  </si>
  <si>
    <t>Seguro de Bienes muebles</t>
  </si>
  <si>
    <t>Alimentos y productos Agroforestales</t>
  </si>
  <si>
    <t>Alimentos y bebidas para Personas</t>
  </si>
  <si>
    <t>TOTAL GENERAL  DIR. DE EQUIPO  Y  TRANSPORTE</t>
  </si>
  <si>
    <t xml:space="preserve">TOTAL   </t>
  </si>
  <si>
    <t>Gestion y Administracion de Servicios Publicos</t>
  </si>
  <si>
    <t>Adminitracion y Reparacion de Unidades M.</t>
  </si>
  <si>
    <t>Conserjes</t>
  </si>
  <si>
    <t>Choferes</t>
  </si>
  <si>
    <t>Administracion  y Reparacion de Unidades Motorisadas</t>
  </si>
  <si>
    <t>Direccion Policia Municipal</t>
  </si>
  <si>
    <t xml:space="preserve">Sueldo Personal Nominal </t>
  </si>
  <si>
    <t>Contribuciones al Seguros de Riesgo Laboral</t>
  </si>
  <si>
    <t>Alimento y Bebida para personas</t>
  </si>
  <si>
    <t>Prendas de Vestir</t>
  </si>
  <si>
    <t>Calzados</t>
  </si>
  <si>
    <t>Producto de papel, Carton  e Impresos</t>
  </si>
  <si>
    <t>Material de Limpieza</t>
  </si>
  <si>
    <t>Utiles de Escritorio, Oficina y Enseñanza</t>
  </si>
  <si>
    <t>TOTAL GENERAL  DIR. POLICIAL MUNICIPAL</t>
  </si>
  <si>
    <t xml:space="preserve">Direccion Policia Municipal </t>
  </si>
  <si>
    <t>Policia Municipal</t>
  </si>
  <si>
    <t>Gestion  y Administracion de Servicios Publicos</t>
  </si>
  <si>
    <t>Seguridad Ciudadana</t>
  </si>
  <si>
    <t>Muebles de Oficina</t>
  </si>
  <si>
    <t>TOTAL MERCADOS</t>
  </si>
  <si>
    <t>Contribuciones al Seguridad Social</t>
  </si>
  <si>
    <t>Encargado</t>
  </si>
  <si>
    <t>Cobrador</t>
  </si>
  <si>
    <t>Direccion de Mercado</t>
  </si>
  <si>
    <t xml:space="preserve">Encargado </t>
  </si>
  <si>
    <t xml:space="preserve">Sueldo Fijo </t>
  </si>
  <si>
    <t xml:space="preserve">Contribuciones al Seguro de Riesgo laboral </t>
  </si>
  <si>
    <t>Viatico dento del Pais</t>
  </si>
  <si>
    <t>Prenda de Vestir</t>
  </si>
  <si>
    <t>Producto de Cuero ,Caucho y Platicos</t>
  </si>
  <si>
    <t>Raso</t>
  </si>
  <si>
    <t>Prevencion  y extencion  de Incendios</t>
  </si>
  <si>
    <t xml:space="preserve">Publicidad, Imprension y Encuadernacion </t>
  </si>
  <si>
    <t>Saneamiento Ambiental y Forestal</t>
  </si>
  <si>
    <t>Servicios  Tecnicos y Profecionales</t>
  </si>
  <si>
    <t>TOTAL GENERAL DIR. DE MEDIO AMBIENTE  Y  RECURSOS  NATURALES</t>
  </si>
  <si>
    <t>Preservacion  del Medio Ambiente y Control Ecologico</t>
  </si>
  <si>
    <t>Direccion de Medio Ambientes y Recursos Naturales</t>
  </si>
  <si>
    <t>Gestion y Adminitracion  de Servicios Sociales</t>
  </si>
  <si>
    <t>Ayudas y Donaciones a Persona</t>
  </si>
  <si>
    <t>TOTAL DE DIRECCION DE ASISTENCIA SOCIAL</t>
  </si>
  <si>
    <t>E</t>
  </si>
  <si>
    <t>DIRECCION  GENERAL DE PRESUPUESTO</t>
  </si>
  <si>
    <t>FORM. FP -07</t>
  </si>
  <si>
    <t xml:space="preserve">          Fecha:</t>
  </si>
  <si>
    <r>
      <t>ENTIDAD MUNICIPAL        :</t>
    </r>
    <r>
      <rPr>
        <sz val="11"/>
        <color theme="1"/>
        <rFont val="Calibri"/>
        <family val="2"/>
        <scheme val="minor"/>
      </rPr>
      <t xml:space="preserve"> Ayuntamiento </t>
    </r>
  </si>
  <si>
    <t>Ayuntamiento  de San Juan de la Maguana</t>
  </si>
  <si>
    <t>DENOMINACION                 :Transferencias a Instituciones Publicas y Privadas (Asistencia Social</t>
  </si>
  <si>
    <t>Transferencias a Instituciones Publicas y Privadas (Asitencia Social )</t>
  </si>
  <si>
    <t xml:space="preserve">CLASIFICACION DEL GASTO </t>
  </si>
  <si>
    <t xml:space="preserve">Sub- Cuenta </t>
  </si>
  <si>
    <t>CODIGO DE LA  ENTIDAD RECEPTORA</t>
  </si>
  <si>
    <t>ENTIDAD QUE RECIBE LA TRANSFERENCIA</t>
  </si>
  <si>
    <t>PRESUPUESTO AÑO ACTUAL</t>
  </si>
  <si>
    <t>PRESUPUESTADO AÑO SIGUIENTE</t>
  </si>
  <si>
    <t>Mensual  RD$</t>
  </si>
  <si>
    <t>Mundo Alternativo  o Ramon Valenzuela</t>
  </si>
  <si>
    <t>Ministerio Mundial  Evangelico</t>
  </si>
  <si>
    <t>Fundacion de Ciegos</t>
  </si>
  <si>
    <t xml:space="preserve">Centro de Rehabilitacion </t>
  </si>
  <si>
    <t>Bomberos Civiles</t>
  </si>
  <si>
    <t>Gestion  y Administracion  de Servicios Sociales</t>
  </si>
  <si>
    <t xml:space="preserve">Direccion de Asistencia  Social </t>
  </si>
  <si>
    <t>Clasificador del Gasto</t>
  </si>
  <si>
    <t xml:space="preserve">Objetivo </t>
  </si>
  <si>
    <t>Nombre de la persona que Recibe la Transferencia</t>
  </si>
  <si>
    <t xml:space="preserve">Casificador del Gasto </t>
  </si>
  <si>
    <t>Preparado  por :</t>
  </si>
  <si>
    <t>Revisado por :</t>
  </si>
  <si>
    <t>Sueldo  Fijos</t>
  </si>
  <si>
    <t xml:space="preserve">Contribuciones a la Seguridad Social </t>
  </si>
  <si>
    <t>Servicios de internet y Tele Cable P/Calle</t>
  </si>
  <si>
    <t>Servicios Tecnicos  Profecional</t>
  </si>
  <si>
    <t>Productos de papel , Carton e Imprensos</t>
  </si>
  <si>
    <t>Tranferencias Corientes</t>
  </si>
  <si>
    <t>Tranferencias Corrientes al Sector Privado</t>
  </si>
  <si>
    <t xml:space="preserve">TOTAL GENERAL DIRECCION DE EDUCACION </t>
  </si>
  <si>
    <t>Educacion y Formacion  Integral</t>
  </si>
  <si>
    <t>Premios  Literarios</t>
  </si>
  <si>
    <t>ANEXO-3</t>
  </si>
  <si>
    <t>DETALLE DE TRANFERENCIAS A PERSONAS</t>
  </si>
  <si>
    <t>Educacion y formacion  Integral</t>
  </si>
  <si>
    <t>Contribuciones al Seguro de Riesgo  Laboral</t>
  </si>
  <si>
    <t>TOTAL DIRECCION DE SALUD</t>
  </si>
  <si>
    <t>Contribuciones al Seguro de penciones</t>
  </si>
  <si>
    <t xml:space="preserve">Contribuciones al Seguro  de Riesgo Laboral </t>
  </si>
  <si>
    <t xml:space="preserve">Telefonos Local </t>
  </si>
  <si>
    <t xml:space="preserve">Publicidad , impresión y Encuadernacion </t>
  </si>
  <si>
    <t>Productos y utiles varios</t>
  </si>
  <si>
    <t xml:space="preserve">Tranferencias Corrientes al Sector privado </t>
  </si>
  <si>
    <t>Fortalecimiento  de la equida de Genero</t>
  </si>
  <si>
    <t>Fortalecimiento de la Equidad de Genero</t>
  </si>
  <si>
    <t>Direccion de Generos</t>
  </si>
  <si>
    <t>Sueldo Personal  Nominal</t>
  </si>
  <si>
    <t>Viatico dentro del pais</t>
  </si>
  <si>
    <t>Alimento  y Bebidas para personas</t>
  </si>
  <si>
    <t>TOTAL GENERAL DIRECCION DE CULTURA Y ARTE</t>
  </si>
  <si>
    <t>Fomento de la cultura, Deporte y Recreacion</t>
  </si>
  <si>
    <t>Fomento de la cultura y el Arte</t>
  </si>
  <si>
    <t>Formato de la Curtura y el Arte</t>
  </si>
  <si>
    <t>Premios Literarios y Artisticos</t>
  </si>
  <si>
    <t xml:space="preserve">Fomento  de la Cultura, Deporte y Recreacion </t>
  </si>
  <si>
    <t>Formato de la Cultura, Deporte y Recreacion</t>
  </si>
  <si>
    <t xml:space="preserve">Telefono  Local </t>
  </si>
  <si>
    <t>Alimentos y Bebidas P / Personales</t>
  </si>
  <si>
    <t xml:space="preserve">TOTAL  GENERAL  DIRECCION DE DEPORTE Y RECREACION </t>
  </si>
  <si>
    <t xml:space="preserve">TOTAL    </t>
  </si>
  <si>
    <t>Direccion de Deporte y Recreativos</t>
  </si>
  <si>
    <t xml:space="preserve">Direccion de Deporte y Recreativo </t>
  </si>
  <si>
    <t>Direccion de Deporte y Recreativo</t>
  </si>
  <si>
    <t xml:space="preserve"> </t>
  </si>
  <si>
    <t>Promocion y Participacion  Comunitaria</t>
  </si>
  <si>
    <t>Sueldos Fijos</t>
  </si>
  <si>
    <t xml:space="preserve">Sueldo personal Nominal </t>
  </si>
  <si>
    <t xml:space="preserve">Contribuciones al Seguro de Riesgo Laboral </t>
  </si>
  <si>
    <t>TOTAL GENERAL DIR. DE PROMOCION Y PART. COMUNITARIA</t>
  </si>
  <si>
    <t>Direccion de promocion y participacion  Comunitaria</t>
  </si>
  <si>
    <t>Direccion de Promocion y participacion  Comunitaria</t>
  </si>
  <si>
    <t>promocion  y participacion  Comunitaria</t>
  </si>
  <si>
    <t>Direccion de Promocion  y Participacion  Comunitaria</t>
  </si>
  <si>
    <t>001</t>
  </si>
  <si>
    <t>003</t>
  </si>
  <si>
    <t>Lauriano  Montero Vicente</t>
  </si>
  <si>
    <t>Simeon Alcantara Ramirez</t>
  </si>
  <si>
    <t>Rosalina Castillo</t>
  </si>
  <si>
    <t>Maximina Moreta Perez</t>
  </si>
  <si>
    <t>Hector Victor de la Rosa</t>
  </si>
  <si>
    <t>Laura Bautista R. de Alcantara</t>
  </si>
  <si>
    <t>Anexo-4</t>
  </si>
  <si>
    <t>Soporte Tecnico Inf.</t>
  </si>
  <si>
    <t>Digitador CCI</t>
  </si>
  <si>
    <t xml:space="preserve">Auxiliar Protocolo </t>
  </si>
  <si>
    <t>Secretaria Alcaldesa</t>
  </si>
  <si>
    <t>Enlaces  Ayto. P. Participativo</t>
  </si>
  <si>
    <t>Aux.Secretaria</t>
  </si>
  <si>
    <t xml:space="preserve">Asistente.Relaciones Publica </t>
  </si>
  <si>
    <t xml:space="preserve">Enc. Protocolo </t>
  </si>
  <si>
    <t xml:space="preserve">Aux. Protocolo </t>
  </si>
  <si>
    <t>Asesor Protocolo</t>
  </si>
  <si>
    <t>Asitente de Protocolo</t>
  </si>
  <si>
    <t>Secretaria aux.</t>
  </si>
  <si>
    <t xml:space="preserve">Fotografo </t>
  </si>
  <si>
    <t xml:space="preserve">Asistente </t>
  </si>
  <si>
    <t>Enc. De Prensa</t>
  </si>
  <si>
    <t xml:space="preserve">Mensajero </t>
  </si>
  <si>
    <t xml:space="preserve">Camarografo </t>
  </si>
  <si>
    <t>Asesor de Publicidad</t>
  </si>
  <si>
    <t>Asitente</t>
  </si>
  <si>
    <t xml:space="preserve">Digitador </t>
  </si>
  <si>
    <t>Secretaria Aux.</t>
  </si>
  <si>
    <t xml:space="preserve">Enc. De Nomina </t>
  </si>
  <si>
    <t>Secretario Aux.</t>
  </si>
  <si>
    <t>Asit. Relacionador  Publ.</t>
  </si>
  <si>
    <t>Asesor  Publicidad</t>
  </si>
  <si>
    <t>Alcalde Chalona</t>
  </si>
  <si>
    <t>Obrera (B.Inapa)</t>
  </si>
  <si>
    <t>ANA CARO ORTIZ</t>
  </si>
  <si>
    <t>ANGELA MIGUELINA BIDO RUIZ</t>
  </si>
  <si>
    <t>DULCE MARIA VALDEZ</t>
  </si>
  <si>
    <t>YELI MILY MOQUETE DE LOS SANTOS</t>
  </si>
  <si>
    <t>Gasto Judiciales</t>
  </si>
  <si>
    <t>00</t>
  </si>
  <si>
    <t>EGS</t>
  </si>
  <si>
    <t>Combustible, Lubricantes y Productos Quimicos</t>
  </si>
  <si>
    <t>Enc. Dpto. Conc. Hipoteca</t>
  </si>
  <si>
    <t>Enc.Dpto. Contabilidad</t>
  </si>
  <si>
    <t>Enc. Ejec. Presupuestaria</t>
  </si>
  <si>
    <t>Enc. Dpto. Compra</t>
  </si>
  <si>
    <t>Enc. Caja</t>
  </si>
  <si>
    <t xml:space="preserve">Enc. Archivo </t>
  </si>
  <si>
    <t>Enc. Fotocopia</t>
  </si>
  <si>
    <t>Asit. de Contabilidad</t>
  </si>
  <si>
    <t>Asit. Gerente Financiero</t>
  </si>
  <si>
    <t>Notificadores</t>
  </si>
  <si>
    <t>Muebles de Oficinas</t>
  </si>
  <si>
    <t>ANEXO -6</t>
  </si>
  <si>
    <t xml:space="preserve">DESTINO DE FONDO :Amortizacion Prestamo a Corto del Sector Publico </t>
  </si>
  <si>
    <t>01</t>
  </si>
  <si>
    <t>CLASIFICADOR DEL GASTO:</t>
  </si>
  <si>
    <t xml:space="preserve">DENOMINACION : Amortizacion Prestamo a Corto Plazo </t>
  </si>
  <si>
    <t xml:space="preserve">ORDEN </t>
  </si>
  <si>
    <t>NOMBRES DEL ACREEDOR</t>
  </si>
  <si>
    <t>MONTO DE DEUDAS</t>
  </si>
  <si>
    <t>PRESUP. AÑO  SIGUENTE</t>
  </si>
  <si>
    <t xml:space="preserve">Asesores </t>
  </si>
  <si>
    <t>Obrero de Pintura</t>
  </si>
  <si>
    <t>Edifcio</t>
  </si>
  <si>
    <t>Producto  Electrico  y materiales  Afines</t>
  </si>
  <si>
    <t>Alcarde Cañafistol</t>
  </si>
  <si>
    <t>02</t>
  </si>
  <si>
    <t>Enc. De Plaza y Parque</t>
  </si>
  <si>
    <t>Electricita</t>
  </si>
  <si>
    <t>Asistente Protocolo</t>
  </si>
  <si>
    <t xml:space="preserve">Camarero </t>
  </si>
  <si>
    <t>Capata</t>
  </si>
  <si>
    <t>Conserge</t>
  </si>
  <si>
    <t>Obrero Pintura y Arbañiles</t>
  </si>
  <si>
    <t>Obrero de Limpieza Profunda</t>
  </si>
  <si>
    <t xml:space="preserve">Ayudante  Retro </t>
  </si>
  <si>
    <t xml:space="preserve">Mayordomo </t>
  </si>
  <si>
    <t>Ayudante de Mayordomo</t>
  </si>
  <si>
    <t xml:space="preserve">Cementerio </t>
  </si>
  <si>
    <t xml:space="preserve">Supervion y Adminitracion de Cementerio </t>
  </si>
  <si>
    <t xml:space="preserve">Enc. Cementerio Central </t>
  </si>
  <si>
    <t>Conrtibuciones al Seguro de Salud</t>
  </si>
  <si>
    <t xml:space="preserve">Publicidad, Impresión y Encuadernacion </t>
  </si>
  <si>
    <t>Impresión  y Encuadernacion</t>
  </si>
  <si>
    <t xml:space="preserve">Chofer </t>
  </si>
  <si>
    <t xml:space="preserve">Enc. Mecanica </t>
  </si>
  <si>
    <t xml:space="preserve">Gomero </t>
  </si>
  <si>
    <t xml:space="preserve">Electromecanico </t>
  </si>
  <si>
    <t xml:space="preserve">Engrasador </t>
  </si>
  <si>
    <t xml:space="preserve">Mecanico Diesel </t>
  </si>
  <si>
    <t>Enc. Cementerio Refujio</t>
  </si>
  <si>
    <t>Pintor Soldador</t>
  </si>
  <si>
    <t>Mecanico Automotriz</t>
  </si>
  <si>
    <t xml:space="preserve">Cabo </t>
  </si>
  <si>
    <t xml:space="preserve">Viatico </t>
  </si>
  <si>
    <t xml:space="preserve">Sereno </t>
  </si>
  <si>
    <t xml:space="preserve">Plomero </t>
  </si>
  <si>
    <t xml:space="preserve">Servicios Telefonico Larga Ditancia </t>
  </si>
  <si>
    <t xml:space="preserve">TCO.Seguridad Ambiental </t>
  </si>
  <si>
    <t xml:space="preserve">Psicologia y Vida </t>
  </si>
  <si>
    <t>Proyecto  Cultural Sur</t>
  </si>
  <si>
    <t>ANEXO -3</t>
  </si>
  <si>
    <t>3,750.00.</t>
  </si>
  <si>
    <t xml:space="preserve">Promotora </t>
  </si>
  <si>
    <t>Aux. CCI</t>
  </si>
  <si>
    <t>Int. Grupo  Atabales</t>
  </si>
  <si>
    <r>
      <t>ENTIDAD MUNICIPAL        :</t>
    </r>
    <r>
      <rPr>
        <sz val="12"/>
        <color theme="1"/>
        <rFont val="Calibri"/>
        <family val="2"/>
        <scheme val="minor"/>
      </rPr>
      <t xml:space="preserve"> Ayuntamiento </t>
    </r>
  </si>
  <si>
    <t>Asesor Alcaldesa</t>
  </si>
  <si>
    <t>Alcaldes</t>
  </si>
  <si>
    <t xml:space="preserve">Enc. Departamento  Juridico </t>
  </si>
  <si>
    <t>Redactores</t>
  </si>
  <si>
    <t xml:space="preserve">Secretarias </t>
  </si>
  <si>
    <t xml:space="preserve">Relacionador  Publico </t>
  </si>
  <si>
    <t>Editores</t>
  </si>
  <si>
    <t>Secretarios  Aux.</t>
  </si>
  <si>
    <t>Tecnica Informaticas</t>
  </si>
  <si>
    <t>03</t>
  </si>
  <si>
    <t>Tesorero (as)</t>
  </si>
  <si>
    <t xml:space="preserve">ORGANISMO FINANCIADOR </t>
  </si>
  <si>
    <t>Proyecto</t>
  </si>
  <si>
    <t>Actividad / Obra</t>
  </si>
  <si>
    <t>40</t>
  </si>
  <si>
    <t>Transferencias Corrientes</t>
  </si>
  <si>
    <t>50</t>
  </si>
  <si>
    <t>30</t>
  </si>
  <si>
    <t>Fletes</t>
  </si>
  <si>
    <t>Transporte y Almacenaje</t>
  </si>
  <si>
    <t>Tipo</t>
  </si>
  <si>
    <t>0004</t>
  </si>
  <si>
    <t>0005</t>
  </si>
  <si>
    <t>0006</t>
  </si>
  <si>
    <t>2</t>
  </si>
  <si>
    <t>11</t>
  </si>
  <si>
    <t>1</t>
  </si>
  <si>
    <t>FUENTE ESPECIFICA</t>
  </si>
  <si>
    <t>12</t>
  </si>
  <si>
    <t>3</t>
  </si>
  <si>
    <t>20</t>
  </si>
  <si>
    <t>PROGRAMA:98</t>
  </si>
  <si>
    <t>FORM.  FP-06</t>
  </si>
  <si>
    <t>FORM. FP-08</t>
  </si>
  <si>
    <t>DESTINO DE FONDO, PROGRAMATI Y CLASIFICADOR DEL GASTO</t>
  </si>
  <si>
    <t>CODIGO  INSTITUCIONAL :7122</t>
  </si>
  <si>
    <t>ENTIDAD MUNICIPAL: Ayuntamiento de San Juan de la Maguana</t>
  </si>
  <si>
    <t>Destino  de Fondos</t>
  </si>
  <si>
    <t>Partidad no Asignablesa programas</t>
  </si>
  <si>
    <t>Programas</t>
  </si>
  <si>
    <t xml:space="preserve">proyecto </t>
  </si>
  <si>
    <t>Actividad/Obras</t>
  </si>
  <si>
    <t>Institucion Receptora</t>
  </si>
  <si>
    <t>Codigo SNIP</t>
  </si>
  <si>
    <t>Geografico</t>
  </si>
  <si>
    <t>Objecto</t>
  </si>
  <si>
    <t xml:space="preserve">FUENTE DE  FINANCIAMIENTO </t>
  </si>
  <si>
    <t>REVISADO  POR:</t>
  </si>
  <si>
    <t>CODIGO  INSTITUCIONAL  : 7122</t>
  </si>
  <si>
    <t>ENTIDAD MUNICIPAL :Ayuntamiento de San Juan de la Maguana</t>
  </si>
  <si>
    <t xml:space="preserve">Destino de Fondo </t>
  </si>
  <si>
    <t>Partidas no Asignables a Programas</t>
  </si>
  <si>
    <t>Codigo  SNIP</t>
  </si>
  <si>
    <t>PRESUPUESTO  ORIGINAL AÑO ACTUAL</t>
  </si>
  <si>
    <t xml:space="preserve">EJECUCION  ESTIMADA AÑO ACTUAL </t>
  </si>
  <si>
    <t>PRESUPUESTO AÑO SIGUIENTES</t>
  </si>
  <si>
    <t xml:space="preserve">EJECUCION ESTIMADA AÑO  ACTUAL </t>
  </si>
  <si>
    <t>PRESUSPUESTO AÑO  SUIGUIENTE</t>
  </si>
  <si>
    <t>CODIGO INSTITUCIONAL :7122</t>
  </si>
  <si>
    <t>Partidas no Asignable a Programas</t>
  </si>
  <si>
    <t>Actividad/ Obras</t>
  </si>
  <si>
    <t>Institucion  Receptora</t>
  </si>
  <si>
    <t xml:space="preserve">Geografico </t>
  </si>
  <si>
    <t>FUENTE</t>
  </si>
  <si>
    <t>ENTIDAD MUNICIPAL : Ayuntamiento de San Juan de la Maguana</t>
  </si>
  <si>
    <t xml:space="preserve">PRESUPUESTO  ORIGINAL  AÑO ACTUAL </t>
  </si>
  <si>
    <t xml:space="preserve">EJECUCION ESTIMADA AÑO ACTUAL </t>
  </si>
  <si>
    <t>REPUBLICA  DOMINICANA</t>
  </si>
  <si>
    <t>Remuneraciones y Contribuciones</t>
  </si>
  <si>
    <t>Remuneraciones</t>
  </si>
  <si>
    <t>06</t>
  </si>
  <si>
    <t>4</t>
  </si>
  <si>
    <t>5</t>
  </si>
  <si>
    <t>Sueldo Anual Numero 13</t>
  </si>
  <si>
    <t xml:space="preserve">Sobres Sueldo </t>
  </si>
  <si>
    <t>04</t>
  </si>
  <si>
    <t>05</t>
  </si>
  <si>
    <t>Compensacion por  Servicios de Seguridad</t>
  </si>
  <si>
    <t>Gastos de Representacion en el Pais</t>
  </si>
  <si>
    <t xml:space="preserve">Gastos de Representacion </t>
  </si>
  <si>
    <t>Gastos de Representacion  en el Exterior</t>
  </si>
  <si>
    <t>Contribucion al Seguro de Riesgo Laboral</t>
  </si>
  <si>
    <t>Contratacion de Servicios</t>
  </si>
  <si>
    <t>7</t>
  </si>
  <si>
    <t xml:space="preserve">Publicidad,impresión y Encuadernacion </t>
  </si>
  <si>
    <t>viaticos</t>
  </si>
  <si>
    <t>9</t>
  </si>
  <si>
    <t>8</t>
  </si>
  <si>
    <t>Otros Servicios no incluido en Concepto Anteriores</t>
  </si>
  <si>
    <t xml:space="preserve">Producto Farmaceutico </t>
  </si>
  <si>
    <t xml:space="preserve">Producto medicinales Para uso Humano </t>
  </si>
  <si>
    <t>Llanta y Neumatico</t>
  </si>
  <si>
    <t>6</t>
  </si>
  <si>
    <t>Bienes Muebles, Inmuebles e intangibles</t>
  </si>
  <si>
    <t>Mobiliarios y Equipos</t>
  </si>
  <si>
    <t>Muebles de Oficina y Estanteria</t>
  </si>
  <si>
    <t>Maquinaria ,Otros Equipo y Herramienta</t>
  </si>
  <si>
    <t>Ayudas y  Donaciones a Personas</t>
  </si>
  <si>
    <t>Ayuda y Donaciones Programada a Hogares y Personas</t>
  </si>
  <si>
    <t>Maquinaria,Otros Equipo y Herramienta</t>
  </si>
  <si>
    <t>Herramientas y Maquina - Herramienta</t>
  </si>
  <si>
    <t xml:space="preserve">Funcion </t>
  </si>
  <si>
    <t>Fuente Especifica</t>
  </si>
  <si>
    <t>CODIGO.: 7122</t>
  </si>
  <si>
    <t>DESTINO DE FONDO, PROGRAMATICA Y CLASIFICADOR DEL GASTO</t>
  </si>
  <si>
    <t>ENTIDAD MUNICIPAL  :Ayuntamiento Municipal de San Juan de la Maguana</t>
  </si>
  <si>
    <t>Destino de Fondos</t>
  </si>
  <si>
    <t>Partidas no Asignada a Programas</t>
  </si>
  <si>
    <t>FUENTE  ESPECIFICA</t>
  </si>
  <si>
    <t xml:space="preserve">PRESUPUESTO ORIGINAL AÑO ACTUAL </t>
  </si>
  <si>
    <t>EJECUCION  ESTIMADA AÑO ACTUAL</t>
  </si>
  <si>
    <t>PRESUPUESTO AÑO  SIGUIENTE</t>
  </si>
  <si>
    <t xml:space="preserve">REVISADO POR: </t>
  </si>
  <si>
    <t>ENTIDAD MUNICIPAL:Ayuntamiento  de San Juan de la  Maguana</t>
  </si>
  <si>
    <t>Destino de Fondo</t>
  </si>
  <si>
    <t>Actividad/Obra</t>
  </si>
  <si>
    <t>institucion Receptora</t>
  </si>
  <si>
    <t>partidas no  Asignable a programas</t>
  </si>
  <si>
    <t xml:space="preserve">FUENTE FINANCIAMIENTO </t>
  </si>
  <si>
    <t xml:space="preserve">PRESUPUESTO  ORIGINAL AÑO ACTUAL </t>
  </si>
  <si>
    <t>PRESUSPUESTO AÑO  SIGUIENTE</t>
  </si>
  <si>
    <t>Actividad/ Obra</t>
  </si>
  <si>
    <t>Sub-cuenta</t>
  </si>
  <si>
    <t>DESTINO DE FONDO,PROGRAMATICA Y CLASIFICADOR DEL GASTO</t>
  </si>
  <si>
    <t xml:space="preserve">PRESUPUESTO ORIGINAL AÑO  ACTUAL </t>
  </si>
  <si>
    <t>Actividad / obra</t>
  </si>
  <si>
    <t xml:space="preserve">Codigo SNIP </t>
  </si>
  <si>
    <t xml:space="preserve">ENTIDAD MUNICIPAL :Ayuntamiento San Juan de la Maguana  </t>
  </si>
  <si>
    <t>PRESUPUESTO  AÑO SIGUIENTE</t>
  </si>
  <si>
    <t>CODIGO  INSTITUCIONAL  :7122</t>
  </si>
  <si>
    <t>Destino de fondos</t>
  </si>
  <si>
    <t>Partidas no Asignablea Programa</t>
  </si>
  <si>
    <t>Actividad / Obras</t>
  </si>
  <si>
    <t xml:space="preserve">DESTINO DE FONDO, PROGRAMATICA Y CLASIFICADOR DEL GASTO </t>
  </si>
  <si>
    <t>ENTIDAD  MUNICIPAL :Ayuntamiento  Municipal  San Juan de la Maguana</t>
  </si>
  <si>
    <t>AUTORIZADO POR :</t>
  </si>
  <si>
    <t>PRESUPUESTO  AÑO ACTUAL</t>
  </si>
  <si>
    <t xml:space="preserve">DESTINO  DE FONDO , PROGRAMATICA Y CLASIFICADOR DEL GASTO </t>
  </si>
  <si>
    <t xml:space="preserve">ENTIDAD  MUNICIPAL :Ayuntamiento  Municipal  San juan  de la Maguana </t>
  </si>
  <si>
    <t>Destino  de  Fondos</t>
  </si>
  <si>
    <t>Partidas no Asignablesa Programa</t>
  </si>
  <si>
    <t>Actividad /obras</t>
  </si>
  <si>
    <t>AUTORIZADO POR</t>
  </si>
  <si>
    <t>CODIGO INSTITUCIONAL  :7122</t>
  </si>
  <si>
    <t>ENTIDAD   MUNICIPAL : Ayuntamiento  Municipal San Juan de la  Maguana</t>
  </si>
  <si>
    <t>partida no Asignables a Programas</t>
  </si>
  <si>
    <t>Actividad  /Obras</t>
  </si>
  <si>
    <t>CATEGORIA  PROGRAMATICA</t>
  </si>
  <si>
    <t>ORGANISMO FINACIADOR</t>
  </si>
  <si>
    <t>Remuneraciones  y Contribuciones</t>
  </si>
  <si>
    <t xml:space="preserve">Compenzacion </t>
  </si>
  <si>
    <t>Contribuciones  al  seguro de  Penciones</t>
  </si>
  <si>
    <t>Contribuciones al Seguro de Riego  Laborales</t>
  </si>
  <si>
    <t>Viatico  dentro del Pais</t>
  </si>
  <si>
    <t>Otros Servicios No Incluido  Comcepto Anteriores</t>
  </si>
  <si>
    <t>Prod. y Utiles Varios no Identificado Pecedentemente</t>
  </si>
  <si>
    <t>Bienes Muebles,Inmuebles e Intangibles</t>
  </si>
  <si>
    <t xml:space="preserve">Mobiliarios y Equipo </t>
  </si>
  <si>
    <t>Bienes Muebles, Inmuebles e Intangilbes</t>
  </si>
  <si>
    <t xml:space="preserve">Mobliliarios y Equipo </t>
  </si>
  <si>
    <t xml:space="preserve">Remuneraciones  </t>
  </si>
  <si>
    <t>Gasto de Representacion  en el Exterior</t>
  </si>
  <si>
    <t>Contribuciones al  Plan de Restiro Complementarios</t>
  </si>
  <si>
    <t>Contribuciones al  Seguro de  Salud</t>
  </si>
  <si>
    <t>Contribuciones  al Seguro de Riesgo  Laboral</t>
  </si>
  <si>
    <t xml:space="preserve">Servicios Basico </t>
  </si>
  <si>
    <t>Arquileres y Renta</t>
  </si>
  <si>
    <t xml:space="preserve">Alquilere de equipo de Trasp. ,Traccion y Elevacion </t>
  </si>
  <si>
    <t>Otros Servicios no Incluido en Concepto Anteriores</t>
  </si>
  <si>
    <t>Fumigacion  ,Lavanderia  e Higienes</t>
  </si>
  <si>
    <t xml:space="preserve">Otros Gasto Operativo </t>
  </si>
  <si>
    <t>Producto Farmaceuticos</t>
  </si>
  <si>
    <t>Producto de Cuero, Caucho y Plastico</t>
  </si>
  <si>
    <t>Producto de Minerales Metalico y no metalicos</t>
  </si>
  <si>
    <t>Combustibles , Lubric., Prod. Quim. y Conexo</t>
  </si>
  <si>
    <t>Product. y utiles Varios no identificado  Presedentemente</t>
  </si>
  <si>
    <t>Tranferencia  Corrientes</t>
  </si>
  <si>
    <t>CODIGO INSTITUCIONAL  7122</t>
  </si>
  <si>
    <t>Destino de  Fondos</t>
  </si>
  <si>
    <t>Partidas no Asignable a Programa</t>
  </si>
  <si>
    <t xml:space="preserve">DESTINO  DE FONDO, PROGRAMATICA Y CLASIFICADOR DEL GASTO </t>
  </si>
  <si>
    <t>ENTIDAD MUNICIPAL : Ayuntamiento  Municipal  de San Juan  de la Maguana</t>
  </si>
  <si>
    <t>CODIGO  INSTITUCIONAL : 7122</t>
  </si>
  <si>
    <t>Destino  de Fondo</t>
  </si>
  <si>
    <t>Partidas no Asignable a  Programas</t>
  </si>
  <si>
    <t xml:space="preserve">Tipo </t>
  </si>
  <si>
    <t xml:space="preserve">Cuenta </t>
  </si>
  <si>
    <t xml:space="preserve">FUENTE  DE FINANCIAMIENTO </t>
  </si>
  <si>
    <t>ENTIDAD MUNICIPAL : Ayuntamiento  Municipal  San Juan de la  Maguana</t>
  </si>
  <si>
    <t>98</t>
  </si>
  <si>
    <t>Bienes,Muebles y Inmuebles e Intangibles</t>
  </si>
  <si>
    <t>Mobiliarios y Equipo</t>
  </si>
  <si>
    <t>Equipo de Compustadora</t>
  </si>
  <si>
    <t xml:space="preserve">Eletrodometico </t>
  </si>
  <si>
    <t>Otros Mobliliarios y Equipo no identificado presedentemete</t>
  </si>
  <si>
    <t>Otros  Equipo  de Transportes</t>
  </si>
  <si>
    <t>Maquinaria , Otros  Equipo y Herramienta</t>
  </si>
  <si>
    <t xml:space="preserve">Sistema de Aire Acondicionado ,Calefacion  y Refigeracion </t>
  </si>
  <si>
    <t>Herramientas y Maquina- Herramienta</t>
  </si>
  <si>
    <t>Objeto de Valor</t>
  </si>
  <si>
    <t>Antiguedades,Bienes Artisticos y Otros Objeto de Arte</t>
  </si>
  <si>
    <t>Incremento de Patrimonios</t>
  </si>
  <si>
    <t>Aplicaciones Financiera</t>
  </si>
  <si>
    <t xml:space="preserve">Incremento de Activo Financiero </t>
  </si>
  <si>
    <t>Incremento  de Activo Financiero Corriente</t>
  </si>
  <si>
    <t>Incremento de Diponibilidades Interna</t>
  </si>
  <si>
    <t xml:space="preserve">Disminucion de Pasivo </t>
  </si>
  <si>
    <t>Disminucion de Pasivos Corrientes</t>
  </si>
  <si>
    <t xml:space="preserve">Disminucion de Cuenta por pagar de Corto Plazo </t>
  </si>
  <si>
    <t>99</t>
  </si>
  <si>
    <t>96</t>
  </si>
  <si>
    <t>CLASIFICADOR DEL GASTO  241201</t>
  </si>
  <si>
    <t xml:space="preserve">Vehiculo y Equipo de  Transporte, Traccion y Elebacion </t>
  </si>
  <si>
    <t>Biene,Muebles ,Inmuebles e Intangibles</t>
  </si>
  <si>
    <t>Muebles de oficinas y Estanteria</t>
  </si>
  <si>
    <t xml:space="preserve">Otros Mobiliarios y Equipos No identificado Presedentemente </t>
  </si>
  <si>
    <t>Automobiles y Camiones</t>
  </si>
  <si>
    <t xml:space="preserve">Maquinaria ,otros Equipo y Herramienta </t>
  </si>
  <si>
    <t>Bienes Intangibles</t>
  </si>
  <si>
    <t>Programa de Informatica</t>
  </si>
  <si>
    <t>Antiguedades ,Bienes Artistico y Obras de Arte</t>
  </si>
  <si>
    <t>ORGANISMO  FINACIADOR</t>
  </si>
  <si>
    <t>1101</t>
  </si>
  <si>
    <t>1955</t>
  </si>
  <si>
    <t>100</t>
  </si>
  <si>
    <t>varios</t>
  </si>
  <si>
    <t>Contribucion  al Plan de Restiro Complementarios</t>
  </si>
  <si>
    <t>Contratacion de Servios</t>
  </si>
  <si>
    <t>Otro Servicios no Incluido En Concepto Anteriores</t>
  </si>
  <si>
    <t xml:space="preserve">Comision  y Gasto Bancario </t>
  </si>
  <si>
    <t>Comision y Gasto  Bancario</t>
  </si>
  <si>
    <t>Bienes ,Muebles ,Inmuebles y Intangibles</t>
  </si>
  <si>
    <t xml:space="preserve">Disminucion de Prestamo  de Corto Plazo </t>
  </si>
  <si>
    <t xml:space="preserve">Disminucion de Cuenta por Pagar Corto Plazo </t>
  </si>
  <si>
    <t>Disminucion de Pasivo Corrientes</t>
  </si>
  <si>
    <t>Disminucion de Cuenta por Pagar  Corto Plazo Interna</t>
  </si>
  <si>
    <t xml:space="preserve">Muebles de Oficina y Estanteria </t>
  </si>
  <si>
    <t>421301-421302</t>
  </si>
  <si>
    <t xml:space="preserve">ENTIDAD MUNICIPAL :Ayuntamiento  Municipal San Juan de la Maguana </t>
  </si>
  <si>
    <t>Actividad /Obras</t>
  </si>
  <si>
    <t>CATEGOTIA PROGRAMATICA</t>
  </si>
  <si>
    <t xml:space="preserve">ELABORADO POR : </t>
  </si>
  <si>
    <t xml:space="preserve">AUTORIZADO POR: </t>
  </si>
  <si>
    <t>Sueldo Añual Numero 13</t>
  </si>
  <si>
    <t>Contrataciones de Servicos</t>
  </si>
  <si>
    <t>Otros Servicios no Incluidos En Concepto Anterior</t>
  </si>
  <si>
    <t>Otros Gasto Operativos</t>
  </si>
  <si>
    <t>Bienes  y Muebles ,Inmuebes e Intangibles</t>
  </si>
  <si>
    <t>Mobliliarios y Equipo</t>
  </si>
  <si>
    <t>Muebles de Oficinas y Estanteria</t>
  </si>
  <si>
    <t xml:space="preserve">FUENTE DE FINACIAMIENTO </t>
  </si>
  <si>
    <t>Partidas no Asignables a programas</t>
  </si>
  <si>
    <t xml:space="preserve">CLASIFICADOR DEL GASTO </t>
  </si>
  <si>
    <t>FUENTE ESPCIFICA</t>
  </si>
  <si>
    <t>EJECUCIO ESTIMADA AÑO ACTUAL</t>
  </si>
  <si>
    <t>CODIGO INSTITUCIONAL   :7122</t>
  </si>
  <si>
    <t>Partidas no Asignables  Programa</t>
  </si>
  <si>
    <t xml:space="preserve">DESTINO DE FONDO, PROGRAMATICA Y CLASIFICADOR  DEL GASTO </t>
  </si>
  <si>
    <t xml:space="preserve">REVISADO POR : </t>
  </si>
  <si>
    <t>DESTINO  DE FONDO, PROGRAMATICA Y CLASIFICADOR DEL GASTO</t>
  </si>
  <si>
    <t>CODIGO  INSTITUCIONAL  7122</t>
  </si>
  <si>
    <t xml:space="preserve">DESTINO DE FONDO , PROGRAMATICA Y CLASIFICADOR DEL  GASTO </t>
  </si>
  <si>
    <t xml:space="preserve">Destino  de Fondo </t>
  </si>
  <si>
    <t>Partidas no Asignables a Programa</t>
  </si>
  <si>
    <t xml:space="preserve">FUENTE </t>
  </si>
  <si>
    <t xml:space="preserve">ELABORADO POR: </t>
  </si>
  <si>
    <t>CODIGO INSTITUCIONAL : 7122</t>
  </si>
  <si>
    <t>ENTIDAD MUNICIPAL : Ayuntamiento Municipal San juan de la Maguana</t>
  </si>
  <si>
    <t>ENTIDAD MUNICIPAL : Ayuntamiento de San Juan  de la Maguana</t>
  </si>
  <si>
    <t>ENTIDAD MUNICIPAL : Ayuntamiento  San Juan de la Maguana</t>
  </si>
  <si>
    <t>ENTIDAD  MUNICIPAL : Ayuntamiento de San Juan de la Maguana</t>
  </si>
  <si>
    <t xml:space="preserve"> REVISADO POR: </t>
  </si>
  <si>
    <t>Contribuciones al Plan de Restiro Complementarios</t>
  </si>
  <si>
    <t>Servicios  Basicos</t>
  </si>
  <si>
    <t xml:space="preserve">Publicidad Impresión y Encuadernacion </t>
  </si>
  <si>
    <t>Bienes Muebles , Inmuebles e Intangibles</t>
  </si>
  <si>
    <t>Bienes Muebes ,Inmuebles Intangibles</t>
  </si>
  <si>
    <t xml:space="preserve">Mobiliario y Equipo </t>
  </si>
  <si>
    <t>Partida no Asignable a Programa</t>
  </si>
  <si>
    <t>ENTIDAD MUNICIPAL : Ayuntamiento Municipal de San Juan de la Maguana</t>
  </si>
  <si>
    <t>DESTINO DE FONDO ,PROGRAMATICA Y CLASIFICADOR DEL GASTO</t>
  </si>
  <si>
    <t>Partida no Asignables a Programa</t>
  </si>
  <si>
    <t>intistucion Receptora</t>
  </si>
  <si>
    <t>Renumeraciones</t>
  </si>
  <si>
    <t>Sueldo Anual  Numero 13</t>
  </si>
  <si>
    <t xml:space="preserve">Producto de Papel,Cartones e Impreso </t>
  </si>
  <si>
    <t xml:space="preserve">Combustibles , Lubricantes y Producto  Quimicos , Conexo </t>
  </si>
  <si>
    <t>Transf. Capital a Institu.  Publica Desentralizada o aut. No f.</t>
  </si>
  <si>
    <t>Maquinarias,Otros Equipo y Herramienta</t>
  </si>
  <si>
    <t>Bienes Muebles,Inmuebles e Intangilbes</t>
  </si>
  <si>
    <t xml:space="preserve">Terreno Urbano </t>
  </si>
  <si>
    <t>Terreno Urbano sin Mejores</t>
  </si>
  <si>
    <t>Obras</t>
  </si>
  <si>
    <t>Obras en Edificaciones</t>
  </si>
  <si>
    <t>Mejora  de Terreno y Tierra</t>
  </si>
  <si>
    <t>Biene Intangilbes</t>
  </si>
  <si>
    <t>Disminucion de Pasivo no Corrientes</t>
  </si>
  <si>
    <t>Disminucion de Cuenta por Pagar largo Plazo</t>
  </si>
  <si>
    <t>CODIGO  INST.7122</t>
  </si>
  <si>
    <t>PROGAMA      :11</t>
  </si>
  <si>
    <t>Funcion</t>
  </si>
  <si>
    <t xml:space="preserve">Fuente de financiamiento </t>
  </si>
  <si>
    <t>Organismo Financidor</t>
  </si>
  <si>
    <t>Bienes Muebles, Inmuebles e Intangibles</t>
  </si>
  <si>
    <t xml:space="preserve">Equipo de Comunicación,telecomunicacion y señalamiento </t>
  </si>
  <si>
    <t>Fuente</t>
  </si>
  <si>
    <t>Orgamismo  Financiador</t>
  </si>
  <si>
    <t>Tierra y Terreno</t>
  </si>
  <si>
    <t>10</t>
  </si>
  <si>
    <t>Terreno urbano sin Mejoras</t>
  </si>
  <si>
    <t>ENTIDAD MUNICIPAL : Ayuntamiento  Municipal de San juan de la Maguana</t>
  </si>
  <si>
    <t xml:space="preserve">AUTRIZADO POR: </t>
  </si>
  <si>
    <t>Renumeraciones y Contribuciones</t>
  </si>
  <si>
    <t xml:space="preserve">Renumeraciones  </t>
  </si>
  <si>
    <t>Suerdo Anual Numero 13</t>
  </si>
  <si>
    <t>Contribucion al Plan de Restiro Complementarios</t>
  </si>
  <si>
    <t xml:space="preserve"> Servicios Basicos</t>
  </si>
  <si>
    <t>Otros servicios no Incluido en Concepto Anteriores</t>
  </si>
  <si>
    <t xml:space="preserve">DESTINO DE FONDO,PROGRAMATICA Y CLASIFICADOR DEL  GASTO </t>
  </si>
  <si>
    <t>Partidano Asignables a Programas</t>
  </si>
  <si>
    <t>Institucion receptora</t>
  </si>
  <si>
    <t>Auxilar</t>
  </si>
  <si>
    <t>ENTIDAD MUNICIPAL: Ayuntamiento  de Municipio de San Juan  de la Maguana</t>
  </si>
  <si>
    <t>EJECUCION ESTIMADA AÑO  ACTUAL</t>
  </si>
  <si>
    <t>ENTIDAD MUNICIPAL : Ayuntamiento  Municipal   de San Juan de la  Maguana</t>
  </si>
  <si>
    <t>Partida no Asignable a Programas</t>
  </si>
  <si>
    <t xml:space="preserve">Destino  de Fondos </t>
  </si>
  <si>
    <t>Partida no Asignables a Programas</t>
  </si>
  <si>
    <t>Republica  Dominicana</t>
  </si>
  <si>
    <t>CATEGORIA</t>
  </si>
  <si>
    <t>Combustibles,  Lubricantes y Productos Quimicos Y Conexo</t>
  </si>
  <si>
    <t xml:space="preserve">Sobres Suerdo </t>
  </si>
  <si>
    <t>Primas por Antigüedad</t>
  </si>
  <si>
    <t>Compenzacion</t>
  </si>
  <si>
    <t>Contribucion al Plan de Restiro Complementario</t>
  </si>
  <si>
    <t>Alquileres y Rentas</t>
  </si>
  <si>
    <t xml:space="preserve">Combustibles ,Lubricantes y Productos Quimicos y Conexo </t>
  </si>
  <si>
    <t>Utiles  Varios no identificado Presedentemente</t>
  </si>
  <si>
    <t xml:space="preserve">Vehiculo y Equipo de Transporte ,Traccion y Elevacion </t>
  </si>
  <si>
    <t>Automibiles y Camiones</t>
  </si>
  <si>
    <t>Herramienta y Maquina -Herramienta</t>
  </si>
  <si>
    <t>DESTINO DE FONDO,PROGRAMATICAY CLASIFICADOR DEL GASTO</t>
  </si>
  <si>
    <t>ENTIDAD MUNICIPAL :Ayuntamiento Municipal de San Juan  de la Maguana</t>
  </si>
  <si>
    <t>Otros mobliliarios y Equipo no Identificado Presedentementes</t>
  </si>
  <si>
    <t xml:space="preserve">Disminucion  de documento Por pagar de Largo Plazo </t>
  </si>
  <si>
    <t xml:space="preserve">Disminucion de Cuenta por pagar a Largo Plazo </t>
  </si>
  <si>
    <t xml:space="preserve">Disminucion de pasivo </t>
  </si>
  <si>
    <t>Disminucion de pasivo Corrientes</t>
  </si>
  <si>
    <t xml:space="preserve">Disminucion de cuenta por pagar Corto Plazo </t>
  </si>
  <si>
    <t xml:space="preserve">Vehiculo de Transportes traccion y Elevacion </t>
  </si>
  <si>
    <t>Maquinaria, Otros Equipo y Herramienta</t>
  </si>
  <si>
    <t>CODIGO INSTITUCIONAL: 7122</t>
  </si>
  <si>
    <t>Destinos  de Fondos</t>
  </si>
  <si>
    <t>ENTIDAD MUNICIPAL : Ayuntamiento Municipal  de San Juan  de  la Maguana</t>
  </si>
  <si>
    <t>PRESUPUESTO  AÑO SIGUIENTES</t>
  </si>
  <si>
    <t>ENTIDAD MUNICIPAL : Ayuntamiento  Municipal  de  San Juan  de la Maguana</t>
  </si>
  <si>
    <t xml:space="preserve">Ojectivo </t>
  </si>
  <si>
    <t>PRESUPUESTO  AÑO  SIGUIENTES</t>
  </si>
  <si>
    <t xml:space="preserve">AUTIRIZADO  POR: </t>
  </si>
  <si>
    <t>FORM.  FP-08</t>
  </si>
  <si>
    <t>ENTIDAD  MUNICIPAL : Ayuntamiento  Municipal de San Juan de la  Maguana</t>
  </si>
  <si>
    <t>DESTINO DE FONDO, PROGRAMATICA Y CLASIFICADR DEL GASTO</t>
  </si>
  <si>
    <t>Partidad no Asignables a Programa</t>
  </si>
  <si>
    <t>FORM. FP.08</t>
  </si>
  <si>
    <t>REALIZADO POR;</t>
  </si>
  <si>
    <t>ENTIDAD MUNICIPAL : Ayuntamiento Municipal de San Juan de la  Maguana</t>
  </si>
  <si>
    <t>Partida  no Asignables a Programa</t>
  </si>
  <si>
    <t>ENTIDAD MUNICIPAL :</t>
  </si>
  <si>
    <t>Ayuntamiento Municipal  de San Juan  de la Maguana</t>
  </si>
  <si>
    <t>Fuente Especificas</t>
  </si>
  <si>
    <t xml:space="preserve">Organismo  Finaciador </t>
  </si>
  <si>
    <t>FORM. FP. 08</t>
  </si>
  <si>
    <t>Partida  no asignable a Programa</t>
  </si>
  <si>
    <t xml:space="preserve">Objectivo </t>
  </si>
  <si>
    <t xml:space="preserve">ORGANISMO FINACIADOR </t>
  </si>
  <si>
    <t>EJECUCUIO  ESTIMADA AÑO ACTUAL</t>
  </si>
  <si>
    <t xml:space="preserve">ENTIDAD MUNICIPAL : Ayuntamiento Municipal de San Juan de la Maguana </t>
  </si>
  <si>
    <t xml:space="preserve">AUTORIZADO POR : </t>
  </si>
  <si>
    <t>CODIGO INSTITUCIONAL:7122</t>
  </si>
  <si>
    <t xml:space="preserve">ENTIDAD  MUNICIPAL:  Ayuntamiento Municipal  de San juan de la Maguana </t>
  </si>
  <si>
    <t>Partida  no Asignada a Programa</t>
  </si>
  <si>
    <t xml:space="preserve">CATEGORIA PROGRAMATICA </t>
  </si>
  <si>
    <t xml:space="preserve">FUENTE ESPECIFICA </t>
  </si>
  <si>
    <t>EJECUCION ESTIMADA  AÑO ACTUAL</t>
  </si>
  <si>
    <t>ENTIDAD MUNICIPAL : Ayuntamiento Municipal  de San Juan de la Maguana</t>
  </si>
  <si>
    <t xml:space="preserve">PRESUPUESTO ORIGINAL AÑO  ACUTAL </t>
  </si>
  <si>
    <t>PRESUPUESTO AÑO  SIGUIENTES</t>
  </si>
  <si>
    <t>Organismo Finaciador</t>
  </si>
  <si>
    <t>Articulos</t>
  </si>
  <si>
    <t xml:space="preserve">Remuneraciones y Contribuciones </t>
  </si>
  <si>
    <t>Remunreraciones al personal con carácter Transitorio</t>
  </si>
  <si>
    <t>Primas por Antiguedad</t>
  </si>
  <si>
    <t>Contribucion  al  Plan de Restiro Complementarios</t>
  </si>
  <si>
    <t xml:space="preserve">Producto de Cuero, Caucho y Plastico </t>
  </si>
  <si>
    <t xml:space="preserve">Combustibles, Lubricantes y Producto Quimico y Conexo </t>
  </si>
  <si>
    <t>Producto y Utiles Varios no Identificado Presedentemente</t>
  </si>
  <si>
    <t>Materiales Relacionado Con la In formatica</t>
  </si>
  <si>
    <t>Maquina ,Otros Equipo y Herramienta</t>
  </si>
  <si>
    <t>Herramienta y Maquina - Herramienta</t>
  </si>
  <si>
    <t>Incremento de Patrimonio</t>
  </si>
  <si>
    <t xml:space="preserve">Incremento de Activo Finaciero </t>
  </si>
  <si>
    <t>Incremento de Activo Finaciero Corriente</t>
  </si>
  <si>
    <t>Incremento de Diponibilidades</t>
  </si>
  <si>
    <t>Disminucion de Pasivo Corriente</t>
  </si>
  <si>
    <t>Disminucion de Pasivos</t>
  </si>
  <si>
    <t xml:space="preserve">Disminucion de Cuenta por Pagar a Corto Plazo </t>
  </si>
  <si>
    <t>Disminucion de  Pasivo no Corrientes</t>
  </si>
  <si>
    <t xml:space="preserve">Disminucion de  Cuenta por Pagar  de Largo Plazo </t>
  </si>
  <si>
    <t xml:space="preserve">Producto de Papel ,Carton e Impreso </t>
  </si>
  <si>
    <t>Combustibles , Lubricantes  y Producto Quimicos y Conexo</t>
  </si>
  <si>
    <t>Producto  y utiles Varios</t>
  </si>
  <si>
    <t>Producto y  Utiles Varios no Identificado Presedentementes</t>
  </si>
  <si>
    <t>Bienes Muebles Inmuebles e Intangibles</t>
  </si>
  <si>
    <t>Remuneracioes al Personal con Carácter Tranccitorios</t>
  </si>
  <si>
    <t>Sueldo Anual Numero  13</t>
  </si>
  <si>
    <t>Contribucion  al Seguro de Penciones</t>
  </si>
  <si>
    <t xml:space="preserve">Contribuciones al Seguro  de Riego  laboral </t>
  </si>
  <si>
    <t>Contribucion al  Plan de Restiro  Complementarios</t>
  </si>
  <si>
    <t>Producto Electrico y Afines</t>
  </si>
  <si>
    <t>Producto y Utiles  Varios no identificado Presedentemetes</t>
  </si>
  <si>
    <t>Producto  y Utiles Varios no Indeficado  Presedentementes</t>
  </si>
  <si>
    <t>Contribucion a la Seguridad Social</t>
  </si>
  <si>
    <t>Contribucion  al  Seguro de Penciones</t>
  </si>
  <si>
    <t>Contribucion al Seguro de Riesgo  laboral</t>
  </si>
  <si>
    <t>Contribucion al  Seguro de Salud</t>
  </si>
  <si>
    <t>Contribucion al seguro de Penciones</t>
  </si>
  <si>
    <t xml:space="preserve">  TOTAL  MATADERO </t>
  </si>
  <si>
    <t xml:space="preserve">REVISADO POR </t>
  </si>
  <si>
    <t>Remuneraciones al personal Con Carácter Tranccitorios</t>
  </si>
  <si>
    <t>Sueldo  Anual  Numero 13</t>
  </si>
  <si>
    <t>Contribucion  al Seguro de Salud</t>
  </si>
  <si>
    <t xml:space="preserve">Contribucion  al Seguro  de Riesgo  Laboral </t>
  </si>
  <si>
    <t>Contribucion  al  Plan  de Restiro Complementarios</t>
  </si>
  <si>
    <t>Viatico Dentro del Pais</t>
  </si>
  <si>
    <t>Combustibles,Lubricantes,Producto Quimicos y Conexo</t>
  </si>
  <si>
    <t>Combustibles y Lubircantes</t>
  </si>
  <si>
    <t xml:space="preserve">Llanta y Neumatico </t>
  </si>
  <si>
    <t>Maquinaria Otros Equipo y Herramienta</t>
  </si>
  <si>
    <t xml:space="preserve">TOTAL  CUERPO DE BOMBERO </t>
  </si>
  <si>
    <t>Herramientas  y Maquina - Herramienta</t>
  </si>
  <si>
    <t>Herramientas y  Maquina- Herramienta</t>
  </si>
  <si>
    <t xml:space="preserve"> FORM. FP-08</t>
  </si>
  <si>
    <t>PRESUPUESTO  ORIGINAL  AÑO ACTUAL</t>
  </si>
  <si>
    <t xml:space="preserve">EJECUCION  ESTIMADA AÑO  ACTUAL </t>
  </si>
  <si>
    <t>ENTIDAD  MUNICIPAL : Ayuntamiento Municipal de San Juan  de la  Maguana</t>
  </si>
  <si>
    <t>ENTIDAD MUNICIPAL: Ayuntamiento  Municipal  de San Juan de la Maguana</t>
  </si>
  <si>
    <t>DESTINO DE FONDO, PROGRAMATICA Y CLASIFICADOR DEL  GASTO</t>
  </si>
  <si>
    <t>FORM.  FP-8</t>
  </si>
  <si>
    <t>ENTIDAD  MUNICIPAL:  Ayuntamiento  Municipal de San juan de la Maguana</t>
  </si>
  <si>
    <t>FORM.  FP. 08</t>
  </si>
  <si>
    <t>ENTIDAD MUNICIPAL : Ayuntamiento  Municipal  de San Juan de la Maguana</t>
  </si>
  <si>
    <t>Partidas no Asignables a Partidas</t>
  </si>
  <si>
    <t>Activida/Obras</t>
  </si>
  <si>
    <t xml:space="preserve">CODIGO  INSTIRUCIONAL : 7122 </t>
  </si>
  <si>
    <t>ENTIDAD  MUNICIPAL  : Ayuntamiento  Municipal de San Juan de la Maguana</t>
  </si>
  <si>
    <t>DESTINO DE FONDO, PROGRAMATICA Y  CLASIFICADOR DEL GASTO</t>
  </si>
  <si>
    <t xml:space="preserve">CATEGORIA  PROGRAMATICO </t>
  </si>
  <si>
    <t xml:space="preserve">EJECUCION  ESTIMADA  AÑO  ACTUAL </t>
  </si>
  <si>
    <t>PRESUPUESTO  AÑO  SIGUIENTE</t>
  </si>
  <si>
    <t>FUENTE DE FINACIAMIENTO</t>
  </si>
  <si>
    <t xml:space="preserve">DESTINO DE  FONDO , PROGRAMATICA Y CLASIFICADOR DEL GASTO </t>
  </si>
  <si>
    <t>CODIGO INSTI TUCIONAL : 7122</t>
  </si>
  <si>
    <t>ENTIDAD  MUNICIPAL : Ayuntamiento Municipal de San Juan de la Maguana</t>
  </si>
  <si>
    <t xml:space="preserve">PRESPUESTO ORIGINAL AÑO ACTUAL </t>
  </si>
  <si>
    <t xml:space="preserve">DESTINO DE FONDO ,PROGRAMATICA Y CLASIFICADOR DEL GASTO </t>
  </si>
  <si>
    <t>ENTIDAD  MUNICIPAL : Ayuntamiento  Municipal de San Juan  de la  Maguana</t>
  </si>
  <si>
    <t>Patidas no Asignables a Programa</t>
  </si>
  <si>
    <t>ENTIDAD MUNICIPAL : Ayuntamiento  Municipal   de San Juan de la Maguana</t>
  </si>
  <si>
    <t>Partida  no  Asignables a Programas</t>
  </si>
  <si>
    <t>CATEGORIA   PROGRAMATICA</t>
  </si>
  <si>
    <t>PRESUPUESTO  ORIGINAL AÑO  ACTUAL</t>
  </si>
  <si>
    <t>ELABORADO  POR :</t>
  </si>
  <si>
    <t>DESTINO DE FONDO , PROGRAMATICA Y CLASIFICADOR DEL GASTO</t>
  </si>
  <si>
    <t>ENTIDAD  MUNICIPAL : Ayuntamiento   Municipal   de San Juan de la Maguana</t>
  </si>
  <si>
    <t>ENTIDAD  MUNICIPAL  : Ayuntamiento  Municipal  de San  Juan de la Maguana</t>
  </si>
  <si>
    <t>Partidas no  Asignables a Programas</t>
  </si>
  <si>
    <t xml:space="preserve">PRESUPUESTO  ORIGINAL  AÑO  ACTUAL </t>
  </si>
  <si>
    <t>ENTIDAD  MUNICIPAL : Ayuntamiento  Municipal  de  San Juan  de la Maguana</t>
  </si>
  <si>
    <t>DIRECCION GENERAL  DE PRESUPUESTO</t>
  </si>
  <si>
    <t>FORM. FP 07</t>
  </si>
  <si>
    <t xml:space="preserve">DESTINO DE FONDO , PROGRAMATICA Y CLASIFICADOR DEL GASTO </t>
  </si>
  <si>
    <t>CODIGO   INSTITUCIONAL : 7122</t>
  </si>
  <si>
    <t>ENTIDAD  MUNICIPAL : Ayuntamiento  Municipal  de San Juan de la Maguana</t>
  </si>
  <si>
    <t xml:space="preserve">EJECUCION  ESTIMADA  AÑO ACTUAL </t>
  </si>
  <si>
    <t>FORM. FP -08</t>
  </si>
  <si>
    <t>ENTIDAD  MUNICIPAL : Ayuntamiento   Municipal  de San  Juan  de la Maguana</t>
  </si>
  <si>
    <t xml:space="preserve">DESTINO DE FONDO, PROGRAMATICA Y CLASIFICADOR DE GASTO </t>
  </si>
  <si>
    <t>Partidas  no Asignables a Programa</t>
  </si>
  <si>
    <t>Remuneraciones Al personal Con Carácter Transitorio</t>
  </si>
  <si>
    <t>Sueldo  Anual Numero 13</t>
  </si>
  <si>
    <t>Prestaciones Econimica</t>
  </si>
  <si>
    <t>Proporcion  de Vacaciones no  Disfrutada</t>
  </si>
  <si>
    <t>Contribucion  al  Seguro  de Salud</t>
  </si>
  <si>
    <t>Contribucion  al Seguro de  Penciones</t>
  </si>
  <si>
    <t>Contribucion  al seguro de  Riesgo  Laboral</t>
  </si>
  <si>
    <t>Alquiler de Terreno</t>
  </si>
  <si>
    <t>Seguro de Biene y Muebles</t>
  </si>
  <si>
    <t xml:space="preserve"> Fumigacion </t>
  </si>
  <si>
    <t xml:space="preserve">  Otros  Servicios  Tecnicos y Profecionales</t>
  </si>
  <si>
    <t>Alimentos y  Bebidas para Persona</t>
  </si>
  <si>
    <t>Producto Agroforestales y Pescuarios</t>
  </si>
  <si>
    <t xml:space="preserve">Combustibles , Lubricantes y  Productos Quimicos Conexo </t>
  </si>
  <si>
    <t>Gasolinas</t>
  </si>
  <si>
    <t>Utiles de Escritorio, Oficina , Informatica  y Enseñanza</t>
  </si>
  <si>
    <t>Bienes  Muebles ,Inmuebles e Intangibles</t>
  </si>
  <si>
    <t>14</t>
  </si>
  <si>
    <t>Sueldo Anual Nuero 13</t>
  </si>
  <si>
    <t>Contribucion  al Seguro  de Salud</t>
  </si>
  <si>
    <t>Contribucion al  Seguro  de Penciones</t>
  </si>
  <si>
    <t>Contribucion al  Seguro de  Riegos  Laborales</t>
  </si>
  <si>
    <t>Ayudas y Donaciones  Ocasionales a Hogares y  Personas</t>
  </si>
  <si>
    <t>0000</t>
  </si>
  <si>
    <t>4409</t>
  </si>
  <si>
    <t>9992</t>
  </si>
  <si>
    <t>4203</t>
  </si>
  <si>
    <t>4303</t>
  </si>
  <si>
    <t>4510</t>
  </si>
  <si>
    <t xml:space="preserve">Sueldo Personal  Contratado e Igualado </t>
  </si>
  <si>
    <t xml:space="preserve">Sueldo  Anual  Numero 13 </t>
  </si>
  <si>
    <t>Prestaciones  Economicas</t>
  </si>
  <si>
    <t>Proporcion de Vacaciones no  Difrustadas</t>
  </si>
  <si>
    <t>Contribucion  al Seguro  de Riegos  Laboral</t>
  </si>
  <si>
    <t>Contribuciones al Seguro de Riegos  Laboral</t>
  </si>
  <si>
    <t>Servicio  de  Internet y Televicion por Cables</t>
  </si>
  <si>
    <t>viatico  Dentros del Pais</t>
  </si>
  <si>
    <t>Viatico  Dentro del Pais</t>
  </si>
  <si>
    <t>Alquileres  y Rentas</t>
  </si>
  <si>
    <t>Alquileres y  Renta de Edificios y Locales</t>
  </si>
  <si>
    <t>Alquileres  y Rentas de Edificos  y  Locales</t>
  </si>
  <si>
    <t xml:space="preserve">Libros, Revista y Periodico </t>
  </si>
  <si>
    <t xml:space="preserve">DESTINO  DE FONDO, PROGRAMATICA Y CLASIFICADOR DEL  GASTO </t>
  </si>
  <si>
    <t xml:space="preserve">ENTIDAD  MUNICIPAL : Ayuntamiento  Municipal de San Juan  de la Maguana </t>
  </si>
  <si>
    <t>FORM. FP  -08</t>
  </si>
  <si>
    <t>Participacion  no  Asignables a programas</t>
  </si>
  <si>
    <t>PRESUPUESTO ORIGINAL AÑO  ACTUAL</t>
  </si>
  <si>
    <t>ENTIDAD  MUNICIPAL  : Ayuntamiento  Municipal  de San juan  de la Maguana</t>
  </si>
  <si>
    <t>Ayudas y Donaciones  Ocasionales a Hogares  y  Personas</t>
  </si>
  <si>
    <t>Premios Listerarios , Deportivo y  Culturales</t>
  </si>
  <si>
    <t>Bescas  y Viajes de Estudios</t>
  </si>
  <si>
    <t>Becas Nacionales</t>
  </si>
  <si>
    <t>Mobiliarios y Estanteria</t>
  </si>
  <si>
    <t>Mobiliarios  y  Estanterias</t>
  </si>
  <si>
    <t>Muebles y Estanteria</t>
  </si>
  <si>
    <t>Remuneraciones y  Contribuciones</t>
  </si>
  <si>
    <t xml:space="preserve">Sueldo  al Personal Contratado e Igualado </t>
  </si>
  <si>
    <t>Contribucion  al  Seguro de  Penciones</t>
  </si>
  <si>
    <t>Contribucion  al  Seguro de  Riesgo  Laboral</t>
  </si>
  <si>
    <t>Producto Medicinales para Uso  Humano</t>
  </si>
  <si>
    <t xml:space="preserve">Producto Medicinales  </t>
  </si>
  <si>
    <t>Ayuda y Donaciones a Persona</t>
  </si>
  <si>
    <t>Ayuda y  Donaciones Ocasionales a Hogares y Personas</t>
  </si>
  <si>
    <t>Contribucion al Seguro  de Salud</t>
  </si>
  <si>
    <t xml:space="preserve">Contribucion  al Seguro de Riesgo laboral </t>
  </si>
  <si>
    <t>Servicios Basico</t>
  </si>
  <si>
    <t>Viatico Dentro del   Pais</t>
  </si>
  <si>
    <t>Otros Servicios no Incluido en Concepto  Anteriores</t>
  </si>
  <si>
    <t xml:space="preserve">Servicios Tecnico Profecional </t>
  </si>
  <si>
    <t>Utiles de Escritorio, Informatica, oficina y Enseñanza</t>
  </si>
  <si>
    <t>Utiles de Escritorio, informatica , oficina y Enseñanza</t>
  </si>
  <si>
    <t>Bienes Muebles ,Inmuebles e intangibles</t>
  </si>
  <si>
    <t>Mobiliarios  y Equipo</t>
  </si>
  <si>
    <t>Muebles de  oficinas y Estanteria</t>
  </si>
  <si>
    <t>Ayuda y Donaciones Ocasionales a Hogares y Personas</t>
  </si>
  <si>
    <t>Muebles de oficina y Estanteria</t>
  </si>
  <si>
    <t>Remuneracin  y Contribuciones</t>
  </si>
  <si>
    <t>Contribucion  al  Seguro  de Penciones</t>
  </si>
  <si>
    <t>Contribucion al Seguro  de Riesgo  Laboral</t>
  </si>
  <si>
    <t xml:space="preserve">Publicidad y Impresión </t>
  </si>
  <si>
    <t>Otros  Servicios no Incluido en Concepto Anteriores</t>
  </si>
  <si>
    <t>Servicios Tecnico y Profecionales</t>
  </si>
  <si>
    <t>Organización de Evento y Festividades</t>
  </si>
  <si>
    <t>Festividades</t>
  </si>
  <si>
    <t>Prenda de vestir</t>
  </si>
  <si>
    <t>Producto y utiles varios  No identificado Presedentemente N.I.P.</t>
  </si>
  <si>
    <t>producto y utiles varios N. I .P</t>
  </si>
  <si>
    <t>Premios Literarios Peportivo y Culturales</t>
  </si>
  <si>
    <t>15</t>
  </si>
  <si>
    <t>Transferecia Corrientes a Asociacioens sin Fines de Lucro</t>
  </si>
  <si>
    <t>Mobiliarios y Equipo Educacional y Recreactivo</t>
  </si>
  <si>
    <t>Camara fotografica y de Videos</t>
  </si>
  <si>
    <t xml:space="preserve">Equipo Recreactivo </t>
  </si>
  <si>
    <t xml:space="preserve">Equipo  Recreactivo </t>
  </si>
  <si>
    <t>Bienes Muebles ,Inmuebles e Intangibles</t>
  </si>
  <si>
    <t>Sueldo  Anual Numero  13</t>
  </si>
  <si>
    <t>Contribucion  al Seguro  de Penciones</t>
  </si>
  <si>
    <t xml:space="preserve">Contribucion  al Seguro de Riesgo  Laboral </t>
  </si>
  <si>
    <t>Contribucion  al  Plan  de Restiro  Complementarios</t>
  </si>
  <si>
    <t>Viatico  Dento  del Pais</t>
  </si>
  <si>
    <t>Otros Servicios no Incluidos en Concepto  Anteriores</t>
  </si>
  <si>
    <t xml:space="preserve">Otros gasto Operativo </t>
  </si>
  <si>
    <t>Alimento y  bebida Para Personas</t>
  </si>
  <si>
    <t>Utiles de escritorios ,Informatica y Enseñanza</t>
  </si>
  <si>
    <t>Utiles Destinado a Actividades Recreactivo y Deportivas</t>
  </si>
  <si>
    <t>Producto y Utiles varios no Identificado Presedentemente</t>
  </si>
  <si>
    <t>Producto y utiles  Vario N.I.P.</t>
  </si>
  <si>
    <t>Premios Literarios, Deportivo y Culturales</t>
  </si>
  <si>
    <t xml:space="preserve">Muebles de Oficina  y Estanteria </t>
  </si>
  <si>
    <t xml:space="preserve">Mobiliarios y Equipo  Educacional y  Recreativo </t>
  </si>
  <si>
    <t xml:space="preserve">Otros Mobiliarios y Equipo  Educacional y Recreativo </t>
  </si>
  <si>
    <t>Bienes Muebles ,Inmuebles e Inmuebles</t>
  </si>
  <si>
    <t xml:space="preserve">Muebles de oficina y Estanteria </t>
  </si>
  <si>
    <t>Sueldo  Anual  Numero  13</t>
  </si>
  <si>
    <t xml:space="preserve">Contribucion al  Seguro de Riesgo Laboral </t>
  </si>
  <si>
    <t>Otros Servicios  no Identificado  Presedentemente</t>
  </si>
  <si>
    <t>Publicidad , Imprension  y Encuadernacion</t>
  </si>
  <si>
    <t xml:space="preserve">Impresión y encuadernacion </t>
  </si>
  <si>
    <t>Utiles de escritorios ,oficinas,  Informatica y Enseñanza</t>
  </si>
  <si>
    <t>Producto y utiles Varios no Identificado  Presedentementes</t>
  </si>
  <si>
    <t>Producto y utiles  Varios  N.I.P.</t>
  </si>
  <si>
    <t>Bienes Muebles ,Inmuebles e Intangilbes</t>
  </si>
  <si>
    <t xml:space="preserve">Compensacion </t>
  </si>
  <si>
    <t>Contribucion  al Serguro de Riesgo Laboral</t>
  </si>
  <si>
    <t xml:space="preserve">Incremento  de Activo Financiero </t>
  </si>
  <si>
    <t>Incremento del Patrimonio</t>
  </si>
  <si>
    <t>Incremento  de Activo Financiero  Corrientes</t>
  </si>
  <si>
    <t>Disminucion de Cuenta por pagar de Corto Plazo</t>
  </si>
  <si>
    <t>Contribucion   al  Seguro  de Salud</t>
  </si>
  <si>
    <t>Contribucion al  seguro de Penciones</t>
  </si>
  <si>
    <t>Contribucion al Seguro  de Riesgo Laborales</t>
  </si>
  <si>
    <t>Utiles de Escritorio, Oficina , Informatica y Enseñanza</t>
  </si>
  <si>
    <t>Prestaciones Economica</t>
  </si>
  <si>
    <t xml:space="preserve">Gasto de Representacion </t>
  </si>
  <si>
    <t xml:space="preserve">Pensiones </t>
  </si>
  <si>
    <t>Remuneraciones al Personal con Carecter Transitorios</t>
  </si>
  <si>
    <t>Sueldo  Anual Numero   13</t>
  </si>
  <si>
    <t>Compenzaciones</t>
  </si>
  <si>
    <t xml:space="preserve">Contribucio a la Seguridad  Social </t>
  </si>
  <si>
    <t>Contribucion al  Seguro de Pencines</t>
  </si>
  <si>
    <t xml:space="preserve">Contribucion  al  Seguro de Riesgo  Laboral </t>
  </si>
  <si>
    <t>Contribucio al  Plan  de Restiro  Complementarios</t>
  </si>
  <si>
    <t>Viatico Fuera  del Pais</t>
  </si>
  <si>
    <t>2006</t>
  </si>
  <si>
    <t>102</t>
  </si>
  <si>
    <t>9996</t>
  </si>
  <si>
    <t>Servicios  Tecnico  y profecionales</t>
  </si>
  <si>
    <t xml:space="preserve"> Otros  Servicios Tecnicos y Profesionales</t>
  </si>
  <si>
    <t>Alimento  y  Bebida para  Persona</t>
  </si>
  <si>
    <t>Producto  Farmaceutico para Uso Humana</t>
  </si>
  <si>
    <t xml:space="preserve">Producto Medicinales </t>
  </si>
  <si>
    <t xml:space="preserve">Producto de vidrios, loza y Porcelana </t>
  </si>
  <si>
    <t>Producto de Loza</t>
  </si>
  <si>
    <t>Gasolina</t>
  </si>
  <si>
    <t>Gas /GLP</t>
  </si>
  <si>
    <t>Utiles de Escritorio, Oficinas y  Informatica , Enseñanza</t>
  </si>
  <si>
    <t>Utiles   de  Escritorio , Oficinas y Informatica , Enseñanza</t>
  </si>
  <si>
    <t>Utiles  Relacionado Con la Cocina</t>
  </si>
  <si>
    <t>Product. y utiles Varios N.I.P.</t>
  </si>
  <si>
    <t>Otros  Mobiliarios y Equipo no  identificado Presedentementes</t>
  </si>
  <si>
    <t xml:space="preserve">Vehiculo y  Equipo de Transporte , Traccion y Elebacion </t>
  </si>
  <si>
    <t>Bienes  Intanglebles</t>
  </si>
  <si>
    <t>Programa de Informatica y Base de Datos</t>
  </si>
  <si>
    <t xml:space="preserve">Programa de Informatica  </t>
  </si>
  <si>
    <r>
      <t xml:space="preserve">Disminucion de Cuenta Por Pagar A Corto Plazo  Interna  </t>
    </r>
    <r>
      <rPr>
        <b/>
        <sz val="11"/>
        <color theme="1"/>
        <rFont val="Calibri"/>
        <family val="2"/>
        <scheme val="minor"/>
      </rPr>
      <t>(P)</t>
    </r>
  </si>
  <si>
    <r>
      <t xml:space="preserve">Disminucion de Cuenta por pagar a Corto Plazo  Interna </t>
    </r>
    <r>
      <rPr>
        <b/>
        <sz val="11"/>
        <color theme="1"/>
        <rFont val="Calibri"/>
        <family val="2"/>
        <scheme val="minor"/>
      </rPr>
      <t xml:space="preserve"> (S)</t>
    </r>
  </si>
  <si>
    <r>
      <t>Disminucion de Cuenta por pagar  a Corto Plazo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 Interna</t>
    </r>
    <r>
      <rPr>
        <b/>
        <sz val="11"/>
        <color theme="1"/>
        <rFont val="Calibri"/>
        <family val="2"/>
        <scheme val="minor"/>
      </rPr>
      <t xml:space="preserve"> (I)</t>
    </r>
  </si>
  <si>
    <t xml:space="preserve">ELABORADO POR </t>
  </si>
  <si>
    <t>Proporcion  de Vacaciones no Drifutadas</t>
  </si>
  <si>
    <t xml:space="preserve">Contribucion  al Seguro de Pencion </t>
  </si>
  <si>
    <t xml:space="preserve">Contribucion  al seguro  de Riesgo  Laboral </t>
  </si>
  <si>
    <t>Servicios Telefonico Larga Distancia</t>
  </si>
  <si>
    <t>Viatico Dentro del  Pais</t>
  </si>
  <si>
    <t>Servicios Tecnico  Y  Profecionales</t>
  </si>
  <si>
    <t>Alimento  y producto Agroforestales</t>
  </si>
  <si>
    <t>Servicios de Contabilidad  y Auditoria</t>
  </si>
  <si>
    <t>Alimento  y Bebida Para Persona</t>
  </si>
  <si>
    <t>Utiles de escritorios, Oficina , Informatica y Enseñanza</t>
  </si>
  <si>
    <r>
      <t xml:space="preserve">Disminucion  de  Prest.  de  Corto Plazo  Interno </t>
    </r>
    <r>
      <rPr>
        <b/>
        <sz val="12"/>
        <color theme="1"/>
        <rFont val="Calibri"/>
        <family val="2"/>
        <scheme val="minor"/>
      </rPr>
      <t xml:space="preserve"> (R.P.</t>
    </r>
    <r>
      <rPr>
        <sz val="12"/>
        <color theme="1"/>
        <rFont val="Calibri"/>
        <family val="2"/>
        <scheme val="minor"/>
      </rPr>
      <t>)</t>
    </r>
  </si>
  <si>
    <t>1102</t>
  </si>
  <si>
    <t>1995</t>
  </si>
  <si>
    <t>9995</t>
  </si>
  <si>
    <t>Contribucion  al Seguro de  Salud</t>
  </si>
  <si>
    <t xml:space="preserve">Contribuciones  al  Seguro de  Riesgo  Laboral </t>
  </si>
  <si>
    <t>Contribucion  al Plan  de Riesgo  Complementarios</t>
  </si>
  <si>
    <t>Contribucion al  Seguro  de Salud</t>
  </si>
  <si>
    <t>Contribucion  al Seguro  de Pencion</t>
  </si>
  <si>
    <t xml:space="preserve">Contribucion  al  Seguro  de Riesgo  Laboral </t>
  </si>
  <si>
    <t>Contribuciones al Seguro  de Riesgo Laboral</t>
  </si>
  <si>
    <t xml:space="preserve">Contratacion  al Seguro de Pencion </t>
  </si>
  <si>
    <t>Contribucion  al  Seguro de Riesgo  Laboral</t>
  </si>
  <si>
    <t>Servicios  Telefonico de Larga Distancia</t>
  </si>
  <si>
    <t>Viatico Dentro  del Pais</t>
  </si>
  <si>
    <t>Remuneraciones al Personal  Con  Carácter Transitorios</t>
  </si>
  <si>
    <t>Alimento  y  Bebidas Para  Personas</t>
  </si>
  <si>
    <t>Utiles de Escritorio ,  Oficina ,Informatica y Enseñanza</t>
  </si>
  <si>
    <t>Productos  Electricos  y Afines</t>
  </si>
  <si>
    <t>Producto  y Utiles varios no identificado  Presedentementes</t>
  </si>
  <si>
    <t>Producto y Utiles Varios N.I.P.</t>
  </si>
  <si>
    <t>Tranferencia de Capital Al  Sector Privado</t>
  </si>
  <si>
    <t>Equipo de Comunicación , Telecomunicacion  y Señalamiento</t>
  </si>
  <si>
    <t>Equipo de Comunicación  ,Telecomunicacion  y Señalamiento</t>
  </si>
  <si>
    <t>Edificios, Estrutura, Tierra,Terreno y Objeto de Valor</t>
  </si>
  <si>
    <t>Obras  Hidraulicas y  Sanitarias</t>
  </si>
  <si>
    <t>Obras Urbaniticas</t>
  </si>
  <si>
    <t>Incremento  de Patrimonio</t>
  </si>
  <si>
    <t>Aplicaciones  Financieras</t>
  </si>
  <si>
    <t>Incremento de Activo Financieros</t>
  </si>
  <si>
    <t>Incremento  de Activo Financieros  Corrientes</t>
  </si>
  <si>
    <t>Incremento  de Diponibilidad  Interna</t>
  </si>
  <si>
    <t xml:space="preserve">Disminucion de Pasivo   </t>
  </si>
  <si>
    <t>Disminucion  de Pasivo  Corrientes</t>
  </si>
  <si>
    <r>
      <t xml:space="preserve">Diminucion Cuenta por Pagar I. Corto P. Interna </t>
    </r>
    <r>
      <rPr>
        <b/>
        <sz val="11"/>
        <color theme="1"/>
        <rFont val="Calibri"/>
        <family val="2"/>
        <scheme val="minor"/>
      </rPr>
      <t>(S)</t>
    </r>
  </si>
  <si>
    <r>
      <t>Diminucion Cuenta por Pagar L. P. Interna</t>
    </r>
    <r>
      <rPr>
        <b/>
        <sz val="11"/>
        <color theme="1"/>
        <rFont val="Calibri"/>
        <family val="2"/>
        <scheme val="minor"/>
      </rPr>
      <t xml:space="preserve"> (S)</t>
    </r>
  </si>
  <si>
    <r>
      <t xml:space="preserve">Diminucion Cuenta por Pagar L.P. Interna </t>
    </r>
    <r>
      <rPr>
        <b/>
        <sz val="11"/>
        <color theme="1"/>
        <rFont val="Calibri"/>
        <family val="2"/>
        <scheme val="minor"/>
      </rPr>
      <t xml:space="preserve"> (I)</t>
    </r>
  </si>
  <si>
    <t>2503</t>
  </si>
  <si>
    <r>
      <t>Transf. Capital a Institu.  Publica Desentralizada o aut. No f.</t>
    </r>
    <r>
      <rPr>
        <b/>
        <sz val="11"/>
        <color theme="1"/>
        <rFont val="Calibri"/>
        <family val="2"/>
        <scheme val="minor"/>
      </rPr>
      <t xml:space="preserve"> (I)</t>
    </r>
  </si>
  <si>
    <t xml:space="preserve">Contribucion   al  Seguro  de Pencion </t>
  </si>
  <si>
    <t xml:space="preserve">Contribucion  al Seguro  de  Riesgo  Laboral </t>
  </si>
  <si>
    <t>Viatico Dentro  del  Pais</t>
  </si>
  <si>
    <t>Alimento  y  Bebida para Personas</t>
  </si>
  <si>
    <t>3201</t>
  </si>
  <si>
    <t>Producto y Utiles Vario No identificado  Presedentementes</t>
  </si>
  <si>
    <t>Producto y Utiles Vario N.I.P.</t>
  </si>
  <si>
    <t>Remuneraciones al Personal Con  Carácter Trasitorios</t>
  </si>
  <si>
    <t>Remuneraciones al personal  con Carácter Transitorios</t>
  </si>
  <si>
    <t xml:space="preserve">Contribucion al Suguro de Pencion </t>
  </si>
  <si>
    <t>Aceites y Grasa</t>
  </si>
  <si>
    <t>Lubricantes</t>
  </si>
  <si>
    <t>07</t>
  </si>
  <si>
    <r>
      <t xml:space="preserve">Disminucion de Cuenta por pagar Corto Plazo interna  </t>
    </r>
    <r>
      <rPr>
        <b/>
        <sz val="11"/>
        <color theme="1"/>
        <rFont val="Calibri"/>
        <family val="2"/>
        <scheme val="minor"/>
      </rPr>
      <t>(I)</t>
    </r>
  </si>
  <si>
    <r>
      <t xml:space="preserve">Disminucion de Cuenta Por pagar de Largo plazo  Interno  </t>
    </r>
    <r>
      <rPr>
        <b/>
        <sz val="11"/>
        <color theme="1"/>
        <rFont val="Calibri"/>
        <family val="2"/>
        <scheme val="minor"/>
      </rPr>
      <t>(S)</t>
    </r>
  </si>
  <si>
    <r>
      <t>Disminucion de Documento  por pagar  de  largo Plazo  Interno</t>
    </r>
    <r>
      <rPr>
        <b/>
        <sz val="11"/>
        <color theme="1"/>
        <rFont val="Calibri"/>
        <family val="2"/>
        <scheme val="minor"/>
      </rPr>
      <t xml:space="preserve"> (I)</t>
    </r>
  </si>
  <si>
    <t>3202</t>
  </si>
  <si>
    <t>Sueldo   Anual  Numero  13</t>
  </si>
  <si>
    <t xml:space="preserve">Contribucion  al Seguro de Riesgo Laboral </t>
  </si>
  <si>
    <t>Producto  Agroforestales y Pescuarios</t>
  </si>
  <si>
    <t>Producto  Electrico y Afines</t>
  </si>
  <si>
    <t>Producto  y Utiles  Varios no Identificado  Presedentementes</t>
  </si>
  <si>
    <t>Producto y Utiles varios N. I. P.</t>
  </si>
  <si>
    <t xml:space="preserve">Contribucion al Seguro de Pencion </t>
  </si>
  <si>
    <t>Contribucion al Plan  de Riesgo  Complementarios</t>
  </si>
  <si>
    <t>Servicios Telefonico de Larga  Distancia</t>
  </si>
  <si>
    <t xml:space="preserve">Servicios  Telefono de Larga Distancia </t>
  </si>
  <si>
    <t>Alimento y Bebida para Persona</t>
  </si>
  <si>
    <t>Utiles de Escritorio , Oficinas , Informatica y Enseñanza</t>
  </si>
  <si>
    <t>Producto  y  Utiles no  Identificado  Presedentementes</t>
  </si>
  <si>
    <t xml:space="preserve">Contribucion al Seguro  de Pencion </t>
  </si>
  <si>
    <t xml:space="preserve">Contribucion al Plan de Restiro  Compelmentario </t>
  </si>
  <si>
    <t>Utiles de Escritorio, Informatica, Oficina y Enseñanza</t>
  </si>
  <si>
    <t>Muebles de oficina  y  Estanteria</t>
  </si>
  <si>
    <r>
      <t xml:space="preserve">Dimunucion de Cuenta Por Pagar de  Corto Plazo  Interna </t>
    </r>
    <r>
      <rPr>
        <b/>
        <sz val="11"/>
        <color theme="1"/>
        <rFont val="Calibri"/>
        <family val="2"/>
        <scheme val="minor"/>
      </rPr>
      <t>(S)</t>
    </r>
  </si>
  <si>
    <r>
      <t>Diminucion de  Cuenta por Pagar A Largo Plazo  Interna</t>
    </r>
    <r>
      <rPr>
        <b/>
        <sz val="11"/>
        <color theme="1"/>
        <rFont val="Calibri"/>
        <family val="2"/>
        <scheme val="minor"/>
      </rPr>
      <t xml:space="preserve"> (I)</t>
    </r>
  </si>
  <si>
    <r>
      <t xml:space="preserve">Diminucion de  Cuenta por Pagar A Largo Plazo  Interna </t>
    </r>
    <r>
      <rPr>
        <b/>
        <sz val="11"/>
        <color theme="1"/>
        <rFont val="Calibri"/>
        <family val="2"/>
        <scheme val="minor"/>
      </rPr>
      <t>(S)</t>
    </r>
  </si>
  <si>
    <t>1401</t>
  </si>
  <si>
    <t>1402</t>
  </si>
  <si>
    <t>9965</t>
  </si>
  <si>
    <t>3204</t>
  </si>
  <si>
    <t>4302</t>
  </si>
  <si>
    <t>19995</t>
  </si>
  <si>
    <t>19955</t>
  </si>
  <si>
    <t>4102</t>
  </si>
  <si>
    <t>Cuenta por pagar a corto Plazo</t>
  </si>
  <si>
    <t>Mantenimiento y Reparacion de Maquinaria y  Equipo</t>
  </si>
  <si>
    <t>Mantenimiento y Reparacion  de Equipo de Trasportes ,Trassion y Elevacion</t>
  </si>
  <si>
    <t>Instalaciones Temporales</t>
  </si>
  <si>
    <t>Servicios de Conservacion,Reparaciones  Menores e instalaciones Temporales</t>
  </si>
  <si>
    <t>Gas/GLP</t>
  </si>
  <si>
    <t>2102</t>
  </si>
  <si>
    <t>Producto Quimico y Conexo</t>
  </si>
  <si>
    <t xml:space="preserve">Construccion  Vias de Comunicación  y Conexo </t>
  </si>
  <si>
    <t>EJECUCION  OBRAS AÑO ANTERIOR</t>
  </si>
  <si>
    <t xml:space="preserve">PROYECCION  OBRAS AÑO ACTUAL </t>
  </si>
  <si>
    <t>0051</t>
  </si>
  <si>
    <t>2601</t>
  </si>
  <si>
    <t>0052</t>
  </si>
  <si>
    <t>0053</t>
  </si>
  <si>
    <t>Construccion de Instalacion  Recreativas</t>
  </si>
  <si>
    <t>4101</t>
  </si>
  <si>
    <t>13</t>
  </si>
  <si>
    <t>0054</t>
  </si>
  <si>
    <t>17</t>
  </si>
  <si>
    <t>21</t>
  </si>
  <si>
    <t xml:space="preserve">Construcion de Vias de Comunicación y Conexo </t>
  </si>
  <si>
    <t>08</t>
  </si>
  <si>
    <t>16</t>
  </si>
  <si>
    <t>22</t>
  </si>
  <si>
    <t>23</t>
  </si>
  <si>
    <t xml:space="preserve">TOTAL PRESUPUESTO  PARTICIPATIVO </t>
  </si>
  <si>
    <t>TOTAL GENERAL DE OBRAS</t>
  </si>
  <si>
    <t>CONTRALORIA</t>
  </si>
  <si>
    <t xml:space="preserve"> DIRECCION ADMINITRATIVA Y  FINANCIERA</t>
  </si>
  <si>
    <t xml:space="preserve">TOTAL DE DIRECCION DE PLANIFICACION </t>
  </si>
  <si>
    <t>TOTAL GENERAL  OFICINA  TECNICA, PROG.11</t>
  </si>
  <si>
    <t xml:space="preserve">TOTAL GENERAL DE GENERO </t>
  </si>
  <si>
    <t>PART.  COMUNITARIA</t>
  </si>
  <si>
    <t>FORM. FP-02</t>
  </si>
  <si>
    <t>Fecha :</t>
  </si>
  <si>
    <t>PRESUPUESTO DE INGRESOS</t>
  </si>
  <si>
    <t>CODIGO  7122</t>
  </si>
  <si>
    <t xml:space="preserve">ENTIDAD MUNICIPAL : Ayuntamiento de San Juan de la Maguana </t>
  </si>
  <si>
    <t>Clasificador de Ingresos</t>
  </si>
  <si>
    <t xml:space="preserve">PRESUPUESTO ORIGINAL DEL AÑO ACTUAL </t>
  </si>
  <si>
    <t xml:space="preserve">EJECUCION ESTIMADA DEL AÑO ACTUAL </t>
  </si>
  <si>
    <t>Concepto</t>
  </si>
  <si>
    <t>Institucion  Otorgante</t>
  </si>
  <si>
    <t xml:space="preserve">Impuestos  </t>
  </si>
  <si>
    <t xml:space="preserve">Inpuesto Sobre los Ingreso </t>
  </si>
  <si>
    <t xml:space="preserve">Impuesto de Empresa y otras Corporaciones </t>
  </si>
  <si>
    <t>Impuesto Sobre Beneficios Explotacion Minera</t>
  </si>
  <si>
    <t>Impuesto Sobre el Patrimonios</t>
  </si>
  <si>
    <t>Impuesto Sobre la Prop. y Transac. Financ. y de Capit.</t>
  </si>
  <si>
    <t xml:space="preserve">Impuesto Sobre La Operaciones Inmobiliaria </t>
  </si>
  <si>
    <t>Impuesto Sobre Solares no Urbanizados</t>
  </si>
  <si>
    <t>Espetaculos Publico sin boleta de entrada</t>
  </si>
  <si>
    <t>Impuesto Sobre Solares no Edificados</t>
  </si>
  <si>
    <t>Contribuciones  Municipales</t>
  </si>
  <si>
    <t>Impuesto  Interno Sobre Merc. Y Sen.</t>
  </si>
  <si>
    <t>Impuesto Sobre los Bienes y Servicios</t>
  </si>
  <si>
    <t>Impuesto Sobre Ventas Condiccional  de Muebles</t>
  </si>
  <si>
    <t>Impuesto  al uso de Bienes y  Servicios</t>
  </si>
  <si>
    <t>PRESUPUESTO  DE INGRESOS</t>
  </si>
  <si>
    <t>CLASIFICADOR DE INGRESO</t>
  </si>
  <si>
    <t>CONCEPTO DEFINICION</t>
  </si>
  <si>
    <t>FUENTE DE FINANCIA-MIENTO</t>
  </si>
  <si>
    <t>EJECUCION  ESTIMADA DEL AÑO ACTUAL</t>
  </si>
  <si>
    <t xml:space="preserve">Concepto </t>
  </si>
  <si>
    <t>Solucitud Arrendamiento de Edificio y Solares</t>
  </si>
  <si>
    <t>18</t>
  </si>
  <si>
    <t>Anuncios, Muestras y Carteles</t>
  </si>
  <si>
    <t>19</t>
  </si>
  <si>
    <t>Hoteles, Moteles y Aparta Hoteles y Establec. Similares</t>
  </si>
  <si>
    <t>Traspaso  de Solares y Terrenos Rurales</t>
  </si>
  <si>
    <t>Mercado Movil (Chimi, Hot Dog y Otros)</t>
  </si>
  <si>
    <t>24</t>
  </si>
  <si>
    <t>25</t>
  </si>
  <si>
    <t>Registro y Organización Sindicato de Choferes</t>
  </si>
  <si>
    <t>26</t>
  </si>
  <si>
    <t>Funcionamiento  de Car Wash</t>
  </si>
  <si>
    <t>27</t>
  </si>
  <si>
    <t>Parqueos</t>
  </si>
  <si>
    <t>TIPO</t>
  </si>
  <si>
    <t xml:space="preserve">CONCEPTO </t>
  </si>
  <si>
    <t>CUENTA</t>
  </si>
  <si>
    <t>SUB-CUENTA</t>
  </si>
  <si>
    <t>AUXILIAR</t>
  </si>
  <si>
    <t>INSTITUCION OTORGANTE</t>
  </si>
  <si>
    <t>28</t>
  </si>
  <si>
    <t>29</t>
  </si>
  <si>
    <t>Impuesto sobre Lidia de Gallos</t>
  </si>
  <si>
    <t>31</t>
  </si>
  <si>
    <t>Impuesto sobre Billares</t>
  </si>
  <si>
    <t>32</t>
  </si>
  <si>
    <t>33</t>
  </si>
  <si>
    <t>34</t>
  </si>
  <si>
    <t>35</t>
  </si>
  <si>
    <t>36</t>
  </si>
  <si>
    <t>37</t>
  </si>
  <si>
    <t>38</t>
  </si>
  <si>
    <t xml:space="preserve">CONCEPTO  DEFINICION </t>
  </si>
  <si>
    <t>INTISTUCION  OTORGANTE</t>
  </si>
  <si>
    <t>39</t>
  </si>
  <si>
    <t>Permiso  P/ Usufructo via Publica carga t desc. Merc.</t>
  </si>
  <si>
    <t>41</t>
  </si>
  <si>
    <t>42</t>
  </si>
  <si>
    <t>43</t>
  </si>
  <si>
    <t>Construccion de Rampas con Excesos de metros Lineares</t>
  </si>
  <si>
    <t>44</t>
  </si>
  <si>
    <t>45</t>
  </si>
  <si>
    <t>46</t>
  </si>
  <si>
    <t>Permiso para Operaciones de Mercados</t>
  </si>
  <si>
    <t>47</t>
  </si>
  <si>
    <t>Parada y Terminales de Autobuses</t>
  </si>
  <si>
    <t>Recargo  por Moras  Sobres Venta Condicionales de Muebles</t>
  </si>
  <si>
    <t>Impuestos Ecologicos</t>
  </si>
  <si>
    <t>Impuesto ecologicos</t>
  </si>
  <si>
    <t xml:space="preserve">Compensacion por daños al Medio Ambientes y Vias Publicas </t>
  </si>
  <si>
    <t xml:space="preserve">CONCEPTO DEFINICION </t>
  </si>
  <si>
    <t>Impuesto Diversos</t>
  </si>
  <si>
    <t>Compensacion sobre el Pagos de facturacion  Energ. Elect. 3%</t>
  </si>
  <si>
    <t>Donaciones</t>
  </si>
  <si>
    <t>Donaciones Corrientes</t>
  </si>
  <si>
    <t>Donaciones Corrientes de gobiernos Extranjeros</t>
  </si>
  <si>
    <t>0900</t>
  </si>
  <si>
    <t>Donaciones Corrientes en Dinero de Gobiernos Extranjeros</t>
  </si>
  <si>
    <t>Donac. Corrient. en Especies y Servicios de Gobiern. Extranjeros</t>
  </si>
  <si>
    <t xml:space="preserve">Donaciones de Capital </t>
  </si>
  <si>
    <t>Donaciones de Capital de Gobiernos Extranjeros</t>
  </si>
  <si>
    <t>Donac. de Capital en Especies y Servicios de Gobierno  Intern.</t>
  </si>
  <si>
    <t>Donaciones de Capital de Organismo Internacionales</t>
  </si>
  <si>
    <t>Donaciones de Capital en Dinero de Organismo Extranjeros</t>
  </si>
  <si>
    <t>Donac. de Capital en Especies y Servicios de Organismo Intern.</t>
  </si>
  <si>
    <t>Donaciones de Capital del Sector privados extranjeros</t>
  </si>
  <si>
    <t>Donac. de Capital en Espec. y Servic. del Sector Privado Externo</t>
  </si>
  <si>
    <t>Transferencias</t>
  </si>
  <si>
    <t>Transferencia  Corrientes Sector privados Interna</t>
  </si>
  <si>
    <t>Otras</t>
  </si>
  <si>
    <t>Transferencias Corrientes Recibidos por los Ayuntamientos</t>
  </si>
  <si>
    <t>De las Unid. Gubern. de Gobier. Centr. Munic. (Bombero,Banda de Musica)</t>
  </si>
  <si>
    <t>2002</t>
  </si>
  <si>
    <t>Ordinario Según  ley</t>
  </si>
  <si>
    <t>Extraordinario</t>
  </si>
  <si>
    <t>De Intistuciones Publicas Decentralizadas y Autonomas no Financieras</t>
  </si>
  <si>
    <t>De Otros Municipios</t>
  </si>
  <si>
    <t>09</t>
  </si>
  <si>
    <t>De Instituciones Publicas Financieras</t>
  </si>
  <si>
    <t>Otros</t>
  </si>
  <si>
    <t>Transferencias de Capital  Recibidos Por los Ayuntamientos</t>
  </si>
  <si>
    <t xml:space="preserve">Del Sector Privado Interno </t>
  </si>
  <si>
    <t>De las Unid. Gubern. del Gobier.  Centr. Municip. (Bombero,Banda Musica)</t>
  </si>
  <si>
    <t xml:space="preserve">Ordinarios Según Ley </t>
  </si>
  <si>
    <t>Extraordinarios</t>
  </si>
  <si>
    <t>De Instituciones Publicas y Autonomas no Financieras</t>
  </si>
  <si>
    <t>De Instituciones Publicas de las Seguridad Social</t>
  </si>
  <si>
    <t xml:space="preserve">De Otros Municipios </t>
  </si>
  <si>
    <t>Tazas</t>
  </si>
  <si>
    <t>Instal. de Tanque Con Materiales Inflamables para uso Recidenc.</t>
  </si>
  <si>
    <t>Servicios Medico y de Ambulancias</t>
  </si>
  <si>
    <t xml:space="preserve">Limpieza de Solares y  Yerno </t>
  </si>
  <si>
    <t xml:space="preserve">Inhumacion y Exhumacion </t>
  </si>
  <si>
    <t xml:space="preserve">Expedicion y Certificacion </t>
  </si>
  <si>
    <t>Estudios de uso de Suelos</t>
  </si>
  <si>
    <t>Garajes</t>
  </si>
  <si>
    <t>Certificaciones Vida y Costumbres</t>
  </si>
  <si>
    <t>Gruas y Remolques</t>
  </si>
  <si>
    <t>Recoleccion de Desechos Solidos</t>
  </si>
  <si>
    <t>Mantenimiento de Paseo Comerciales</t>
  </si>
  <si>
    <t>Taza por Declaracion  Tardia Zona Rural</t>
  </si>
  <si>
    <t>Derechos Adminitrativos</t>
  </si>
  <si>
    <t>Parquimetros</t>
  </si>
  <si>
    <t xml:space="preserve">Franja , Rutas y permiso Para Trasporte Urbano </t>
  </si>
  <si>
    <t>Estacionamiento  Via Publicas</t>
  </si>
  <si>
    <t>Registro  de Actos Civiles</t>
  </si>
  <si>
    <t>Actos Traslativos Hipotecarios Ley 29-14</t>
  </si>
  <si>
    <t>Actos Inscripcion Hipotecarios Ley 29-14</t>
  </si>
  <si>
    <t>Otros Actos Traslactivos de Propiedad</t>
  </si>
  <si>
    <t>Casetas Fijas y Moviles</t>
  </si>
  <si>
    <t>Otros Arrendamiento  de Bienes Inmuebles</t>
  </si>
  <si>
    <t>Alquileres Equipo  Pesados</t>
  </si>
  <si>
    <t>Plaza</t>
  </si>
  <si>
    <t>Sanitarios Moviles</t>
  </si>
  <si>
    <t>Galleras</t>
  </si>
  <si>
    <t>Cafeterias</t>
  </si>
  <si>
    <t>Corrales Para Animales</t>
  </si>
  <si>
    <t>Balnearios</t>
  </si>
  <si>
    <t>Fabricas de Blocks</t>
  </si>
  <si>
    <t>Cines</t>
  </si>
  <si>
    <t>Matanza y Expedicion  de Carnes</t>
  </si>
  <si>
    <t>Alquileres o Arrendamientos de Locares Proventos</t>
  </si>
  <si>
    <t>Otros Proventos</t>
  </si>
  <si>
    <t>Intereses</t>
  </si>
  <si>
    <t>Intereses Percibidos del mercados Internos</t>
  </si>
  <si>
    <t>Intereses percibidos del Mercados Externos</t>
  </si>
  <si>
    <t>Arriendo de Activos Tangibles no Producidos</t>
  </si>
  <si>
    <t>Permiso para Explotar yacimientos Mineros</t>
  </si>
  <si>
    <t>Arrendamiento  de Solares</t>
  </si>
  <si>
    <t>Arrendamiento de Terrenos  Rurales</t>
  </si>
  <si>
    <t>Concesiones</t>
  </si>
  <si>
    <t>Operación Parqueos</t>
  </si>
  <si>
    <t>Operación  Mercados</t>
  </si>
  <si>
    <t>Operación Cementerios</t>
  </si>
  <si>
    <t>Otras Concesiones</t>
  </si>
  <si>
    <t>Multa y Sanciones</t>
  </si>
  <si>
    <t>Multas Diversas</t>
  </si>
  <si>
    <t>Pago Tardios Recoleccion Desechos Solidos</t>
  </si>
  <si>
    <t>Pago Tardios Remates Proventos</t>
  </si>
  <si>
    <t>Multas Administrativas</t>
  </si>
  <si>
    <t>Multa Por Construcion Ilegal</t>
  </si>
  <si>
    <t>Multa Por Tirado de Ecomb.y Desech. en la Vias Pub.</t>
  </si>
  <si>
    <t>Multa Judiciales</t>
  </si>
  <si>
    <t xml:space="preserve">Multa Por Incautacion </t>
  </si>
  <si>
    <t>Venta de Otros Activos Intangibles</t>
  </si>
  <si>
    <t>Venta de Objeto de Valores</t>
  </si>
  <si>
    <t>Otros Objetos de Valores</t>
  </si>
  <si>
    <t>Ventas de Terrenos</t>
  </si>
  <si>
    <t>ventas de Terreno Rurales</t>
  </si>
  <si>
    <t xml:space="preserve">Venta de Terreno Urbano </t>
  </si>
  <si>
    <t>Venta de Terreno Cementerios</t>
  </si>
  <si>
    <t>Disminucion de Activo Financieros  Corrientes</t>
  </si>
  <si>
    <t xml:space="preserve">Incremento de Pasivo </t>
  </si>
  <si>
    <t>Incremento de Pasivo Corrientes</t>
  </si>
  <si>
    <t xml:space="preserve">Incremento de Prestamo de Corto Plazo </t>
  </si>
  <si>
    <t>5004</t>
  </si>
  <si>
    <t xml:space="preserve">TOTAL GENERAL  DE  INGRESO </t>
  </si>
  <si>
    <t xml:space="preserve">AUTORIZADO POR </t>
  </si>
  <si>
    <t xml:space="preserve"> DIRECCION DE PLANEAMIENTO URBANO</t>
  </si>
  <si>
    <t xml:space="preserve">DIRECCION DE PLANIFICACION </t>
  </si>
  <si>
    <t>FORM. FP-03</t>
  </si>
  <si>
    <t>ESTRUCTURA  PROGRAMATICA</t>
  </si>
  <si>
    <t>CODIGO INTITUCIONAL     7122</t>
  </si>
  <si>
    <t xml:space="preserve">ENTIDAD MUNICIPAL: Ayuntamiento de San Juan de la  Maguana </t>
  </si>
  <si>
    <t>UBICACIÓN GEOGRAFICA</t>
  </si>
  <si>
    <t>Partida no asignada a programa</t>
  </si>
  <si>
    <t>actividad</t>
  </si>
  <si>
    <t>DESCRIPCION</t>
  </si>
  <si>
    <t>N/A</t>
  </si>
  <si>
    <t>0001</t>
  </si>
  <si>
    <t>Normas y Seguimientos</t>
  </si>
  <si>
    <t>Consejo Municipal</t>
  </si>
  <si>
    <t>0002</t>
  </si>
  <si>
    <t xml:space="preserve">Contraloria Municipal </t>
  </si>
  <si>
    <t>0003</t>
  </si>
  <si>
    <t xml:space="preserve">Administracion Municipal </t>
  </si>
  <si>
    <t>Servicios Administrativos  y Financieros</t>
  </si>
  <si>
    <t>Gestion urbana Planeacion  y Regulacion  uso de Suelo</t>
  </si>
  <si>
    <t xml:space="preserve">actividad </t>
  </si>
  <si>
    <t xml:space="preserve">Descripcion </t>
  </si>
  <si>
    <t>Coordinacion, Ejecucion y Fiscalizacion de Obras</t>
  </si>
  <si>
    <t xml:space="preserve">Descripcion del Proyecto </t>
  </si>
  <si>
    <t>Descripcion de la Obra</t>
  </si>
  <si>
    <t xml:space="preserve">PRESUPUESTO PARTICIPATIVO </t>
  </si>
  <si>
    <t>DENOMINACION DE LA ESTRUCTURA PROGRAMATICA</t>
  </si>
  <si>
    <t>spgr</t>
  </si>
  <si>
    <t>actividad d/ Obra</t>
  </si>
  <si>
    <t>Direccion de Servicios Publicos</t>
  </si>
  <si>
    <t>Direccion de Ornato y parques</t>
  </si>
  <si>
    <t>Supervision y Adminitracion  de Cementerios</t>
  </si>
  <si>
    <t>Cementerios</t>
  </si>
  <si>
    <t>Direccion de Policia Municipal</t>
  </si>
  <si>
    <t>Direccion de mercados</t>
  </si>
  <si>
    <t>Prevencion y Extincion de Incendios</t>
  </si>
  <si>
    <t>Seneamiento  Ambiental y Forestal</t>
  </si>
  <si>
    <t>Preservacion del Medio Ambiente y Control Ecologico</t>
  </si>
  <si>
    <t>Direccion de Medio Ambiente y Recursos Nat.</t>
  </si>
  <si>
    <t>Gestion y Adminitracion de Servicios Sociales</t>
  </si>
  <si>
    <t>Asistencia Social</t>
  </si>
  <si>
    <t>Direccion de Asistencia Social</t>
  </si>
  <si>
    <t>Educacion y Formacion Integral</t>
  </si>
  <si>
    <t>Prestaciones de Salud y  Asistencia Primaria</t>
  </si>
  <si>
    <t xml:space="preserve">Fortalecimiento de la Equidad de Genero </t>
  </si>
  <si>
    <t xml:space="preserve">Formento de la Cultura, Deporte y Recreacion </t>
  </si>
  <si>
    <t>Direccion Deporte y Recreacion</t>
  </si>
  <si>
    <t>Promocion y participacion Comunitaria</t>
  </si>
  <si>
    <t>Fomento Coordinacion y Registro de la organizaciones Comunitaria</t>
  </si>
  <si>
    <t>Direccion de promocion y participacion Com.</t>
  </si>
  <si>
    <t>Deudas Publicas y Otras Operaciones Financieras</t>
  </si>
  <si>
    <t>Administracion de Contribuciones Esp. (Trans. Privada)</t>
  </si>
  <si>
    <t>Transferencias Intituciones privadas</t>
  </si>
  <si>
    <t>Administracion de Activos y transferencia Publica</t>
  </si>
  <si>
    <t>Administracion de Activos y Transferencias Publicas</t>
  </si>
  <si>
    <t>OFICINA TECNICA</t>
  </si>
  <si>
    <t>002</t>
  </si>
  <si>
    <t>004</t>
  </si>
  <si>
    <t>005</t>
  </si>
  <si>
    <t>006</t>
  </si>
  <si>
    <t>ORNATO Y PARQUE</t>
  </si>
  <si>
    <t>Obras Para Edificacion  no Residenciales</t>
  </si>
  <si>
    <t xml:space="preserve">Obras para Edificacion   no Residenciales </t>
  </si>
  <si>
    <t>Obras de Energia</t>
  </si>
  <si>
    <t>Obras Para Edificacion de otras Estrustura</t>
  </si>
  <si>
    <t>Obras para Edificacion Residencial  (Vivienda)</t>
  </si>
  <si>
    <t>CODIGO 7122</t>
  </si>
  <si>
    <t>Sueldo Fijo</t>
  </si>
  <si>
    <t>Viatico Fuera del Pais</t>
  </si>
  <si>
    <t>Servicios  Funerarios y Gastos Conexos</t>
  </si>
  <si>
    <t>Alimento y Bebida para Personas</t>
  </si>
  <si>
    <t xml:space="preserve">Producto Farmaceutico  y Conexo </t>
  </si>
  <si>
    <t xml:space="preserve">Producto Medicinales   </t>
  </si>
  <si>
    <t xml:space="preserve">Producto de losa </t>
  </si>
  <si>
    <t xml:space="preserve">Gasolina </t>
  </si>
  <si>
    <t>Contribuciones al Plan de Rrestiro Complementario</t>
  </si>
  <si>
    <t>Proporcion de Vacaciones no Difrutadas</t>
  </si>
  <si>
    <t>Contratacion de Servicio Basicos</t>
  </si>
  <si>
    <t xml:space="preserve">Publicidad,Imprencion y Encuadernacion </t>
  </si>
  <si>
    <t>MERCADOS</t>
  </si>
  <si>
    <t>007</t>
  </si>
  <si>
    <t>MATADEROS</t>
  </si>
  <si>
    <t>008</t>
  </si>
  <si>
    <t>009</t>
  </si>
  <si>
    <t>CUERPO DE BOMBEROS</t>
  </si>
  <si>
    <t>CUERPO  DE BOMBEROS</t>
  </si>
  <si>
    <t>ASITENCIA SOCIAL</t>
  </si>
  <si>
    <t>DIRECCION DE SALUD</t>
  </si>
  <si>
    <t>CEMENTERIO</t>
  </si>
  <si>
    <t xml:space="preserve">POLICIA MUNICIPAL </t>
  </si>
  <si>
    <t xml:space="preserve">DIR. EDUCACION </t>
  </si>
  <si>
    <t>DIR. EDUCACION</t>
  </si>
  <si>
    <t>000</t>
  </si>
  <si>
    <t xml:space="preserve">DIR. GENERO </t>
  </si>
  <si>
    <t>DIR. DE CULTURA Y ARTE</t>
  </si>
  <si>
    <t>DIR. CULTURA Y ARTE</t>
  </si>
  <si>
    <t>DIR. DEPORTE Y  RECREACION</t>
  </si>
  <si>
    <t>DIR. DEPORTES Y RECREACION</t>
  </si>
  <si>
    <t>PART. COMUNITARIA</t>
  </si>
  <si>
    <t>Pensionados</t>
  </si>
  <si>
    <t>ANEXO-2</t>
  </si>
  <si>
    <t>DIRECCION  ADMINITRATIVA Y FINANCIERA</t>
  </si>
  <si>
    <t>20,000.00</t>
  </si>
  <si>
    <t>RECOLECCION DE RECIDUO SOLIDO</t>
  </si>
  <si>
    <t>DIR. DE EQUIPO  Y  TRANSPORTES</t>
  </si>
  <si>
    <t>DIR. EQUIPO  Y TRANSPORTES</t>
  </si>
  <si>
    <t>Remuneraciones al Personal  con carácter  Transitorio</t>
  </si>
  <si>
    <t xml:space="preserve">Sueldo  Personal Nominal </t>
  </si>
  <si>
    <t>Obras menores en edificaciones</t>
  </si>
  <si>
    <t>Otros Equipo y mobiliarios no Identificado presedentemente</t>
  </si>
  <si>
    <t>s</t>
  </si>
  <si>
    <t>Sueldo personal Nominal</t>
  </si>
  <si>
    <t>DETALLE MAQUINARIA EQUIPO Y MUEBLES</t>
  </si>
  <si>
    <t>DETALLE MAQUINA EQUIPO Y MUEBLES</t>
  </si>
  <si>
    <t xml:space="preserve">DETALLE DE PENSIONADOS </t>
  </si>
  <si>
    <t xml:space="preserve">DETALLE DE PASIVO </t>
  </si>
  <si>
    <t>DETALLE DE MAQUINA EQUIPO Y MUEBLES</t>
  </si>
  <si>
    <t>DETALLE MAQUINARIA  EQUIPO  MUEBLES</t>
  </si>
  <si>
    <t>DETALLE DE PENSIONADOS</t>
  </si>
  <si>
    <t>DETALLE DE  PENSIONADOS</t>
  </si>
  <si>
    <t>.</t>
  </si>
  <si>
    <t>Lavanderia, Limpieza e Higiene</t>
  </si>
  <si>
    <t xml:space="preserve">TOTAL GENERAL PRESUPUESTO  </t>
  </si>
  <si>
    <t>Reparacion  de instalaciones  Recreativas</t>
  </si>
  <si>
    <t>Producto y Utiles Varios no Identificado  Presedentementes</t>
  </si>
  <si>
    <t>Producto y utiles Varios N.I.P.</t>
  </si>
  <si>
    <t>Producto  y utiles varios no identificado Presedentementes</t>
  </si>
  <si>
    <t>Producto y utiles Varios N.I.P</t>
  </si>
  <si>
    <t>Producto  y Utiles Varios No Indentificado Presedentementes</t>
  </si>
  <si>
    <t>producto y Utiles  Varios N.I.P.</t>
  </si>
  <si>
    <t>Producto y utiles vario no Identificado Presedentementes</t>
  </si>
  <si>
    <t>Producto y utiles Varios No identificado presedentementes</t>
  </si>
  <si>
    <t>Productos y utiles varios no Identificado presedentementes</t>
  </si>
  <si>
    <t>producto y utiles Varios N.I.P</t>
  </si>
  <si>
    <t>Ciego</t>
  </si>
  <si>
    <t>Suplencia</t>
  </si>
  <si>
    <t xml:space="preserve">Pago de Procentage  por Desvincula de Cargo </t>
  </si>
  <si>
    <t>Dietas en el Pais</t>
  </si>
  <si>
    <t>Dieta</t>
  </si>
  <si>
    <t>Dieta  en el Pais</t>
  </si>
  <si>
    <t>Dieta en el Pais</t>
  </si>
  <si>
    <t xml:space="preserve">Elsa Aquino </t>
  </si>
  <si>
    <t>OBRAS PRESUPUESTO  PARTICIPATIVO</t>
  </si>
  <si>
    <t>Ing. Pasante</t>
  </si>
  <si>
    <t xml:space="preserve">Servicio Especiales de Mantenimiento y Reparacion </t>
  </si>
  <si>
    <t>Terreno urbano para Cementerio</t>
  </si>
  <si>
    <t xml:space="preserve">Suplencia </t>
  </si>
  <si>
    <t xml:space="preserve"> Pago de Porcentage  por Desvinculacion por Cargo </t>
  </si>
  <si>
    <t xml:space="preserve">Matenimiento y Reparacion  de Equipo de Trasp. Traccion y Elevacion </t>
  </si>
  <si>
    <t>1996</t>
  </si>
  <si>
    <t xml:space="preserve">Alquiler de Equipos de Transporte,Traccion y Elevacion </t>
  </si>
  <si>
    <t xml:space="preserve"> Alquiler de Equipos de Transporte,Traccion y Elevacion </t>
  </si>
  <si>
    <t>Alquiler de Equipo de Construccion y Movimiento de Tierra</t>
  </si>
  <si>
    <t>Vehiculo de Trasportes, Traccion y Elevacion</t>
  </si>
  <si>
    <t xml:space="preserve">Automoviles y Camiones </t>
  </si>
  <si>
    <t>Reparacion de Parques Y Plazas</t>
  </si>
  <si>
    <t xml:space="preserve">Otros  Mobiliarios y  Equipo Educacional  y Recreativo </t>
  </si>
  <si>
    <t xml:space="preserve">Dietas   </t>
  </si>
  <si>
    <t xml:space="preserve">Servicio de Conservacion Reperac. menores y Constr. Temporales </t>
  </si>
  <si>
    <t>Mantenimiento y Reparacion  de Maquinaria y Equipo</t>
  </si>
  <si>
    <t xml:space="preserve">Mantenimiento y Reparacion de Muebles y Equipo de oficina </t>
  </si>
  <si>
    <t xml:space="preserve">Articulo de Plastico </t>
  </si>
  <si>
    <t>Compromiso Pendiente</t>
  </si>
  <si>
    <t>DENOMINACION :Disminucion Cuenta por pagar corto plazo interna</t>
  </si>
  <si>
    <t>DEPACHO ALCALDESA</t>
  </si>
  <si>
    <t xml:space="preserve">mantenimiento y Reparacion de equipo de Computacion </t>
  </si>
  <si>
    <t xml:space="preserve">Otros Equipo de Trasportes </t>
  </si>
  <si>
    <t xml:space="preserve">Maquinaria y Equipo de Construccion </t>
  </si>
  <si>
    <t xml:space="preserve">Sueldo Personal Contratado e Igualado </t>
  </si>
  <si>
    <t>Suplencias</t>
  </si>
  <si>
    <t xml:space="preserve">Pago de Porcentage por Desvinculacion de Cargo </t>
  </si>
  <si>
    <t xml:space="preserve">Sub-Total </t>
  </si>
  <si>
    <t>Reparacion de Vivivendas</t>
  </si>
  <si>
    <t>Gestion y Adminitracion de Servicios Publicos</t>
  </si>
  <si>
    <t>TOTAL DE RECOLECCION DE RESIDUO SOLIDO</t>
  </si>
  <si>
    <t>MEDIO AMBIENTE</t>
  </si>
  <si>
    <t>Equipos muebles de oficina</t>
  </si>
  <si>
    <t>DETALLES DE NOMINAS</t>
  </si>
  <si>
    <t xml:space="preserve">Gratificaciones por Pasantia </t>
  </si>
  <si>
    <t>FELIX SANCHEZ</t>
  </si>
  <si>
    <t xml:space="preserve">PEDRO RODRIGUEZ RODRIGUEZ </t>
  </si>
  <si>
    <t>vehiculos y equipos de transp. Trac. Y elevacion</t>
  </si>
  <si>
    <t>Direccion de salud</t>
  </si>
  <si>
    <t>Normas, Politicas y Administracion municipal</t>
  </si>
  <si>
    <t>Formulacion  de Planes, Proyectos y Programas</t>
  </si>
  <si>
    <t xml:space="preserve">Oficina Tecnica </t>
  </si>
  <si>
    <t>Obras En Cementerios</t>
  </si>
  <si>
    <t>Obras  en  Cementerios</t>
  </si>
  <si>
    <t>Equipo de Computadora</t>
  </si>
  <si>
    <t>Mobiliarios y equipo educacional y Recreativos</t>
  </si>
  <si>
    <t xml:space="preserve">Camara fotografica y de video </t>
  </si>
  <si>
    <t>INSTITUCION :</t>
  </si>
  <si>
    <t>(Casas Comerciales y Otros)</t>
  </si>
  <si>
    <t>DETALLES DE TRANSFERENCIAS A PERSONAS</t>
  </si>
  <si>
    <t>Disminucion de Cuenta por Pagar a Corto Plazo</t>
  </si>
  <si>
    <t>Secretario General</t>
  </si>
  <si>
    <t>Infretutura Terretres y Obras Conexas</t>
  </si>
  <si>
    <t>Alquileres</t>
  </si>
  <si>
    <t xml:space="preserve">Tierras y Terrenos  </t>
  </si>
  <si>
    <t>Otros Mobliliarios y Equipo no identificado presedentementes</t>
  </si>
  <si>
    <t xml:space="preserve">Apresador </t>
  </si>
  <si>
    <t>Impuesto Sobre Tramistaciones   de Documentos</t>
  </si>
  <si>
    <t>Impuesto Sobre Registros de Documentos</t>
  </si>
  <si>
    <t>Pensionado</t>
  </si>
  <si>
    <t>prevencion  y Extencion de Incendios</t>
  </si>
  <si>
    <t>Asesor Juridico</t>
  </si>
  <si>
    <t>Rodaje y Transporte de Materiales Varios</t>
  </si>
  <si>
    <t>Permiso para Demolicion de Contrucciones</t>
  </si>
  <si>
    <t xml:space="preserve">Otros Arbitrios Diversos </t>
  </si>
  <si>
    <t xml:space="preserve">Uso de Aparatos Reproductores de Musica Diversos </t>
  </si>
  <si>
    <t>Otros Impuestos Diversos</t>
  </si>
  <si>
    <t>Donac. Corri. en especies y Servicios de Gorbiernos  Extranjeros</t>
  </si>
  <si>
    <t>Donaciones Corriente de Organismos Internacionales</t>
  </si>
  <si>
    <t>Donaciones de Capital en Dinero de Gobiernos  Extrangeros</t>
  </si>
  <si>
    <t>Donaciones de Capital en Dinero de Gobiernos Internacionales</t>
  </si>
  <si>
    <t xml:space="preserve">MINISTERIO DE HACIENDA </t>
  </si>
  <si>
    <t>Donaciones  de Capital  en Dinero del Sector Privado Externo</t>
  </si>
  <si>
    <t>Zonas Francas</t>
  </si>
  <si>
    <t xml:space="preserve">Transferec. /Aportac. Corrientes Recibidos del Gobiernos Central </t>
  </si>
  <si>
    <t>De Empresas Publicas No Financieras</t>
  </si>
  <si>
    <t>Servicios Funerarios</t>
  </si>
  <si>
    <t>Registros  Actos Judiciales y Extras Judiciales</t>
  </si>
  <si>
    <t>Otros Registros Contratos y Cobros</t>
  </si>
  <si>
    <t>Arrendamiento  de Terreno y Nichos en Cementerios</t>
  </si>
  <si>
    <t>Nichos en Cementerios</t>
  </si>
  <si>
    <t>MINISTERIO DE  HACIENDA</t>
  </si>
  <si>
    <t>Despacho del Alcalde</t>
  </si>
  <si>
    <t>Adminitracion de los Servicios Publicos</t>
  </si>
  <si>
    <t>Direccion de Equipos y Transportes</t>
  </si>
  <si>
    <t>Desarrollo de Eventos, Deporte y Recreacion</t>
  </si>
  <si>
    <t>Dieta en el Exterior</t>
  </si>
  <si>
    <t>DETALLES MAQUINARIA  EQUIPO  MUEBLES</t>
  </si>
  <si>
    <t>Servicios Tecnicos  y Profecionales</t>
  </si>
  <si>
    <t xml:space="preserve"> Otros  Servicios Tecnicos  y Profecionales</t>
  </si>
  <si>
    <t>Papeles de Escritorios</t>
  </si>
  <si>
    <t>Productos  y Utiles  Varios</t>
  </si>
  <si>
    <t>Contraloria  Municipal</t>
  </si>
  <si>
    <t>Servicios de Internet y Television Por Cable</t>
  </si>
  <si>
    <t>Transporte y Almacenamiento</t>
  </si>
  <si>
    <t>Materiales  y Suminitros</t>
  </si>
  <si>
    <t>Ayudas y Donaciones Ocasionales  a Hogares y Persona</t>
  </si>
  <si>
    <t>Administracion Municipal</t>
  </si>
  <si>
    <t>Normas, Politicas y Administracion  Municipal</t>
  </si>
  <si>
    <t xml:space="preserve">Normas y Seguimientos </t>
  </si>
  <si>
    <t xml:space="preserve">DENOMINACION: Cuenta por pagar </t>
  </si>
  <si>
    <t>(Despacho de la alcaldesa).</t>
  </si>
  <si>
    <t>DESTINO DE FONDO: Cuenta por Pagar</t>
  </si>
  <si>
    <t xml:space="preserve">Otros Servicios Tecnicos </t>
  </si>
  <si>
    <t xml:space="preserve">Otros Gasto Operativos </t>
  </si>
  <si>
    <t>Alimentos y bebidas Para Personas</t>
  </si>
  <si>
    <t>INSTITUCION</t>
  </si>
  <si>
    <t xml:space="preserve">Servicios Administrativos  y Financieros </t>
  </si>
  <si>
    <t>Denominacion : Servicios Adminitrativos y Financieros</t>
  </si>
  <si>
    <t xml:space="preserve">Bienes Muebles ,Inmuebles e Intangibles </t>
  </si>
  <si>
    <t>Contrataciones de Servicios</t>
  </si>
  <si>
    <t xml:space="preserve">Otros Gastos Operativos </t>
  </si>
  <si>
    <t>Contribucion  al  Plan de  Retiro  Complementarios</t>
  </si>
  <si>
    <t xml:space="preserve">Contrubuciones al Plan de Retiro  Complementario </t>
  </si>
  <si>
    <t>Contratacion de Obras Menores</t>
  </si>
  <si>
    <t xml:space="preserve">Otros  Servicios Tecnicos Profecional </t>
  </si>
  <si>
    <t xml:space="preserve">Otros Gastos Operativo </t>
  </si>
  <si>
    <t xml:space="preserve">Transf. De Capital a Instituciones sin Fines de Lucro </t>
  </si>
  <si>
    <t>Contribucion al Plan de Retiro Complementarios</t>
  </si>
  <si>
    <t>Otros Gastos  Operativos</t>
  </si>
  <si>
    <t>Contribucion al Plan de Retiro Complementario</t>
  </si>
  <si>
    <t>Remun.  al Personal con Carácter  Transitorios</t>
  </si>
  <si>
    <t>Contribuciones  al  Seguro  de Salud</t>
  </si>
  <si>
    <t>Contribuciones  al Seguro de Pencion</t>
  </si>
  <si>
    <t xml:space="preserve">Contribuciones  al Seguro de Riesgo Laboral </t>
  </si>
  <si>
    <t>Contribuciones  al Plan de Restiro Complementarios</t>
  </si>
  <si>
    <t xml:space="preserve">Materiales y Suministros </t>
  </si>
  <si>
    <t>Compensacion por Hora Extraordinaria</t>
  </si>
  <si>
    <t>Gasoil</t>
  </si>
  <si>
    <t>Muebles  de Oficinas y Estanteria</t>
  </si>
  <si>
    <t>Otros Equipos</t>
  </si>
  <si>
    <t>Operador de Carritos</t>
  </si>
  <si>
    <t>Ayudantes de Camiones</t>
  </si>
  <si>
    <t xml:space="preserve">Jardineros </t>
  </si>
  <si>
    <t>Ayudantes de   Mecanica</t>
  </si>
  <si>
    <t>Administracion de los servicios Publicos</t>
  </si>
  <si>
    <t>Administracion y Reparacion de Unidades M.</t>
  </si>
  <si>
    <r>
      <t xml:space="preserve">Disminucion Cuenta por Pagar a Corto Plazo </t>
    </r>
    <r>
      <rPr>
        <b/>
        <sz val="11"/>
        <color theme="1"/>
        <rFont val="Calibri"/>
        <family val="2"/>
        <scheme val="minor"/>
      </rPr>
      <t>S</t>
    </r>
  </si>
  <si>
    <r>
      <t xml:space="preserve">Disminucion Cuenta por Pagar a corto Plazo </t>
    </r>
    <r>
      <rPr>
        <b/>
        <sz val="11"/>
        <color theme="1"/>
        <rFont val="Calibri"/>
        <family val="2"/>
        <scheme val="minor"/>
      </rPr>
      <t>I</t>
    </r>
  </si>
  <si>
    <t xml:space="preserve">Tenientes </t>
  </si>
  <si>
    <t>Rasos</t>
  </si>
  <si>
    <t>Contribucion  al Plan de Retiro  Complementarios</t>
  </si>
  <si>
    <t xml:space="preserve">Supervision y Administracion de Mercado </t>
  </si>
  <si>
    <t>Contribucion al Plan  de Retiro  Complementarios</t>
  </si>
  <si>
    <t>Contribuciones al Plan de Retiro Complementarios</t>
  </si>
  <si>
    <t>Contribucion   al   Plan  de Retiro Complementarios</t>
  </si>
  <si>
    <t>Contribucion  al  Plan  de Retiro Complementarios</t>
  </si>
  <si>
    <t>Contribucion  al  Plan  de Rietiro  Complementarios</t>
  </si>
  <si>
    <t>Contribucion  al  Plan de Retiro Complementarios</t>
  </si>
  <si>
    <t>Imprension y Encuadernacion</t>
  </si>
  <si>
    <t>Fumigacion , lavanderia ,Limpieza e Higiene</t>
  </si>
  <si>
    <t>Otros  Gastos Operativos</t>
  </si>
  <si>
    <t>Contribuciones al Plan  de Retiro  Complementarios</t>
  </si>
  <si>
    <t>Contribucion  al  Plan de Retiro  Complementarios</t>
  </si>
  <si>
    <t>Contribucion al  Plan  de Retiro  Complementarios</t>
  </si>
  <si>
    <t>Libros, Revistas y Periodicos</t>
  </si>
  <si>
    <t>Utiles de Escritorio ,oficina, Informatica y Enseñanza</t>
  </si>
  <si>
    <t>Gestion  y Administracion de Servicios Sociales</t>
  </si>
  <si>
    <t>Contribucion al  Plan  de Retiro Complementarios</t>
  </si>
  <si>
    <t>Contribuciones al  Plan de Retiro  Complementarios</t>
  </si>
  <si>
    <t>Contribucion  al Plan de Retiro Complementarios</t>
  </si>
  <si>
    <t xml:space="preserve">Servicios Tecnico Profesional </t>
  </si>
  <si>
    <t>Otros Servicios Tecnico y  Profesionales</t>
  </si>
  <si>
    <t xml:space="preserve">Otros gastos  </t>
  </si>
  <si>
    <t>Alimentos y Bebidas P/personas</t>
  </si>
  <si>
    <t>Ayuda y Donaciones  Ocasionales a Hogares y Personas</t>
  </si>
  <si>
    <t>DETALLE DE LAS  TRANSFERENCIAS PRIVADAS Y PUBLICAS QUE OTORGAN LOS MUNICIPIOS</t>
  </si>
  <si>
    <t>Remuneraciones al Personal con Carácter Transitorios</t>
  </si>
  <si>
    <t>Contrataciones  de Servicios</t>
  </si>
  <si>
    <t>Actuaciones Artistica</t>
  </si>
  <si>
    <t xml:space="preserve">Otros  Gastos  Operativos </t>
  </si>
  <si>
    <t>Utiles de Escritorio, Informatica , Oficina y Enseñanza</t>
  </si>
  <si>
    <t xml:space="preserve">Transferencias Corientes al Sector Privado </t>
  </si>
  <si>
    <t>Premios Literarios Deportivos y Culturales</t>
  </si>
  <si>
    <t xml:space="preserve">Musicos </t>
  </si>
  <si>
    <t>Integrantes Baton Ballet</t>
  </si>
  <si>
    <t>UNIDAD RESPONSABLE</t>
  </si>
  <si>
    <t>Contribucion  al  Plan  de Retiro  Complementario</t>
  </si>
  <si>
    <t>Servicios Tecnico  y Profesionales</t>
  </si>
  <si>
    <t>Transferencias Corrientes al Sector Privado</t>
  </si>
  <si>
    <t>DETALLES DE MAQUINARIAS, EQUIPOS Y MUEBLES</t>
  </si>
  <si>
    <t>Remuneraciones al Personal Con Caracter Transitorios</t>
  </si>
  <si>
    <t>Contribucion al Plan   de  Retiro  Complementarios</t>
  </si>
  <si>
    <t xml:space="preserve">Servicios Basicos </t>
  </si>
  <si>
    <t>Servicios Tecnico Profesionales</t>
  </si>
  <si>
    <t xml:space="preserve">Otros  Servicios   Tecnico Profesional </t>
  </si>
  <si>
    <t>Materiales y Suministros</t>
  </si>
  <si>
    <t>AMABLE PINALES</t>
  </si>
  <si>
    <t>ANGEL MORA FAMILIA</t>
  </si>
  <si>
    <t>AUGUSTO ANGOMAS</t>
  </si>
  <si>
    <t>ESPERANZA CAPELLAN RAMIREZ</t>
  </si>
  <si>
    <t xml:space="preserve">NICELIA RODRIGUEZ RODRIGUEZ </t>
  </si>
  <si>
    <t xml:space="preserve">SIMEON MEDINA </t>
  </si>
  <si>
    <t>ANEXA-3</t>
  </si>
  <si>
    <t>INES MONTERO ANGOMAS</t>
  </si>
  <si>
    <t>Transferencia Corrientes A Empresa Sector Privado</t>
  </si>
  <si>
    <t>Transferencia Corrientes a  Asociaciones sin Fines de Lucros</t>
  </si>
  <si>
    <t>Transferencia  Corrientes a Asociaciones  sin Fines de Lucros</t>
  </si>
  <si>
    <t>Becas  Extranjeras</t>
  </si>
  <si>
    <t xml:space="preserve">  Otros Servicios Tecnicos  Profesional</t>
  </si>
  <si>
    <t>Transferencias Corientes al Sector Privado</t>
  </si>
  <si>
    <t xml:space="preserve">Contribuciones  al  Plan  de Retiro  Complementario </t>
  </si>
  <si>
    <t>Contribuciones  al  Plan de Retiro Complementario</t>
  </si>
  <si>
    <t>Otros Servicios Tecnicos y Profesionales</t>
  </si>
  <si>
    <t xml:space="preserve">Instalaciones Car Wash </t>
  </si>
  <si>
    <t>Traslado de Residencia  Al Extranjeros</t>
  </si>
  <si>
    <t>Locales y Casetas a Buhoneros</t>
  </si>
  <si>
    <t>Servicios Administrativos</t>
  </si>
  <si>
    <t>Otras Tazas</t>
  </si>
  <si>
    <t>Asesor  Juridico</t>
  </si>
  <si>
    <t xml:space="preserve">asistente juridico </t>
  </si>
  <si>
    <t>Asistente de Computos</t>
  </si>
  <si>
    <t>Compensacion por Seguridad</t>
  </si>
  <si>
    <t>Evangelista Ogando</t>
  </si>
  <si>
    <t>Gerardo Valenzuela Alc.</t>
  </si>
  <si>
    <t xml:space="preserve">Matilde Cuello Montero </t>
  </si>
  <si>
    <t>Oscar Rodriguez</t>
  </si>
  <si>
    <t>Domingo Espinosa</t>
  </si>
  <si>
    <t>Olga Alt. Mariñez Beltre</t>
  </si>
  <si>
    <t>DETALLE DE MAQUINARIAS, EQUIPOS Y MUEBLES</t>
  </si>
  <si>
    <t>DETALLES DE MAQUINARIAS, EQUIPO Y MUEBLES</t>
  </si>
  <si>
    <t>DETALLES DE PASIVOS</t>
  </si>
  <si>
    <t xml:space="preserve">DETALLES DE TRANSFERENCIAS A PERSONAS </t>
  </si>
  <si>
    <t>DETALLSE DE MAQUINARIAS, EQUIPOS Y MUEBLES</t>
  </si>
  <si>
    <t xml:space="preserve">Proporcion de vacaciones no disfrutadas </t>
  </si>
  <si>
    <t>Construccion  Nichos ,Fosas y Panteones</t>
  </si>
  <si>
    <t>Utiles Relacionado Con la Cocina</t>
  </si>
  <si>
    <t xml:space="preserve">Automobiles y Camiones </t>
  </si>
  <si>
    <t>Trans. Capital a Instit. Privada sin fines de Lucro</t>
  </si>
  <si>
    <t>Estudios de Ingenieria ,Arq. Invetigaciones y Analisis de fativilidad</t>
  </si>
  <si>
    <t>Obras para  Edificacion  Residencial (Vivienda)</t>
  </si>
  <si>
    <t xml:space="preserve">Integr. Ballet Folklorico </t>
  </si>
  <si>
    <t>Ayuntamiento Municipal de San Juan de la Mag.</t>
  </si>
  <si>
    <t xml:space="preserve">Reparacion de Infraestructuras Sanitarias y Medio Ambiente </t>
  </si>
  <si>
    <t>Construccion de Infraestructuras culturales, Educativas Y Religiosa</t>
  </si>
  <si>
    <t xml:space="preserve">Reparacion en Instalaciones Recreativas </t>
  </si>
  <si>
    <t>Construccion e Instalacciones Recreactiva</t>
  </si>
  <si>
    <t xml:space="preserve">Dir. De Equipos y Transporte </t>
  </si>
  <si>
    <t>Equipos de computos</t>
  </si>
  <si>
    <t>Maquinarias, otros equipos y Herramienta.</t>
  </si>
  <si>
    <t xml:space="preserve">Sistema de Aires Acondicionado </t>
  </si>
  <si>
    <t xml:space="preserve">Reparacion de vivienda </t>
  </si>
  <si>
    <t xml:space="preserve">Reparacion de Vivienda zona Rural y Urbana </t>
  </si>
  <si>
    <t xml:space="preserve">DETALLE DE PENSIONADO </t>
  </si>
  <si>
    <t>Pensionados  y  Juvilados</t>
  </si>
  <si>
    <t>Pensionados y Juvilados</t>
  </si>
  <si>
    <t xml:space="preserve">Despacho de la  Alcaldesa </t>
  </si>
  <si>
    <t>Ayudas  y Donaciones Programadas a Hogares y  Personas</t>
  </si>
  <si>
    <t xml:space="preserve">Despacho de la Alcaldesa </t>
  </si>
  <si>
    <t>CLASIFICADOR DEL GASTO: 421101</t>
  </si>
  <si>
    <t xml:space="preserve">INSTITUCION </t>
  </si>
  <si>
    <t>Coordinacion , Ejecucion y Fiscalizacion de Obras. Oficina Tecnica</t>
  </si>
  <si>
    <t>Herramienta y maquinaria- Herramienta</t>
  </si>
  <si>
    <t xml:space="preserve">UNIDAD RESPONSABLE: Oficina Tecnica </t>
  </si>
  <si>
    <t>DETALLE DE INMUEBLES</t>
  </si>
  <si>
    <t>DIRECCION GENERAL DE PRESUPUESTOS</t>
  </si>
  <si>
    <t>Administracion  de los Servicios Publicos</t>
  </si>
  <si>
    <t>Barredoras</t>
  </si>
  <si>
    <t>_______________</t>
  </si>
  <si>
    <t xml:space="preserve">Ayuntamiento municipal de la Maguana  </t>
  </si>
  <si>
    <t xml:space="preserve">Ayuntamiento Municipal de San Juan de La Maguana </t>
  </si>
  <si>
    <t>219</t>
  </si>
  <si>
    <t>Compromiso Pendiente (P)</t>
  </si>
  <si>
    <t>Cuenta pendiente  Factura  Telefono y Electricidad (S)</t>
  </si>
  <si>
    <t>Tecnico de Recaudacion</t>
  </si>
  <si>
    <t xml:space="preserve">CONCEJO MUNICIPAL </t>
  </si>
  <si>
    <t xml:space="preserve">Concejo Municipal </t>
  </si>
  <si>
    <t>DENOMINACION:Adminitracion  Municipal (concejo de Regidores)</t>
  </si>
  <si>
    <t>Compromiso Pendientes (P)</t>
  </si>
  <si>
    <t>Antonio R. Pineda Santana</t>
  </si>
  <si>
    <t>Federico Ubri Figuereo</t>
  </si>
  <si>
    <t>Julio Ibert R.</t>
  </si>
  <si>
    <t>Rafael D. Morillo</t>
  </si>
  <si>
    <t>Wilfredo J. Morillo</t>
  </si>
  <si>
    <t>Asistente tesorero(a)</t>
  </si>
  <si>
    <r>
      <t>Disminucion de Cuenta por Pagar  Corto Plazo Interna</t>
    </r>
    <r>
      <rPr>
        <b/>
        <sz val="12"/>
        <color theme="1"/>
        <rFont val="Calibri"/>
        <family val="2"/>
        <scheme val="minor"/>
      </rPr>
      <t>(S)</t>
    </r>
  </si>
  <si>
    <r>
      <t>Disminucion de Cuenta por Pagar  Corto Plazo Interna</t>
    </r>
    <r>
      <rPr>
        <b/>
        <sz val="12"/>
        <color theme="1"/>
        <rFont val="Calibri"/>
        <family val="2"/>
        <scheme val="minor"/>
      </rPr>
      <t>(P)</t>
    </r>
  </si>
  <si>
    <r>
      <t>Disminucion de Cuenta por Pagar  Corto Plazo Interna</t>
    </r>
    <r>
      <rPr>
        <b/>
        <sz val="12"/>
        <color theme="1"/>
        <rFont val="Calibri"/>
        <family val="2"/>
        <scheme val="minor"/>
      </rPr>
      <t>(I)</t>
    </r>
  </si>
  <si>
    <t>Compromiso Pendientes (I)</t>
  </si>
  <si>
    <t>Enc. De Planificacion y Des.</t>
  </si>
  <si>
    <t>Jeepeta</t>
  </si>
  <si>
    <t>Equipo de Transporte,Traccion y Elevacion</t>
  </si>
  <si>
    <t>Automoviles y Camiones</t>
  </si>
  <si>
    <t>Equipo  de Transporte, Traccion y Elevacion</t>
  </si>
  <si>
    <t>Bombero</t>
  </si>
  <si>
    <t>Supervision y Administracion de Matadero</t>
  </si>
  <si>
    <t>Direccion de Matadero</t>
  </si>
  <si>
    <t>Encargado/a</t>
  </si>
  <si>
    <t xml:space="preserve">Guardian </t>
  </si>
  <si>
    <t>Hogares Crea</t>
  </si>
  <si>
    <t>9998</t>
  </si>
  <si>
    <t>Asilo de Ancianos</t>
  </si>
  <si>
    <t>impresion y encuadernacion</t>
  </si>
  <si>
    <t>Impresion y encuadernacion</t>
  </si>
  <si>
    <t xml:space="preserve">Electrodomestico </t>
  </si>
  <si>
    <t>Terreno Urbano con Mejores</t>
  </si>
  <si>
    <r>
      <t xml:space="preserve">Dimunucion de Cuenta Por Pagar de  Corto Plazo  Interna </t>
    </r>
    <r>
      <rPr>
        <b/>
        <sz val="11"/>
        <color theme="1"/>
        <rFont val="Calibri"/>
        <family val="2"/>
        <scheme val="minor"/>
      </rPr>
      <t>(I)</t>
    </r>
  </si>
  <si>
    <t xml:space="preserve">E </t>
  </si>
  <si>
    <t>Cuenta por Pagar Interna de Corto Plazo</t>
  </si>
  <si>
    <t>EFIGENIA VALENZUELA RAMIREZ</t>
  </si>
  <si>
    <t>ANTONIO SANCHEZ</t>
  </si>
  <si>
    <t>ALEJANDRO PEREZ MONTERO</t>
  </si>
  <si>
    <t>GLORIA ABREU</t>
  </si>
  <si>
    <t>MASSIEL DE LEON NOVA</t>
  </si>
  <si>
    <t>YAHEL LORENZO CASTILLO</t>
  </si>
  <si>
    <t xml:space="preserve">Reparacion  de Edificaciones Municipales </t>
  </si>
  <si>
    <t xml:space="preserve">Reparacion en Parques y Plaza </t>
  </si>
  <si>
    <t>Direccion de Genero y Salud</t>
  </si>
  <si>
    <t xml:space="preserve">Direccion de Genero y Salud </t>
  </si>
  <si>
    <t>Trasferencia para Invetigacion , Innnovacion ,Fomento  y Desarrollo</t>
  </si>
  <si>
    <t>Transferencia para investigacion, innovacion,fomento y desarrollo</t>
  </si>
  <si>
    <t>9994</t>
  </si>
  <si>
    <t>DETALLE DE LAS  TRANFERENCIAS PARA INVETIGACION, IMNOVACION,FOMENTO Y DESARROLLO</t>
  </si>
  <si>
    <t xml:space="preserve">Fundacion  P/ Niños Especiales o Ana Miladis Martes </t>
  </si>
  <si>
    <t>Los envejecientes o Urvicia Mateo</t>
  </si>
  <si>
    <t>Ramon Americo Pasian</t>
  </si>
  <si>
    <t>Total</t>
  </si>
  <si>
    <t>DESTINO DE FONDO :Disminucion Cuenta por pagar corto plazo interna</t>
  </si>
  <si>
    <t>PRESUP. AÑOS  SIGUIENTES</t>
  </si>
  <si>
    <t>PRESUP.  AÑOS  SIGUIENTES</t>
  </si>
  <si>
    <t>Contribucion  al  Seguro de Pensiones</t>
  </si>
  <si>
    <t>contribuciones al Seguro de Pensiones</t>
  </si>
  <si>
    <t>Terreno Urbano con Mejoras</t>
  </si>
  <si>
    <t>Tereno  para cementerios</t>
  </si>
  <si>
    <t>Compromisos pendientes (S)</t>
  </si>
  <si>
    <t>Mobiliarios y equipos</t>
  </si>
  <si>
    <t>Otros mobiliarios y equipos no identificados presedentemente</t>
  </si>
  <si>
    <t>INSTITUCION : Ayuntamiento municipal San juan  de la Maguana</t>
  </si>
  <si>
    <t>DESPACHO  ALCALDESA</t>
  </si>
  <si>
    <t>DESPACHO ALCALDESA</t>
  </si>
  <si>
    <t>CODIGO INSTITUCIONAL     7122</t>
  </si>
  <si>
    <t>MEDIO  AMBIENTE</t>
  </si>
  <si>
    <t xml:space="preserve">Totales </t>
  </si>
  <si>
    <t>Cabral  Reyes de Oleo</t>
  </si>
  <si>
    <t>Eduardo A. Batista feliz</t>
  </si>
  <si>
    <t>Flerida Maria Contreras</t>
  </si>
  <si>
    <t xml:space="preserve">Francisco Ramirez </t>
  </si>
  <si>
    <t>Jose M. Fernandez Espinosa</t>
  </si>
  <si>
    <t>Jose Manuel L. Herrera Ramirez</t>
  </si>
  <si>
    <t>Leopoldo Ureña</t>
  </si>
  <si>
    <t>Milciades Peña  Perez</t>
  </si>
  <si>
    <t>Santo  Herrera Genao</t>
  </si>
  <si>
    <t xml:space="preserve">TOTAL GENERAL MENSUAL </t>
  </si>
  <si>
    <t>ALTAGRACIA DE OLEO</t>
  </si>
  <si>
    <t>AUGUSTO RAFAEL DUVAL PEREZ</t>
  </si>
  <si>
    <t xml:space="preserve">CLEMENTE DE LOS SANTOS </t>
  </si>
  <si>
    <t>JOSE SANCHEZ FELIZ</t>
  </si>
  <si>
    <t xml:space="preserve">MARIA DEL SOCORRO MATEO VALENZUELA </t>
  </si>
  <si>
    <t xml:space="preserve">OMEDE FAMILIA </t>
  </si>
  <si>
    <t xml:space="preserve">SANDRA YVELISSE DE OLEO FERNANDEZ </t>
  </si>
  <si>
    <t xml:space="preserve">SANTO MATEO DE LOS SANTOS </t>
  </si>
  <si>
    <t xml:space="preserve">SEFERINA VALDEZ </t>
  </si>
  <si>
    <t xml:space="preserve">SERGIO A. DE LA CRUZ ROSADO </t>
  </si>
  <si>
    <t xml:space="preserve">VALENTIN DE LOS SANTOS PANIAGUA </t>
  </si>
  <si>
    <t xml:space="preserve">VANESSA RAMIREZ DE LA ROSA </t>
  </si>
  <si>
    <t xml:space="preserve">YANNELI JORGELINA ANDUJAR </t>
  </si>
  <si>
    <t xml:space="preserve">ZOILA MONTERO </t>
  </si>
  <si>
    <t>Total mensual:</t>
  </si>
  <si>
    <t>TOTAL  GENERAL ANUAL</t>
  </si>
  <si>
    <t>TOTAl</t>
  </si>
  <si>
    <t xml:space="preserve">               </t>
  </si>
  <si>
    <t xml:space="preserve">PRESUPUESTO DEL AÑO ACTUAL </t>
  </si>
  <si>
    <t>TOTAL:</t>
  </si>
  <si>
    <t>Sobre Sueldos</t>
  </si>
  <si>
    <t xml:space="preserve">PRESUP. DEL AÑO ACTUAL </t>
  </si>
  <si>
    <t>Asistente de nomina</t>
  </si>
  <si>
    <r>
      <t>Sueldo RD</t>
    </r>
    <r>
      <rPr>
        <b/>
        <u/>
        <sz val="10"/>
        <color theme="1"/>
        <rFont val="Calibri"/>
        <family val="2"/>
        <scheme val="minor"/>
      </rPr>
      <t>$</t>
    </r>
  </si>
  <si>
    <t>Mantenimiento y Reparaccion de Obras Civiles e Instalaciones Varias (plaza cultural)</t>
  </si>
  <si>
    <t xml:space="preserve">REPUBLICA DOMINICANA </t>
  </si>
  <si>
    <t xml:space="preserve">supervisor </t>
  </si>
  <si>
    <t>No. Personas</t>
  </si>
  <si>
    <t xml:space="preserve">Obreros/as </t>
  </si>
  <si>
    <t>control vertederos</t>
  </si>
  <si>
    <t xml:space="preserve">sereno transportacion </t>
  </si>
  <si>
    <t xml:space="preserve">mecanico </t>
  </si>
  <si>
    <t xml:space="preserve">operador de pala </t>
  </si>
  <si>
    <t xml:space="preserve">Secretaria fin de semana </t>
  </si>
  <si>
    <t xml:space="preserve">guardian dia feriado </t>
  </si>
  <si>
    <t xml:space="preserve">seguridad </t>
  </si>
  <si>
    <t xml:space="preserve">sereno de vertedero </t>
  </si>
  <si>
    <t>mensajero</t>
  </si>
  <si>
    <t>operador  Rodrillo</t>
  </si>
  <si>
    <t xml:space="preserve">Operador de Maquina </t>
  </si>
  <si>
    <t>guardian de equipo</t>
  </si>
  <si>
    <t>obrero centro de acopio</t>
  </si>
  <si>
    <t xml:space="preserve">Policia matadero </t>
  </si>
  <si>
    <t xml:space="preserve">Rasos </t>
  </si>
  <si>
    <t>Raso chofer</t>
  </si>
  <si>
    <t xml:space="preserve">Sargento linea de guardia </t>
  </si>
  <si>
    <t xml:space="preserve">Cabo guardian </t>
  </si>
  <si>
    <t xml:space="preserve">Agente de limpieza </t>
  </si>
  <si>
    <t xml:space="preserve">Chofer  </t>
  </si>
  <si>
    <t xml:space="preserve">Mecanico automotriz </t>
  </si>
  <si>
    <t xml:space="preserve">Conserje </t>
  </si>
  <si>
    <t xml:space="preserve">Cosinera bompero </t>
  </si>
  <si>
    <t xml:space="preserve">Agrimensor </t>
  </si>
  <si>
    <t xml:space="preserve">Inspector </t>
  </si>
  <si>
    <t xml:space="preserve">Ayudante topografia </t>
  </si>
  <si>
    <t xml:space="preserve">Ayudante agrimensor </t>
  </si>
  <si>
    <t xml:space="preserve">Seguridad </t>
  </si>
  <si>
    <t xml:space="preserve">gestion y administracion de servicios sociales </t>
  </si>
  <si>
    <t xml:space="preserve">direccion de asistencia social </t>
  </si>
  <si>
    <t xml:space="preserve">Bibliotecarias </t>
  </si>
  <si>
    <t>Ayudante bibliotecaria</t>
  </si>
  <si>
    <t xml:space="preserve">Supervisora </t>
  </si>
  <si>
    <t>Asistente CCI lavapie</t>
  </si>
  <si>
    <t xml:space="preserve">Supervisor CCI Duarte </t>
  </si>
  <si>
    <t xml:space="preserve">Director de atabales </t>
  </si>
  <si>
    <t xml:space="preserve">Director Banda de musicos </t>
  </si>
  <si>
    <t xml:space="preserve">Profesora </t>
  </si>
  <si>
    <t xml:space="preserve">Modista </t>
  </si>
  <si>
    <t xml:space="preserve">Entrenador de tenis </t>
  </si>
  <si>
    <t xml:space="preserve">Auxiliar de Deporte </t>
  </si>
  <si>
    <t>Trabajador/a  Social</t>
  </si>
  <si>
    <t>Viatico dentro del Pais</t>
  </si>
  <si>
    <t>equipo cmputacional</t>
  </si>
  <si>
    <t>Asistente Contraloria</t>
  </si>
  <si>
    <t>Indemnizacion Laboral</t>
  </si>
  <si>
    <t>Automibiles y Camiones (un rolox)</t>
  </si>
  <si>
    <t>Electricidad</t>
  </si>
  <si>
    <r>
      <rPr>
        <b/>
        <sz val="11"/>
        <color theme="1"/>
        <rFont val="Calibri"/>
        <family val="2"/>
        <scheme val="minor"/>
      </rPr>
      <t xml:space="preserve">ELABORADO POR </t>
    </r>
    <r>
      <rPr>
        <sz val="11"/>
        <color theme="1"/>
        <rFont val="Calibri"/>
        <family val="2"/>
        <scheme val="minor"/>
      </rPr>
      <t>:</t>
    </r>
  </si>
  <si>
    <t>Automibiles y Camion</t>
  </si>
  <si>
    <t xml:space="preserve">Incremento de Prest. Corto Plazo Interno </t>
  </si>
  <si>
    <t>Enemencio  Lapaix</t>
  </si>
  <si>
    <t>America De la Rosa</t>
  </si>
  <si>
    <t>Americo Emilio Lara Encarnacion</t>
  </si>
  <si>
    <t>Aridio Omar Morillo</t>
  </si>
  <si>
    <t>Bienvenido Bugué</t>
  </si>
  <si>
    <t>Bolivar Mendez</t>
  </si>
  <si>
    <t>Eduardo Valdez Valdez</t>
  </si>
  <si>
    <t>Francisca Medina</t>
  </si>
  <si>
    <t>Jose A. Ramirez Reyes</t>
  </si>
  <si>
    <t>Julio Cesar Ramirez Rosó</t>
  </si>
  <si>
    <t>Leidy A. Mateo Encarnación</t>
  </si>
  <si>
    <t>Luis Mariano Alcantara</t>
  </si>
  <si>
    <t>Ricardo E.Feliz de Los Santos</t>
  </si>
  <si>
    <t>Simón B. Viola Reyes</t>
  </si>
  <si>
    <t>Certificación  de Animales</t>
  </si>
  <si>
    <t>Impuesto sobre los Ingreso de Persona Física</t>
  </si>
  <si>
    <t>Expedición de  Tabilla de Vehic. de Motor  de Tracción Animal Muscular</t>
  </si>
  <si>
    <t>Autorización  Para Podar y Corte de Arboles</t>
  </si>
  <si>
    <t>Espectaculos Público con o Sin Boleta</t>
  </si>
  <si>
    <t xml:space="preserve">Licencia de Construcción </t>
  </si>
  <si>
    <t>Permiso de Construcción  Pozos Filtrantes</t>
  </si>
  <si>
    <t>Permiso para Romper Pavimento  Vía Pública</t>
  </si>
  <si>
    <t>Instalación Envasadora de Gas y Estación  de Combust.</t>
  </si>
  <si>
    <t>Ocupación Vía Pública Para Comercio informal</t>
  </si>
  <si>
    <t>Permiso a Ocupar vía Pública Con Materiales de Construc.</t>
  </si>
  <si>
    <t xml:space="preserve">Permiso  para Construcción  e Instalación  de Mercado </t>
  </si>
  <si>
    <t>Licencia Para Instalaciones Telecomunicaciones</t>
  </si>
  <si>
    <t>Accesorio sobre impuesto internos a  Mercancia y Servicios</t>
  </si>
  <si>
    <t>Intereses Indemnizatorios Sobre Terr. no Urbaniz. sobre Constribuc. Munic</t>
  </si>
  <si>
    <t>De Instituciones  Publicas de la Seguridad Social</t>
  </si>
  <si>
    <t>Taza de Matanza de Animales</t>
  </si>
  <si>
    <t>Pago  de Mensura Catastral Por Enajen. y Arrendam.  de Solares</t>
  </si>
  <si>
    <t xml:space="preserve">Tramitacion de Plano  </t>
  </si>
  <si>
    <t>Supension y Fiscalízacion de Obras</t>
  </si>
  <si>
    <t>Arrendamientos</t>
  </si>
  <si>
    <t>Arrendamiento  de Locales Comerciales y Casas</t>
  </si>
  <si>
    <t>Mercados y Hospedajes</t>
  </si>
  <si>
    <t>Alquiler  o Arrendamiento  Mineros</t>
  </si>
  <si>
    <t>Metales y Piedras Preciosa</t>
  </si>
  <si>
    <t>Antigüedades, Bienes Artísticos y Otros Objetos de Artes</t>
  </si>
  <si>
    <t>Fuentes Financieras</t>
  </si>
  <si>
    <t>Disminucion de Activo  Financieros</t>
  </si>
  <si>
    <t>Disminucion de Disponibilidades</t>
  </si>
  <si>
    <t>Disminucion de Disponibilidades Interna</t>
  </si>
  <si>
    <t xml:space="preserve">Construccion de Vias de Comunicación y Conexo </t>
  </si>
  <si>
    <t xml:space="preserve">Construccion de Infraestructuras Hidraulicas </t>
  </si>
  <si>
    <t>Administracion  y Reparacion  de Unidades Motorizadas</t>
  </si>
  <si>
    <t>Supervision  y Administracion de Mercados</t>
  </si>
  <si>
    <t xml:space="preserve">Supervision y Administracion de mataderos </t>
  </si>
  <si>
    <t>Proporcion de Vacasiones no Disfrutada</t>
  </si>
  <si>
    <t xml:space="preserve">Dietas y Gasto de Representacion </t>
  </si>
  <si>
    <t>Contribucion al Seguro de Pensiones</t>
  </si>
  <si>
    <t>Contribucion al Plan  de Retiro Complementarios</t>
  </si>
  <si>
    <t>Contribuciones al Plan de Retiro  Complementarios</t>
  </si>
  <si>
    <t>Servicios Telefonicos  de Larga Distancia</t>
  </si>
  <si>
    <t>Servicios Funerarios y Gastos Conexos</t>
  </si>
  <si>
    <t>Producto de Papel, Carton e Impresos</t>
  </si>
  <si>
    <t>Producto de Minerales Metalicos y no Metalicos</t>
  </si>
  <si>
    <t>Producto de Losa, Vidrio y Porcelana</t>
  </si>
  <si>
    <t>Combustibles, Lubricantes, producto Quimico y Conexo</t>
  </si>
  <si>
    <t>Utiles de Escritorio, Oficinas, Informatica y Enseñanza</t>
  </si>
  <si>
    <t>Productos y Utiles Varios no identificados Precedentemente</t>
  </si>
  <si>
    <t>Ayuda y Donaciones Ocasionales a Hogares y persona</t>
  </si>
  <si>
    <t>Equipo Computacional</t>
  </si>
  <si>
    <t>Maquinaria, Otros Equipos y Herramientas</t>
  </si>
  <si>
    <t>Herramienta, Maquinaria -Herramienta</t>
  </si>
  <si>
    <t>Incremento de  Disponibilidades Internas</t>
  </si>
  <si>
    <t>Incremento de Disponibilidades Internas</t>
  </si>
  <si>
    <t>Disminucion  de Cuenta por Pagar Corto  Plazo Interna</t>
  </si>
  <si>
    <t xml:space="preserve">DESTINO DE FONDO, PROGRAMATICA Y CLASIFICADOR DEL  GASTO </t>
  </si>
  <si>
    <t>DESTINO DE FONDO, PROGRAMATICA  Y CLASIFICADOR DEL  GASTO</t>
  </si>
  <si>
    <t>Bienes, Muebles, Inmuebles e Intangibles</t>
  </si>
  <si>
    <t xml:space="preserve">Maquinaria, otros Equipo y Herramienta </t>
  </si>
  <si>
    <t>Disminucion Cuenta por Pagar Interna Corto plazo</t>
  </si>
  <si>
    <t xml:space="preserve">Ayud. De Electricista </t>
  </si>
  <si>
    <t xml:space="preserve">RECOLECCION DE RESIDUO SOLIDO </t>
  </si>
  <si>
    <t xml:space="preserve">Contribucion al  Seguro  de Riesgo   Laboral </t>
  </si>
  <si>
    <t xml:space="preserve">Supervisor General </t>
  </si>
  <si>
    <t>Suerdos al personal contratado e igualado</t>
  </si>
  <si>
    <t>Incremento  de Disponibilidad Interna</t>
  </si>
  <si>
    <t>4305</t>
  </si>
  <si>
    <t xml:space="preserve">Construccion  de Via de Comunicación  y Conexo </t>
  </si>
  <si>
    <t>Reparación y acondicionamiento de vias de comunicación</t>
  </si>
  <si>
    <t>Contruccion de Badenes</t>
  </si>
  <si>
    <t>Construccion de Badenes</t>
  </si>
  <si>
    <t>Reparacion vias de comunicación Zona  Rural y Urbana</t>
  </si>
  <si>
    <t>Infraestructuras Terretres y Obras Conexas</t>
  </si>
  <si>
    <t>Reparación y acondicionamiento de vías de comunicación</t>
  </si>
  <si>
    <t>Cecilio Nina</t>
  </si>
  <si>
    <t>Ciprian Montero Rivera</t>
  </si>
  <si>
    <t>Ramon Emilio Puesan Herrera</t>
  </si>
  <si>
    <t>Total Anual</t>
  </si>
  <si>
    <t>HERMINIA DElMIRA SANCHEZ</t>
  </si>
  <si>
    <t>Cuenta compromiso pendiente (S)</t>
  </si>
  <si>
    <t>Diminucion Cuenta Por Pagar I. Corto P. Interna  (I)</t>
  </si>
  <si>
    <t>Infratutura</t>
  </si>
  <si>
    <t>Obras hidráulicas y sanitarias</t>
  </si>
  <si>
    <t>Supervisor General</t>
  </si>
  <si>
    <t>Asesor</t>
  </si>
  <si>
    <r>
      <t xml:space="preserve">Disminucion de Cuenta por pagar Corto Plazo interna  </t>
    </r>
    <r>
      <rPr>
        <b/>
        <sz val="11"/>
        <color theme="1"/>
        <rFont val="Calibri"/>
        <family val="2"/>
        <scheme val="minor"/>
      </rPr>
      <t>(S)</t>
    </r>
  </si>
  <si>
    <t>Impresión, encuadernación</t>
  </si>
  <si>
    <t>Impresión y Encuadernación</t>
  </si>
  <si>
    <t>CARLOS W. MESA PEREZ</t>
  </si>
  <si>
    <t>EMILIO MATEO CUEVAS</t>
  </si>
  <si>
    <t>ENUMANCIA OGANDO OGANDO</t>
  </si>
  <si>
    <t>TIRSO EMILIO ESPINOSA ALCANTARA</t>
  </si>
  <si>
    <t>Amortizacion Prestamo  Corto Plazo Sector Privado (Compra de Camiones y Solar)</t>
  </si>
  <si>
    <t>Amortizacion  Prestamo Corto Plazo</t>
  </si>
  <si>
    <t>Amortización prestamos compra de camiones y solar</t>
  </si>
  <si>
    <t>Equipo de generacion electrica, aparatos y accesorios electricos</t>
  </si>
  <si>
    <t>Diminucion  dePrestamo  por pagar Largo  Plazo interno (I)</t>
  </si>
  <si>
    <t xml:space="preserve">Diminucion  de Prestamo  por pagar Largo  Plazo </t>
  </si>
  <si>
    <t>Estudiante (varios)</t>
  </si>
  <si>
    <t>AÑO  2022</t>
  </si>
  <si>
    <t>AÑO 2022</t>
  </si>
  <si>
    <t xml:space="preserve">Alejandro Sanchez </t>
  </si>
  <si>
    <t>Altagracia Ogando</t>
  </si>
  <si>
    <t>Ana Maria de Luna Vicioso</t>
  </si>
  <si>
    <t>Anaima de la Rosa</t>
  </si>
  <si>
    <t>Angel del Carmen</t>
  </si>
  <si>
    <t>Arcangel Batista</t>
  </si>
  <si>
    <t>Armando Cuevas de los Santos</t>
  </si>
  <si>
    <t>Augusto de los Santos</t>
  </si>
  <si>
    <t>Benito Familia</t>
  </si>
  <si>
    <t>Claudina Rodriguez</t>
  </si>
  <si>
    <t>Demetrio Beriguete Lorenzo</t>
  </si>
  <si>
    <t>Digna Bartolina Rodriguez</t>
  </si>
  <si>
    <t>Ercinia de los  Santo  Lebron</t>
  </si>
  <si>
    <t xml:space="preserve">Eugenio Encarnacion Decena </t>
  </si>
  <si>
    <t>Felicita Mateo</t>
  </si>
  <si>
    <t>Felix B.  Colon</t>
  </si>
  <si>
    <t>Manuel Erasmo Consuegra</t>
  </si>
  <si>
    <t>Maria del Pilar Fernandez</t>
  </si>
  <si>
    <t>Martina Morillo</t>
  </si>
  <si>
    <t>Miguelina  Montero</t>
  </si>
  <si>
    <t>Nazario A. Alcantara</t>
  </si>
  <si>
    <t>Nena Vidal</t>
  </si>
  <si>
    <t>Nerola Bocio</t>
  </si>
  <si>
    <t>Obispo Ventura Mateo</t>
  </si>
  <si>
    <t>Pedro R. Rodriguez Ramon</t>
  </si>
  <si>
    <t>Rafael Perez Perez</t>
  </si>
  <si>
    <t>Rosa Isabel Luciano</t>
  </si>
  <si>
    <t>Teodulo Ramirez</t>
  </si>
  <si>
    <t>Tito Meran</t>
  </si>
  <si>
    <t>Yuderka Encarnacion</t>
  </si>
  <si>
    <t>Año 2022</t>
  </si>
  <si>
    <t>Matilde Reyna Angomas</t>
  </si>
  <si>
    <t>ALEJANDRO ENCARNACION</t>
  </si>
  <si>
    <t>ALEXANDER ANIBAL ROA SANTANA</t>
  </si>
  <si>
    <t>ALEXANDER MOLINA</t>
  </si>
  <si>
    <t>AMBIORIX OPISPO CONTRERAS</t>
  </si>
  <si>
    <t>ANA ENCARNACION DIAZ</t>
  </si>
  <si>
    <t>ANDREA ARNAUD LAPAIX</t>
  </si>
  <si>
    <t>ANEANA RODRIGUEZ</t>
  </si>
  <si>
    <t xml:space="preserve">ARACELIS DE LA ROSA </t>
  </si>
  <si>
    <t>ARONN DAVID VICIOSO AMADIS</t>
  </si>
  <si>
    <t>BENITO MATEO CASTRO</t>
  </si>
  <si>
    <t>BRENNY JHOEL DE LOS SANTOS</t>
  </si>
  <si>
    <t>CAROL A. ARROYO NUÑEZ</t>
  </si>
  <si>
    <t>CEDEÑO CARMONA TAVERAS</t>
  </si>
  <si>
    <t>CLARA E. DE LOS SANTOS DUVAL</t>
  </si>
  <si>
    <t>CLARITZA OGANDO ENCARNACION</t>
  </si>
  <si>
    <t>CRISTOBALINA BAUTISTA</t>
  </si>
  <si>
    <t>CRISTOBALINA CABRAL</t>
  </si>
  <si>
    <t>DANIEL VALDEZ</t>
  </si>
  <si>
    <t xml:space="preserve">DOMINGA DE OLEO </t>
  </si>
  <si>
    <t>DOMINGA HERRERA</t>
  </si>
  <si>
    <t>DULCE MARIA MONTERO</t>
  </si>
  <si>
    <t>ELADIO DUVAL GARCIA</t>
  </si>
  <si>
    <t>ELENA ENCARNACION</t>
  </si>
  <si>
    <t>ELSA SUERO</t>
  </si>
  <si>
    <t>ENUMIDIA PEGUERO</t>
  </si>
  <si>
    <t xml:space="preserve">FERNANDO VICENTE GERALDINO </t>
  </si>
  <si>
    <t>FRANCISCO AMADOR ESCALANTE</t>
  </si>
  <si>
    <t>FRANCISCO ALBERTO CAAMAÑO</t>
  </si>
  <si>
    <t>FRANCISCO DE LOS SANTOS DUVAL</t>
  </si>
  <si>
    <t xml:space="preserve">HECTOR FREDY CALDERON </t>
  </si>
  <si>
    <t>INGRID YOCASTA DE LEON</t>
  </si>
  <si>
    <t>IRMA VIRGINIA ENCARNACION MORILLO</t>
  </si>
  <si>
    <t>ISABEL MONTERO MESA</t>
  </si>
  <si>
    <t>JENNIFER VALDEZ DE LOS SANTOS</t>
  </si>
  <si>
    <t>JORDAN MAXIMINO FLORENTINO</t>
  </si>
  <si>
    <t>JOSE DEL CARMEN JIMENEZ AYBAR</t>
  </si>
  <si>
    <t>JOSE MIGUEL DE LA ROSA</t>
  </si>
  <si>
    <t>JUAN GABRIEL GUZMAN GARCIA</t>
  </si>
  <si>
    <t>JULIO VALENZUELA</t>
  </si>
  <si>
    <t>LARISSA LORENNY GARCIA</t>
  </si>
  <si>
    <t xml:space="preserve">MANUEL DE JESUS CORPORAN </t>
  </si>
  <si>
    <t>MARIA CRISTINA BOCIO DEL CARMEN</t>
  </si>
  <si>
    <t>MARIA ISABEL HIDALGO PORTES</t>
  </si>
  <si>
    <t>MAXIMINA MORILLO MARTINEZ</t>
  </si>
  <si>
    <t>MAXIMO DE LA ROSA NIN</t>
  </si>
  <si>
    <t>MAYRA ELIZABETH FERNANDEZ</t>
  </si>
  <si>
    <t>MERCEDES CONTRERAS</t>
  </si>
  <si>
    <t>MIGUEL ANGEL NOVAS</t>
  </si>
  <si>
    <t>PAOLA MASSIEL QUEZADA OGANDO</t>
  </si>
  <si>
    <t>PEDRO PABLO ALCANTARA</t>
  </si>
  <si>
    <t>PELEGRIN GERALDO ADAMES</t>
  </si>
  <si>
    <t>RAFAEL GUSTAVO OVIEDO REYES</t>
  </si>
  <si>
    <t>RAFAEL ISAAC BELLO FERNANDEZ</t>
  </si>
  <si>
    <t>RAFAEL JIMENEZ DE OLEO</t>
  </si>
  <si>
    <t>RAMONA CABRAL FULCAR</t>
  </si>
  <si>
    <t>RAMONA Y. BELTRE</t>
  </si>
  <si>
    <t>RAYBEL ALEXANDRA PRINCE ROMERO</t>
  </si>
  <si>
    <t>RICARDO REYES DIROCIE</t>
  </si>
  <si>
    <t>ROMELIO DE LOS SANTOS</t>
  </si>
  <si>
    <t>ROSAURA ALCANTARA</t>
  </si>
  <si>
    <t>SAMIL ONASIS VALENZUELA</t>
  </si>
  <si>
    <t>SERVIO FAMILIA MORA</t>
  </si>
  <si>
    <t xml:space="preserve">SOFIA ROSADO </t>
  </si>
  <si>
    <t>VICTOR RAMIREZ MORETA</t>
  </si>
  <si>
    <t>WASCAR STALYN NIN PEREZ</t>
  </si>
  <si>
    <t>WILMARIS LUCIANO SANCHEZ</t>
  </si>
  <si>
    <t>g</t>
  </si>
  <si>
    <t>Automobiles y Camiones (Inicial y pagos mensuales)</t>
  </si>
  <si>
    <t>Equipo de Generacion Electrica Aparatos y Accesorios Electricos</t>
  </si>
  <si>
    <t>Planta Electrica</t>
  </si>
  <si>
    <t>Enc. Combustible</t>
  </si>
  <si>
    <t>Transferencia</t>
  </si>
  <si>
    <t>Transferencia Corriente al Gobierno General Nacional</t>
  </si>
  <si>
    <t>Transferencia Corriente a Instituciones de la Seguridad soc.</t>
  </si>
  <si>
    <t>Banco Coopcentral (Prestamo Regalia Pascual )</t>
  </si>
  <si>
    <t xml:space="preserve">Disminución de Prestamo Corto Plazo (I) Compra Camiones </t>
  </si>
  <si>
    <t xml:space="preserve">Prestamo Compra de Dos  Camiones </t>
  </si>
  <si>
    <t>Asistente</t>
  </si>
  <si>
    <t xml:space="preserve">Direccion de Salud </t>
  </si>
  <si>
    <t>Gestion  y Administracion de Salud</t>
  </si>
  <si>
    <t>Promotoras</t>
  </si>
  <si>
    <t>Sueldo  Anual  Numero  13 (P)</t>
  </si>
  <si>
    <t>Sueldo Anual Numero 13 (S)</t>
  </si>
  <si>
    <t>sueldo fijo</t>
  </si>
  <si>
    <t xml:space="preserve">                                                                                                                                                                                                                         </t>
  </si>
  <si>
    <t>peaje</t>
  </si>
  <si>
    <t>Disminucion de Documento por Pagar a corto plazo interno</t>
  </si>
  <si>
    <t xml:space="preserve">Sub-director banda de musica </t>
  </si>
  <si>
    <t>Director ballet folklorico</t>
  </si>
  <si>
    <t>Promotora</t>
  </si>
  <si>
    <t>Asistente asuntos de la niñez</t>
  </si>
  <si>
    <t>Asistente asuntos de la mujer</t>
  </si>
  <si>
    <t>Directora departamento G&amp;F</t>
  </si>
  <si>
    <t>Subdirectora departamento G&amp;F</t>
  </si>
  <si>
    <t>Asesor de la Juventud</t>
  </si>
  <si>
    <t>Asosera Departamento G&amp;F</t>
  </si>
  <si>
    <t>Secretaria FS Museo Orlando Martinez</t>
  </si>
  <si>
    <t>Secretaria Museo Coronel Caamaño</t>
  </si>
  <si>
    <t>Mensajero departamento G&amp;F</t>
  </si>
  <si>
    <t>Barredores /as</t>
  </si>
  <si>
    <t xml:space="preserve">secretaria </t>
  </si>
  <si>
    <t>Enc. de la Sesion y Monitoreo y evaluacion de la PPP</t>
  </si>
  <si>
    <t>Asistente Sindicatura</t>
  </si>
  <si>
    <t>Secretaria Sindicatura</t>
  </si>
  <si>
    <t>Editor Relaciones publicas</t>
  </si>
  <si>
    <t>Encargado de Computos</t>
  </si>
  <si>
    <t>Asesor Recursos Humanos</t>
  </si>
  <si>
    <t>Encargado de Electricidad</t>
  </si>
  <si>
    <t>Mantenimiento y Reparacion de Muebles y Equipos de oficina</t>
  </si>
  <si>
    <t xml:space="preserve">prestacion laboral por desvinculacion </t>
  </si>
  <si>
    <t xml:space="preserve">Reparacion de viviendas  </t>
  </si>
  <si>
    <t xml:space="preserve">Reparacion de viviendas en zonas rural y urbana </t>
  </si>
  <si>
    <t xml:space="preserve">Reparacion de edificaciones municipales </t>
  </si>
  <si>
    <r>
      <t xml:space="preserve">Incremento de Prest. Corto Plazo  Interno (Regalia Pascual ) </t>
    </r>
    <r>
      <rPr>
        <b/>
        <sz val="10"/>
        <color theme="1"/>
        <rFont val="Calibri"/>
        <family val="2"/>
        <scheme val="minor"/>
      </rPr>
      <t>S</t>
    </r>
  </si>
  <si>
    <r>
      <t xml:space="preserve">Incremento de prest. Corto  plazo Interno (Compra de Solares ) </t>
    </r>
    <r>
      <rPr>
        <b/>
        <sz val="10"/>
        <color theme="1"/>
        <rFont val="Calibri"/>
        <family val="2"/>
        <scheme val="minor"/>
      </rPr>
      <t>I</t>
    </r>
  </si>
  <si>
    <t xml:space="preserve">1.Cooperativa Central (Prestamo San Juan Tierra de Dios </t>
  </si>
  <si>
    <t>Presupuesto año 2023</t>
  </si>
  <si>
    <t>AÑO 2023</t>
  </si>
  <si>
    <t>AÑO  2023</t>
  </si>
  <si>
    <t>CORREPONDIENTE AL AÑO 2023</t>
  </si>
  <si>
    <t>Correspondiente al año 2023</t>
  </si>
  <si>
    <t>CORRESPONDIENTE AL AÑO 2023</t>
  </si>
  <si>
    <t>Presupuesto año  2023</t>
  </si>
  <si>
    <t>Año 2023</t>
  </si>
  <si>
    <t>AÑO   2022</t>
  </si>
  <si>
    <t>Presupuesto  año  2023</t>
  </si>
  <si>
    <t>Presupuesto alo 2023</t>
  </si>
  <si>
    <t xml:space="preserve">Eletrodomestico </t>
  </si>
  <si>
    <t xml:space="preserve">Sistema de Aire Acondicionado ,Calefaccion  y Refigeracion </t>
  </si>
  <si>
    <t>Remuneraciones al Personal con Carácter Transitoros</t>
  </si>
  <si>
    <t>Textiles y vestuarios</t>
  </si>
  <si>
    <t xml:space="preserve"> Contratacion Servicios Basico </t>
  </si>
  <si>
    <t xml:space="preserve">Impresion y  Encuadernacion </t>
  </si>
  <si>
    <t>Insectisida, Fumigantes y Otros</t>
  </si>
  <si>
    <t>Contribucion  Plan de Retiro Complementarios</t>
  </si>
  <si>
    <t>Remuneraciones al Personal Con Carácter Transitorios</t>
  </si>
  <si>
    <t>Digitador</t>
  </si>
  <si>
    <t>Supervisor M.F.S.</t>
  </si>
  <si>
    <t xml:space="preserve">Enc .De Recursos Humanos </t>
  </si>
  <si>
    <t>Enc.de Redes Sociales</t>
  </si>
  <si>
    <t>secretaria personal alcaldesa</t>
  </si>
  <si>
    <t>carmen montero mateo</t>
  </si>
  <si>
    <t>Ana victoria encarnacion</t>
  </si>
  <si>
    <t>Antonio f. soto montero</t>
  </si>
  <si>
    <t>Enc. acceso informacion publica</t>
  </si>
  <si>
    <t>Enc. Plaza Caamaño</t>
  </si>
  <si>
    <t>Coordinadora Inf. CCI</t>
  </si>
  <si>
    <t>ADALGISA PEREZ ALCANTARA</t>
  </si>
  <si>
    <t xml:space="preserve">ANGEL B. ESTEOAN HERRERA </t>
  </si>
  <si>
    <t>ANGEL B. MATEO MINAYA</t>
  </si>
  <si>
    <t>ARMANI MARIANO SANCHEZ PEREZ</t>
  </si>
  <si>
    <t>CLEMENTE ADAMES PORTES</t>
  </si>
  <si>
    <t>CRISTAL JAZMIN DIAZ MONTERO</t>
  </si>
  <si>
    <t>CRISTOBAL FAMILIA</t>
  </si>
  <si>
    <t>DOMINGO ALEJANDRO</t>
  </si>
  <si>
    <t>ELVA MARIA BELTRE</t>
  </si>
  <si>
    <t>ELSA  POLANCO</t>
  </si>
  <si>
    <t>JEURY JONAS BELLO HERRERA</t>
  </si>
  <si>
    <t>JOSEFINA GUERRERO R.</t>
  </si>
  <si>
    <t>JUAN CUEVAS</t>
  </si>
  <si>
    <t>MARINA ALTAGRACIA SEGURA</t>
  </si>
  <si>
    <t>MARIO OGANDO</t>
  </si>
  <si>
    <t>MELCIRDA VALDEZ</t>
  </si>
  <si>
    <t xml:space="preserve">MIGUEL ANGEL VALLEJO VALDEZ </t>
  </si>
  <si>
    <t>MIREYA FERNANDEZ</t>
  </si>
  <si>
    <t xml:space="preserve">PAOLA CRISTINA  DUVAL </t>
  </si>
  <si>
    <t>RAFAELA PEGUERO</t>
  </si>
  <si>
    <t>RAMFIS DAVID BELLO HERREA</t>
  </si>
  <si>
    <t xml:space="preserve">TEOFILA RAMON FERNANDEZ </t>
  </si>
  <si>
    <t>VICTOR VALLEJO DE LA ROSA</t>
  </si>
  <si>
    <t>ZUNILDA E. MONTILLA PEREZ</t>
  </si>
  <si>
    <t>Encargado Interino</t>
  </si>
  <si>
    <t>Cabo Bombero</t>
  </si>
  <si>
    <t>Consultor Juridico</t>
  </si>
  <si>
    <t xml:space="preserve">Sub-Encargado </t>
  </si>
  <si>
    <t>Guia turistica cathedral San Juan Bautista</t>
  </si>
  <si>
    <t>Asesor Cultural</t>
  </si>
  <si>
    <t>Sub-director de deporte</t>
  </si>
  <si>
    <t>monitor de deporte</t>
  </si>
  <si>
    <t xml:space="preserve">Enlace deportivo los corbanos </t>
  </si>
  <si>
    <t xml:space="preserve">Ayudante de Deporte </t>
  </si>
  <si>
    <t>Asesor comunitario</t>
  </si>
  <si>
    <t>seguridad notificadores</t>
  </si>
  <si>
    <t>Ingeniero</t>
  </si>
  <si>
    <t>Promotor social</t>
  </si>
  <si>
    <t>Barredora</t>
  </si>
  <si>
    <t>Agente de limpieza</t>
  </si>
  <si>
    <t>sereno</t>
  </si>
  <si>
    <t>Conserge de la FM</t>
  </si>
  <si>
    <t>Policias Municipales</t>
  </si>
  <si>
    <t>Capitan</t>
  </si>
  <si>
    <t>Sargento</t>
  </si>
  <si>
    <t>Conserje</t>
  </si>
  <si>
    <t>Abridor y Cerrador de mercado</t>
  </si>
  <si>
    <t>chofer</t>
  </si>
  <si>
    <t>agente de limpieza</t>
  </si>
  <si>
    <t>Agente de Limpieza</t>
  </si>
  <si>
    <t>Inspector</t>
  </si>
  <si>
    <t>Sellador de carne</t>
  </si>
  <si>
    <t>despacho emg. Medicas</t>
  </si>
  <si>
    <t>recepcionista bombero</t>
  </si>
  <si>
    <t>sub-encargado</t>
  </si>
  <si>
    <t>cabo barbero</t>
  </si>
  <si>
    <t>sargentos</t>
  </si>
  <si>
    <t>Inspector medio ambiente</t>
  </si>
  <si>
    <t xml:space="preserve">supervisores </t>
  </si>
  <si>
    <t>Demoledor</t>
  </si>
  <si>
    <t>Enc. educ. ciudadana e Inc.</t>
  </si>
  <si>
    <t xml:space="preserve">facilitador del CCI villa liberacion </t>
  </si>
  <si>
    <t>Promotora Social</t>
  </si>
  <si>
    <t>Promotor Comunitario</t>
  </si>
  <si>
    <t>Enlace Comunitario</t>
  </si>
  <si>
    <t xml:space="preserve">Sub-encargado de cultura </t>
  </si>
  <si>
    <t>Ascesor de la banda de musica</t>
  </si>
  <si>
    <t>Coordinador Comunitario</t>
  </si>
  <si>
    <t>Asistente Social</t>
  </si>
  <si>
    <t>Sub-encargado accion comunitaria</t>
  </si>
  <si>
    <t>Promotora Comunitaria</t>
  </si>
  <si>
    <t xml:space="preserve">Derechos </t>
  </si>
  <si>
    <t>Uso de rampas</t>
  </si>
  <si>
    <t xml:space="preserve">Cacetas fijas y moviles </t>
  </si>
  <si>
    <t>Materiales de limpieza</t>
  </si>
  <si>
    <t>Electrodomesticos</t>
  </si>
  <si>
    <t xml:space="preserve">y  Medicion de Solares de la Parcela No.80 </t>
  </si>
  <si>
    <t>2.Compra Solares para Parque en la culata</t>
  </si>
  <si>
    <t>Brigada navidad limpia</t>
  </si>
  <si>
    <t>Costurera</t>
  </si>
  <si>
    <t>Modista y Costurera</t>
  </si>
  <si>
    <t xml:space="preserve">Encargado de la Juventud </t>
  </si>
  <si>
    <t>Director baton ballet</t>
  </si>
  <si>
    <t xml:space="preserve">Ayudante de costura </t>
  </si>
  <si>
    <t>Modistas</t>
  </si>
  <si>
    <t>Director de escuela de arte y cultura</t>
  </si>
  <si>
    <t>Sub-director escuela de arte y artesania</t>
  </si>
  <si>
    <t>Director grupo humoristico</t>
  </si>
  <si>
    <t>Motivador cultural</t>
  </si>
  <si>
    <t>Acordionista baton ballet</t>
  </si>
  <si>
    <t xml:space="preserve">Supervisor cancha villa liberacion </t>
  </si>
  <si>
    <t>Auxiliar educacion ciudadana</t>
  </si>
  <si>
    <t>Ornato y Saneamiento de Calle, Plazas y Parques</t>
  </si>
  <si>
    <t>3299</t>
  </si>
  <si>
    <t>4603</t>
  </si>
  <si>
    <t>Otros equipos</t>
  </si>
  <si>
    <t>Otros mobiliarios y equipos no identificados precedentemente</t>
  </si>
  <si>
    <t xml:space="preserve">carpas y otros </t>
  </si>
  <si>
    <t>Equipos de sonidos</t>
  </si>
  <si>
    <t xml:space="preserve">otros equipos </t>
  </si>
  <si>
    <t>reparacion aceras y contenes zona rural y urbana</t>
  </si>
  <si>
    <t xml:space="preserve">reparacion Plaza santome </t>
  </si>
  <si>
    <t>Reparacion de palacio  municipal</t>
  </si>
  <si>
    <t>Construccion de Infraestructuras sanitarias y medio ambiente</t>
  </si>
  <si>
    <t>oficina tecnica</t>
  </si>
  <si>
    <t>Reparacion de infraestructuras culturales, educativas y religiosas</t>
  </si>
  <si>
    <t xml:space="preserve">Reparacion de iglesias </t>
  </si>
  <si>
    <t>Reparacion de vias de comunicación  zona rural y urbana</t>
  </si>
  <si>
    <t>Reparacion, Instalacion de infraestructura urbanistica y ornamentales</t>
  </si>
  <si>
    <t>Drenaje pluvial corbano sur y villa flores (planta purificadora)</t>
  </si>
  <si>
    <t>Construccion aceras y contenes zona rural y urbana</t>
  </si>
  <si>
    <t>reparacion de palacio municipal</t>
  </si>
  <si>
    <t>Reparacion plaza santome</t>
  </si>
  <si>
    <t>Reparacion infraestructuras culturales, educativas y religiosas.</t>
  </si>
  <si>
    <t>reparacion de iglesias</t>
  </si>
  <si>
    <t>Reparacion, Instalacion de infraestructuras urbanisticas ornamentales</t>
  </si>
  <si>
    <t>cuentas por pagar (I)</t>
  </si>
  <si>
    <t>Compromisos pendientes (I)</t>
  </si>
  <si>
    <t>Construccion de contenes (Los Recio)</t>
  </si>
  <si>
    <t>Construccion de Contenes  Los Fundos de Barranca</t>
  </si>
  <si>
    <t>Construccion aceras y contenes Higuerito</t>
  </si>
  <si>
    <t>Construccion de badenes y bacheo en el Lucero</t>
  </si>
  <si>
    <t>Construccion de intalaciones recreativas</t>
  </si>
  <si>
    <t>construccion de un parque en Villa Liberacion</t>
  </si>
  <si>
    <t>Construccion, Instalacion de Infraestructuras Urbanisticas y Ornamentales</t>
  </si>
  <si>
    <t xml:space="preserve">construccion de fachada en la entrada del sector Nuevo Esplendor </t>
  </si>
  <si>
    <t xml:space="preserve">Contruccion de infraestructuras sanitarias y medio ambiente </t>
  </si>
  <si>
    <t>construccion de drenaje pluvial Los Cerros de Mogollon</t>
  </si>
  <si>
    <t xml:space="preserve">Construccion en cementerios </t>
  </si>
  <si>
    <t>construccion pared en cementerio de  Lava Pie</t>
  </si>
  <si>
    <t>construccion de contenes Los Recio</t>
  </si>
  <si>
    <t>construccion de contenes Los Fundos de Barranca</t>
  </si>
  <si>
    <t>construccion de aceras y contenes en Higuerito</t>
  </si>
  <si>
    <t>construccion de badenes y bacheo en el Lucero</t>
  </si>
  <si>
    <t xml:space="preserve">Construccion, Instalacion de infraestructuras Urbanisticas y Ornamentales </t>
  </si>
  <si>
    <t>construccion de fachada en la entradadel sector Nuevo Esplendor</t>
  </si>
  <si>
    <t xml:space="preserve">construccion en cementerios </t>
  </si>
  <si>
    <t>construccion pared en cementerio de Lava Pie</t>
  </si>
  <si>
    <t>construccion de infraestructuras sanitarias y medio ambiente</t>
  </si>
  <si>
    <t>Construccion centro comunal villa liberacion</t>
  </si>
  <si>
    <t>4301</t>
  </si>
  <si>
    <t>construccion centro comunal villa liberacion</t>
  </si>
  <si>
    <t xml:space="preserve">Gasoil </t>
  </si>
  <si>
    <t>111</t>
  </si>
  <si>
    <t>Brigada de mantenimiento</t>
  </si>
  <si>
    <t xml:space="preserve">Materiales de limpieza </t>
  </si>
  <si>
    <t>sueldos fijos</t>
  </si>
  <si>
    <t xml:space="preserve">Sueldos fijos </t>
  </si>
  <si>
    <t>Sueldos fijos</t>
  </si>
  <si>
    <t>Cuenta por pagar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</si>
</sst>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\ _€_-;\-* #,##0\ _€_-;_-* &quot;-&quot;\ _€_-;_-@_-"/>
    <numFmt numFmtId="166" formatCode="0.0"/>
    <numFmt numFmtId="167" formatCode="_([$RD$-1C0A]* #,##0.00_);_([$RD$-1C0A]* \(#,##0.00\);_([$RD$-1C0A]* &quot;-&quot;??_);_(@_)"/>
    <numFmt numFmtId="168" formatCode="[$-F800]dddd\,\ mmmm\ dd\,\ yyyy"/>
    <numFmt numFmtId="169" formatCode="&quot;$&quot;#,##0.00"/>
  </numFmts>
  <fonts count="41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4">
    <xf numFmtId="0" fontId="0" fillId="0" borderId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26" fillId="0" borderId="0" applyFont="0" applyFill="0" applyBorder="0" applyAlignment="0" applyProtection="0"/>
  </cellStyleXfs>
  <cellXfs count="4023">
    <xf numFmtId="0" fontId="0" fillId="0" borderId="0" xfId="0"/>
    <xf numFmtId="0" fontId="10" fillId="0" borderId="0" xfId="0" applyFont="1" applyAlignment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10" xfId="0" applyFont="1" applyBorder="1" applyAlignment="1">
      <alignment horizontal="center"/>
    </xf>
    <xf numFmtId="0" fontId="0" fillId="0" borderId="10" xfId="0" applyBorder="1"/>
    <xf numFmtId="0" fontId="0" fillId="0" borderId="2" xfId="0" applyBorder="1"/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9" xfId="0" applyBorder="1"/>
    <xf numFmtId="0" fontId="0" fillId="0" borderId="8" xfId="0" applyBorder="1"/>
    <xf numFmtId="0" fontId="10" fillId="0" borderId="10" xfId="0" applyFont="1" applyBorder="1"/>
    <xf numFmtId="0" fontId="0" fillId="0" borderId="11" xfId="0" applyBorder="1" applyAlignment="1"/>
    <xf numFmtId="0" fontId="0" fillId="0" borderId="9" xfId="0" applyBorder="1" applyAlignment="1"/>
    <xf numFmtId="0" fontId="10" fillId="0" borderId="11" xfId="0" applyFont="1" applyBorder="1"/>
    <xf numFmtId="0" fontId="10" fillId="0" borderId="9" xfId="0" applyFont="1" applyBorder="1"/>
    <xf numFmtId="0" fontId="10" fillId="0" borderId="8" xfId="0" applyFont="1" applyBorder="1"/>
    <xf numFmtId="0" fontId="10" fillId="0" borderId="6" xfId="0" applyFont="1" applyBorder="1"/>
    <xf numFmtId="4" fontId="0" fillId="0" borderId="10" xfId="0" applyNumberFormat="1" applyBorder="1"/>
    <xf numFmtId="4" fontId="10" fillId="0" borderId="9" xfId="0" applyNumberFormat="1" applyFont="1" applyBorder="1" applyAlignment="1">
      <alignment horizontal="center"/>
    </xf>
    <xf numFmtId="0" fontId="0" fillId="0" borderId="9" xfId="0" applyFont="1" applyBorder="1"/>
    <xf numFmtId="0" fontId="10" fillId="0" borderId="9" xfId="0" applyFont="1" applyBorder="1" applyAlignment="1"/>
    <xf numFmtId="2" fontId="0" fillId="0" borderId="0" xfId="0" applyNumberFormat="1"/>
    <xf numFmtId="0" fontId="0" fillId="0" borderId="1" xfId="0" applyBorder="1"/>
    <xf numFmtId="0" fontId="0" fillId="0" borderId="3" xfId="0" applyBorder="1"/>
    <xf numFmtId="0" fontId="10" fillId="0" borderId="0" xfId="0" applyFont="1" applyBorder="1"/>
    <xf numFmtId="0" fontId="0" fillId="0" borderId="0" xfId="0" applyBorder="1" applyAlignment="1"/>
    <xf numFmtId="0" fontId="0" fillId="0" borderId="6" xfId="0" applyBorder="1" applyAlignment="1"/>
    <xf numFmtId="0" fontId="0" fillId="0" borderId="12" xfId="0" applyBorder="1"/>
    <xf numFmtId="0" fontId="0" fillId="0" borderId="6" xfId="0" applyFont="1" applyBorder="1"/>
    <xf numFmtId="0" fontId="17" fillId="0" borderId="9" xfId="0" applyFont="1" applyBorder="1"/>
    <xf numFmtId="0" fontId="10" fillId="0" borderId="12" xfId="0" applyFont="1" applyBorder="1" applyAlignment="1">
      <alignment horizontal="center"/>
    </xf>
    <xf numFmtId="0" fontId="10" fillId="0" borderId="21" xfId="0" applyFont="1" applyBorder="1"/>
    <xf numFmtId="0" fontId="0" fillId="0" borderId="22" xfId="0" applyBorder="1"/>
    <xf numFmtId="0" fontId="0" fillId="0" borderId="26" xfId="0" applyBorder="1"/>
    <xf numFmtId="0" fontId="0" fillId="0" borderId="25" xfId="0" applyBorder="1"/>
    <xf numFmtId="0" fontId="17" fillId="0" borderId="26" xfId="0" applyFont="1" applyBorder="1"/>
    <xf numFmtId="0" fontId="10" fillId="0" borderId="25" xfId="0" applyFont="1" applyBorder="1"/>
    <xf numFmtId="0" fontId="0" fillId="0" borderId="25" xfId="0" applyFont="1" applyBorder="1"/>
    <xf numFmtId="0" fontId="10" fillId="0" borderId="26" xfId="0" applyFont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10" fillId="0" borderId="6" xfId="0" applyFont="1" applyBorder="1" applyAlignment="1"/>
    <xf numFmtId="0" fontId="0" fillId="0" borderId="16" xfId="0" applyBorder="1" applyAlignment="1">
      <alignment horizontal="center"/>
    </xf>
    <xf numFmtId="0" fontId="0" fillId="0" borderId="33" xfId="0" applyBorder="1"/>
    <xf numFmtId="0" fontId="0" fillId="0" borderId="34" xfId="0" applyBorder="1"/>
    <xf numFmtId="0" fontId="10" fillId="0" borderId="3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0" fillId="0" borderId="34" xfId="0" applyFont="1" applyBorder="1" applyAlignment="1">
      <alignment horizontal="center"/>
    </xf>
    <xf numFmtId="0" fontId="0" fillId="0" borderId="36" xfId="0" applyBorder="1"/>
    <xf numFmtId="0" fontId="0" fillId="0" borderId="23" xfId="0" applyBorder="1"/>
    <xf numFmtId="0" fontId="0" fillId="0" borderId="24" xfId="0" applyBorder="1"/>
    <xf numFmtId="0" fontId="0" fillId="0" borderId="37" xfId="0" applyBorder="1"/>
    <xf numFmtId="0" fontId="0" fillId="0" borderId="35" xfId="0" applyBorder="1"/>
    <xf numFmtId="0" fontId="0" fillId="0" borderId="38" xfId="0" applyBorder="1"/>
    <xf numFmtId="0" fontId="0" fillId="0" borderId="25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1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30" xfId="0" applyBorder="1"/>
    <xf numFmtId="0" fontId="10" fillId="0" borderId="31" xfId="0" applyFont="1" applyBorder="1" applyAlignment="1">
      <alignment vertical="center" readingOrder="1"/>
    </xf>
    <xf numFmtId="0" fontId="0" fillId="0" borderId="44" xfId="0" applyBorder="1"/>
    <xf numFmtId="0" fontId="0" fillId="0" borderId="45" xfId="0" applyBorder="1"/>
    <xf numFmtId="0" fontId="0" fillId="0" borderId="31" xfId="0" applyBorder="1"/>
    <xf numFmtId="0" fontId="0" fillId="0" borderId="47" xfId="0" applyBorder="1"/>
    <xf numFmtId="0" fontId="0" fillId="0" borderId="33" xfId="0" applyBorder="1" applyAlignment="1">
      <alignment horizontal="center"/>
    </xf>
    <xf numFmtId="0" fontId="10" fillId="0" borderId="36" xfId="0" applyFont="1" applyBorder="1"/>
    <xf numFmtId="0" fontId="10" fillId="0" borderId="23" xfId="0" applyFont="1" applyBorder="1"/>
    <xf numFmtId="0" fontId="10" fillId="0" borderId="37" xfId="0" applyFont="1" applyBorder="1"/>
    <xf numFmtId="0" fontId="14" fillId="0" borderId="25" xfId="0" applyFont="1" applyBorder="1" applyAlignment="1">
      <alignment horizontal="center"/>
    </xf>
    <xf numFmtId="4" fontId="0" fillId="0" borderId="34" xfId="0" applyNumberFormat="1" applyBorder="1"/>
    <xf numFmtId="4" fontId="10" fillId="0" borderId="35" xfId="0" applyNumberFormat="1" applyFont="1" applyBorder="1"/>
    <xf numFmtId="0" fontId="0" fillId="0" borderId="34" xfId="0" applyNumberFormat="1" applyBorder="1"/>
    <xf numFmtId="0" fontId="0" fillId="0" borderId="33" xfId="0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5" xfId="0" applyBorder="1" applyAlignment="1">
      <alignment horizontal="center"/>
    </xf>
    <xf numFmtId="4" fontId="0" fillId="0" borderId="33" xfId="0" applyNumberFormat="1" applyBorder="1"/>
    <xf numFmtId="0" fontId="10" fillId="0" borderId="24" xfId="0" applyFont="1" applyBorder="1"/>
    <xf numFmtId="0" fontId="0" fillId="0" borderId="49" xfId="0" applyBorder="1" applyAlignment="1">
      <alignment horizontal="center"/>
    </xf>
    <xf numFmtId="0" fontId="10" fillId="0" borderId="2" xfId="0" applyFont="1" applyBorder="1"/>
    <xf numFmtId="0" fontId="0" fillId="0" borderId="51" xfId="0" applyBorder="1"/>
    <xf numFmtId="4" fontId="0" fillId="0" borderId="49" xfId="0" applyNumberFormat="1" applyBorder="1"/>
    <xf numFmtId="4" fontId="0" fillId="0" borderId="48" xfId="0" applyNumberFormat="1" applyBorder="1"/>
    <xf numFmtId="4" fontId="10" fillId="2" borderId="40" xfId="0" applyNumberFormat="1" applyFont="1" applyFill="1" applyBorder="1"/>
    <xf numFmtId="0" fontId="0" fillId="0" borderId="0" xfId="0" applyAlignment="1">
      <alignment horizontal="center"/>
    </xf>
    <xf numFmtId="0" fontId="18" fillId="0" borderId="0" xfId="0" applyFont="1"/>
    <xf numFmtId="0" fontId="10" fillId="0" borderId="0" xfId="0" applyFont="1"/>
    <xf numFmtId="0" fontId="0" fillId="0" borderId="13" xfId="0" applyBorder="1" applyAlignment="1">
      <alignment horizontal="center"/>
    </xf>
    <xf numFmtId="0" fontId="0" fillId="0" borderId="48" xfId="0" applyBorder="1"/>
    <xf numFmtId="0" fontId="0" fillId="0" borderId="48" xfId="0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48" xfId="0" applyFont="1" applyBorder="1" applyAlignment="1">
      <alignment horizontal="center"/>
    </xf>
    <xf numFmtId="0" fontId="0" fillId="0" borderId="39" xfId="0" applyBorder="1"/>
    <xf numFmtId="0" fontId="10" fillId="0" borderId="48" xfId="0" applyFont="1" applyFill="1" applyBorder="1" applyAlignment="1">
      <alignment horizontal="center"/>
    </xf>
    <xf numFmtId="0" fontId="10" fillId="0" borderId="39" xfId="0" applyFont="1" applyBorder="1" applyAlignment="1">
      <alignment horizontal="center"/>
    </xf>
    <xf numFmtId="0" fontId="10" fillId="0" borderId="39" xfId="0" applyFont="1" applyFill="1" applyBorder="1" applyAlignment="1">
      <alignment horizontal="center"/>
    </xf>
    <xf numFmtId="0" fontId="0" fillId="0" borderId="54" xfId="0" applyBorder="1"/>
    <xf numFmtId="0" fontId="0" fillId="0" borderId="55" xfId="0" applyBorder="1"/>
    <xf numFmtId="0" fontId="0" fillId="0" borderId="52" xfId="0" applyBorder="1"/>
    <xf numFmtId="0" fontId="0" fillId="0" borderId="57" xfId="0" applyBorder="1"/>
    <xf numFmtId="0" fontId="0" fillId="0" borderId="46" xfId="0" applyBorder="1"/>
    <xf numFmtId="0" fontId="0" fillId="0" borderId="58" xfId="0" applyBorder="1"/>
    <xf numFmtId="4" fontId="0" fillId="0" borderId="55" xfId="0" applyNumberFormat="1" applyBorder="1"/>
    <xf numFmtId="4" fontId="0" fillId="0" borderId="56" xfId="0" applyNumberFormat="1" applyBorder="1"/>
    <xf numFmtId="4" fontId="0" fillId="0" borderId="45" xfId="0" applyNumberFormat="1" applyBorder="1"/>
    <xf numFmtId="0" fontId="0" fillId="0" borderId="59" xfId="0" applyBorder="1"/>
    <xf numFmtId="0" fontId="0" fillId="0" borderId="13" xfId="0" applyBorder="1"/>
    <xf numFmtId="0" fontId="0" fillId="0" borderId="60" xfId="0" applyBorder="1"/>
    <xf numFmtId="4" fontId="0" fillId="0" borderId="13" xfId="0" applyNumberFormat="1" applyBorder="1"/>
    <xf numFmtId="4" fontId="10" fillId="0" borderId="48" xfId="0" applyNumberFormat="1" applyFont="1" applyBorder="1"/>
    <xf numFmtId="4" fontId="10" fillId="0" borderId="20" xfId="0" applyNumberFormat="1" applyFont="1" applyBorder="1"/>
    <xf numFmtId="0" fontId="0" fillId="0" borderId="54" xfId="0" applyBorder="1" applyAlignment="1">
      <alignment horizontal="center"/>
    </xf>
    <xf numFmtId="0" fontId="0" fillId="0" borderId="52" xfId="0" applyBorder="1" applyAlignment="1">
      <alignment horizontal="center"/>
    </xf>
    <xf numFmtId="0" fontId="10" fillId="0" borderId="0" xfId="0" applyFont="1" applyBorder="1" applyAlignment="1"/>
    <xf numFmtId="0" fontId="10" fillId="0" borderId="38" xfId="0" applyFont="1" applyFill="1" applyBorder="1" applyAlignment="1">
      <alignment horizontal="center"/>
    </xf>
    <xf numFmtId="0" fontId="0" fillId="0" borderId="62" xfId="0" applyBorder="1"/>
    <xf numFmtId="0" fontId="0" fillId="0" borderId="63" xfId="0" applyBorder="1"/>
    <xf numFmtId="0" fontId="0" fillId="0" borderId="64" xfId="0" applyBorder="1"/>
    <xf numFmtId="0" fontId="0" fillId="0" borderId="65" xfId="0" applyBorder="1"/>
    <xf numFmtId="0" fontId="0" fillId="0" borderId="53" xfId="0" applyBorder="1"/>
    <xf numFmtId="0" fontId="0" fillId="0" borderId="66" xfId="0" applyBorder="1"/>
    <xf numFmtId="0" fontId="0" fillId="0" borderId="47" xfId="0" applyBorder="1" applyAlignment="1">
      <alignment vertical="distributed" readingOrder="1"/>
    </xf>
    <xf numFmtId="0" fontId="10" fillId="0" borderId="48" xfId="0" applyFont="1" applyBorder="1" applyAlignment="1">
      <alignment vertical="distributed" readingOrder="1"/>
    </xf>
    <xf numFmtId="0" fontId="0" fillId="0" borderId="2" xfId="0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2" fontId="0" fillId="0" borderId="52" xfId="0" applyNumberFormat="1" applyBorder="1"/>
    <xf numFmtId="4" fontId="0" fillId="0" borderId="52" xfId="0" applyNumberFormat="1" applyBorder="1"/>
    <xf numFmtId="4" fontId="0" fillId="0" borderId="11" xfId="0" applyNumberFormat="1" applyBorder="1"/>
    <xf numFmtId="4" fontId="10" fillId="0" borderId="15" xfId="0" applyNumberFormat="1" applyFont="1" applyBorder="1"/>
    <xf numFmtId="4" fontId="10" fillId="0" borderId="17" xfId="0" applyNumberFormat="1" applyFont="1" applyBorder="1"/>
    <xf numFmtId="4" fontId="10" fillId="0" borderId="61" xfId="0" applyNumberFormat="1" applyFont="1" applyBorder="1"/>
    <xf numFmtId="4" fontId="0" fillId="0" borderId="25" xfId="0" applyNumberFormat="1" applyBorder="1"/>
    <xf numFmtId="0" fontId="0" fillId="0" borderId="50" xfId="0" applyBorder="1"/>
    <xf numFmtId="4" fontId="10" fillId="0" borderId="32" xfId="0" applyNumberFormat="1" applyFont="1" applyBorder="1"/>
    <xf numFmtId="0" fontId="0" fillId="0" borderId="49" xfId="0" applyBorder="1"/>
    <xf numFmtId="4" fontId="0" fillId="0" borderId="65" xfId="0" applyNumberFormat="1" applyBorder="1"/>
    <xf numFmtId="2" fontId="0" fillId="0" borderId="30" xfId="0" applyNumberFormat="1" applyBorder="1"/>
    <xf numFmtId="0" fontId="0" fillId="0" borderId="9" xfId="0" applyNumberFormat="1" applyBorder="1" applyAlignment="1"/>
    <xf numFmtId="4" fontId="0" fillId="0" borderId="34" xfId="0" applyNumberFormat="1" applyBorder="1" applyAlignment="1">
      <alignment horizontal="center"/>
    </xf>
    <xf numFmtId="3" fontId="0" fillId="0" borderId="34" xfId="0" applyNumberFormat="1" applyBorder="1" applyAlignment="1">
      <alignment horizontal="center"/>
    </xf>
    <xf numFmtId="0" fontId="10" fillId="3" borderId="39" xfId="0" applyFont="1" applyFill="1" applyBorder="1" applyAlignment="1">
      <alignment horizontal="center"/>
    </xf>
    <xf numFmtId="0" fontId="10" fillId="0" borderId="28" xfId="0" applyFont="1" applyBorder="1"/>
    <xf numFmtId="0" fontId="10" fillId="0" borderId="29" xfId="0" applyFont="1" applyBorder="1"/>
    <xf numFmtId="0" fontId="10" fillId="0" borderId="49" xfId="0" applyFont="1" applyBorder="1" applyAlignment="1">
      <alignment horizontal="center"/>
    </xf>
    <xf numFmtId="0" fontId="10" fillId="0" borderId="50" xfId="0" applyFont="1" applyBorder="1"/>
    <xf numFmtId="0" fontId="10" fillId="0" borderId="51" xfId="0" applyFont="1" applyBorder="1"/>
    <xf numFmtId="0" fontId="0" fillId="0" borderId="50" xfId="0" applyBorder="1" applyAlignment="1">
      <alignment horizontal="center"/>
    </xf>
    <xf numFmtId="0" fontId="19" fillId="0" borderId="9" xfId="0" applyFont="1" applyBorder="1"/>
    <xf numFmtId="0" fontId="0" fillId="0" borderId="2" xfId="0" applyBorder="1" applyAlignment="1">
      <alignment horizontal="center"/>
    </xf>
    <xf numFmtId="0" fontId="0" fillId="0" borderId="28" xfId="0" applyFont="1" applyBorder="1"/>
    <xf numFmtId="0" fontId="0" fillId="0" borderId="2" xfId="0" applyFont="1" applyBorder="1"/>
    <xf numFmtId="4" fontId="10" fillId="0" borderId="49" xfId="0" applyNumberFormat="1" applyFont="1" applyBorder="1"/>
    <xf numFmtId="4" fontId="0" fillId="0" borderId="10" xfId="0" applyNumberFormat="1" applyBorder="1" applyAlignment="1">
      <alignment horizontal="right"/>
    </xf>
    <xf numFmtId="0" fontId="10" fillId="0" borderId="5" xfId="0" applyFont="1" applyBorder="1"/>
    <xf numFmtId="0" fontId="0" fillId="0" borderId="14" xfId="0" applyBorder="1" applyAlignment="1">
      <alignment horizontal="center"/>
    </xf>
    <xf numFmtId="0" fontId="10" fillId="0" borderId="0" xfId="0" applyFont="1" applyAlignment="1">
      <alignment horizontal="right"/>
    </xf>
    <xf numFmtId="0" fontId="0" fillId="0" borderId="2" xfId="0" applyBorder="1" applyAlignment="1">
      <alignment horizontal="center"/>
    </xf>
    <xf numFmtId="4" fontId="0" fillId="0" borderId="54" xfId="0" applyNumberFormat="1" applyBorder="1"/>
    <xf numFmtId="4" fontId="0" fillId="0" borderId="45" xfId="0" applyNumberFormat="1" applyBorder="1" applyAlignment="1">
      <alignment horizontal="right"/>
    </xf>
    <xf numFmtId="0" fontId="0" fillId="0" borderId="9" xfId="0" applyBorder="1" applyAlignment="1">
      <alignment horizontal="center"/>
    </xf>
    <xf numFmtId="4" fontId="0" fillId="0" borderId="59" xfId="0" applyNumberFormat="1" applyBorder="1"/>
    <xf numFmtId="4" fontId="10" fillId="0" borderId="16" xfId="0" applyNumberFormat="1" applyFont="1" applyBorder="1"/>
    <xf numFmtId="0" fontId="0" fillId="0" borderId="55" xfId="0" applyBorder="1" applyAlignment="1">
      <alignment horizontal="center"/>
    </xf>
    <xf numFmtId="4" fontId="0" fillId="0" borderId="36" xfId="0" applyNumberFormat="1" applyBorder="1"/>
    <xf numFmtId="0" fontId="11" fillId="0" borderId="0" xfId="0" applyFont="1"/>
    <xf numFmtId="0" fontId="0" fillId="0" borderId="40" xfId="0" applyBorder="1"/>
    <xf numFmtId="0" fontId="0" fillId="0" borderId="2" xfId="0" applyBorder="1" applyAlignment="1"/>
    <xf numFmtId="0" fontId="10" fillId="0" borderId="2" xfId="0" applyFont="1" applyBorder="1" applyAlignment="1"/>
    <xf numFmtId="4" fontId="10" fillId="0" borderId="33" xfId="0" applyNumberFormat="1" applyFont="1" applyBorder="1"/>
    <xf numFmtId="4" fontId="10" fillId="0" borderId="34" xfId="0" applyNumberFormat="1" applyFont="1" applyBorder="1"/>
    <xf numFmtId="0" fontId="10" fillId="0" borderId="40" xfId="0" applyFont="1" applyBorder="1"/>
    <xf numFmtId="0" fontId="10" fillId="0" borderId="43" xfId="0" applyFont="1" applyBorder="1"/>
    <xf numFmtId="0" fontId="10" fillId="0" borderId="30" xfId="0" applyFont="1" applyBorder="1"/>
    <xf numFmtId="0" fontId="10" fillId="0" borderId="31" xfId="0" applyFont="1" applyBorder="1"/>
    <xf numFmtId="0" fontId="10" fillId="0" borderId="39" xfId="0" applyFont="1" applyBorder="1" applyAlignment="1">
      <alignment vertical="distributed" wrapText="1" readingOrder="1"/>
    </xf>
    <xf numFmtId="0" fontId="10" fillId="0" borderId="39" xfId="0" applyFont="1" applyBorder="1" applyAlignment="1">
      <alignment vertical="justify" wrapText="1" readingOrder="1"/>
    </xf>
    <xf numFmtId="0" fontId="10" fillId="0" borderId="0" xfId="0" applyFont="1" applyAlignment="1">
      <alignment horizontal="center"/>
    </xf>
    <xf numFmtId="0" fontId="10" fillId="0" borderId="22" xfId="0" applyFont="1" applyBorder="1"/>
    <xf numFmtId="0" fontId="0" fillId="0" borderId="15" xfId="0" applyBorder="1"/>
    <xf numFmtId="0" fontId="10" fillId="0" borderId="15" xfId="0" applyFont="1" applyBorder="1"/>
    <xf numFmtId="0" fontId="10" fillId="0" borderId="48" xfId="0" applyFont="1" applyBorder="1" applyAlignment="1">
      <alignment horizontal="center" vertical="distributed" wrapText="1" readingOrder="1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42" xfId="0" applyFont="1" applyBorder="1" applyAlignment="1">
      <alignment vertical="center" readingOrder="1"/>
    </xf>
    <xf numFmtId="0" fontId="0" fillId="0" borderId="25" xfId="0" applyFont="1" applyBorder="1" applyAlignment="1">
      <alignment horizontal="center"/>
    </xf>
    <xf numFmtId="0" fontId="10" fillId="0" borderId="42" xfId="0" applyFont="1" applyBorder="1" applyAlignment="1"/>
    <xf numFmtId="0" fontId="10" fillId="0" borderId="30" xfId="0" applyFont="1" applyBorder="1" applyAlignment="1"/>
    <xf numFmtId="0" fontId="10" fillId="0" borderId="31" xfId="0" applyFont="1" applyBorder="1" applyAlignment="1"/>
    <xf numFmtId="3" fontId="0" fillId="0" borderId="11" xfId="0" applyNumberFormat="1" applyBorder="1"/>
    <xf numFmtId="4" fontId="0" fillId="0" borderId="34" xfId="0" applyNumberFormat="1" applyFont="1" applyBorder="1" applyAlignment="1">
      <alignment horizontal="right"/>
    </xf>
    <xf numFmtId="0" fontId="0" fillId="0" borderId="67" xfId="0" applyBorder="1"/>
    <xf numFmtId="3" fontId="0" fillId="0" borderId="34" xfId="0" applyNumberFormat="1" applyBorder="1"/>
    <xf numFmtId="4" fontId="0" fillId="0" borderId="10" xfId="0" applyNumberFormat="1" applyFont="1" applyBorder="1"/>
    <xf numFmtId="4" fontId="0" fillId="0" borderId="11" xfId="0" applyNumberFormat="1" applyFont="1" applyBorder="1"/>
    <xf numFmtId="4" fontId="0" fillId="0" borderId="34" xfId="0" applyNumberFormat="1" applyFont="1" applyBorder="1"/>
    <xf numFmtId="4" fontId="0" fillId="0" borderId="25" xfId="0" applyNumberFormat="1" applyFont="1" applyBorder="1"/>
    <xf numFmtId="4" fontId="0" fillId="0" borderId="35" xfId="0" applyNumberFormat="1" applyFont="1" applyBorder="1" applyAlignment="1">
      <alignment horizontal="right"/>
    </xf>
    <xf numFmtId="4" fontId="0" fillId="0" borderId="50" xfId="0" applyNumberFormat="1" applyFont="1" applyBorder="1"/>
    <xf numFmtId="4" fontId="0" fillId="0" borderId="49" xfId="0" applyNumberFormat="1" applyFont="1" applyBorder="1" applyAlignment="1">
      <alignment horizontal="right"/>
    </xf>
    <xf numFmtId="4" fontId="10" fillId="0" borderId="48" xfId="0" applyNumberFormat="1" applyFont="1" applyBorder="1" applyAlignment="1">
      <alignment horizontal="right"/>
    </xf>
    <xf numFmtId="4" fontId="10" fillId="2" borderId="48" xfId="0" applyNumberFormat="1" applyFont="1" applyFill="1" applyBorder="1"/>
    <xf numFmtId="4" fontId="10" fillId="2" borderId="32" xfId="0" applyNumberFormat="1" applyFont="1" applyFill="1" applyBorder="1"/>
    <xf numFmtId="0" fontId="0" fillId="0" borderId="0" xfId="0" applyAlignment="1">
      <alignment horizontal="center"/>
    </xf>
    <xf numFmtId="0" fontId="10" fillId="0" borderId="42" xfId="0" applyFont="1" applyBorder="1"/>
    <xf numFmtId="0" fontId="0" fillId="0" borderId="39" xfId="0" applyBorder="1" applyAlignment="1">
      <alignment horizontal="center"/>
    </xf>
    <xf numFmtId="0" fontId="10" fillId="0" borderId="48" xfId="0" applyFont="1" applyBorder="1" applyAlignment="1">
      <alignment horizontal="center" vertical="center"/>
    </xf>
    <xf numFmtId="0" fontId="12" fillId="0" borderId="25" xfId="0" applyFont="1" applyBorder="1"/>
    <xf numFmtId="0" fontId="10" fillId="0" borderId="47" xfId="0" applyFont="1" applyBorder="1"/>
    <xf numFmtId="0" fontId="0" fillId="0" borderId="18" xfId="0" applyBorder="1"/>
    <xf numFmtId="0" fontId="0" fillId="0" borderId="16" xfId="0" applyBorder="1"/>
    <xf numFmtId="0" fontId="0" fillId="0" borderId="33" xfId="0" applyFont="1" applyBorder="1"/>
    <xf numFmtId="0" fontId="0" fillId="0" borderId="34" xfId="0" applyFont="1" applyBorder="1"/>
    <xf numFmtId="0" fontId="0" fillId="0" borderId="26" xfId="0" applyBorder="1" applyAlignment="1">
      <alignment horizontal="center"/>
    </xf>
    <xf numFmtId="0" fontId="0" fillId="0" borderId="69" xfId="0" applyBorder="1"/>
    <xf numFmtId="0" fontId="10" fillId="0" borderId="48" xfId="0" applyFont="1" applyBorder="1" applyAlignment="1">
      <alignment horizontal="center" vertical="distributed" readingOrder="1"/>
    </xf>
    <xf numFmtId="0" fontId="10" fillId="0" borderId="20" xfId="0" applyFont="1" applyBorder="1" applyAlignment="1">
      <alignment horizontal="center" vertical="distributed" wrapText="1" readingOrder="1"/>
    </xf>
    <xf numFmtId="0" fontId="0" fillId="0" borderId="26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39" xfId="0" applyFont="1" applyBorder="1" applyAlignment="1">
      <alignment horizontal="center"/>
    </xf>
    <xf numFmtId="0" fontId="12" fillId="0" borderId="0" xfId="0" applyFont="1"/>
    <xf numFmtId="0" fontId="0" fillId="0" borderId="48" xfId="0" applyFont="1" applyBorder="1" applyAlignment="1">
      <alignment horizontal="center"/>
    </xf>
    <xf numFmtId="0" fontId="19" fillId="0" borderId="0" xfId="0" applyFont="1"/>
    <xf numFmtId="0" fontId="0" fillId="0" borderId="32" xfId="0" applyBorder="1"/>
    <xf numFmtId="0" fontId="0" fillId="0" borderId="0" xfId="0" applyAlignment="1">
      <alignment horizontal="center" vertical="top"/>
    </xf>
    <xf numFmtId="4" fontId="0" fillId="0" borderId="33" xfId="0" applyNumberFormat="1" applyBorder="1" applyAlignment="1">
      <alignment horizontal="center"/>
    </xf>
    <xf numFmtId="4" fontId="0" fillId="0" borderId="54" xfId="0" applyNumberFormat="1" applyBorder="1" applyAlignment="1">
      <alignment horizontal="center"/>
    </xf>
    <xf numFmtId="4" fontId="10" fillId="0" borderId="48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39" xfId="0" applyFont="1" applyBorder="1" applyAlignment="1">
      <alignment vertical="distributed" readingOrder="1"/>
    </xf>
    <xf numFmtId="0" fontId="10" fillId="0" borderId="0" xfId="0" applyFont="1" applyFill="1" applyBorder="1"/>
    <xf numFmtId="4" fontId="10" fillId="0" borderId="18" xfId="0" applyNumberFormat="1" applyFont="1" applyBorder="1"/>
    <xf numFmtId="0" fontId="0" fillId="0" borderId="9" xfId="0" applyFont="1" applyBorder="1" applyAlignment="1">
      <alignment horizontal="center"/>
    </xf>
    <xf numFmtId="4" fontId="10" fillId="0" borderId="35" xfId="0" applyNumberFormat="1" applyFont="1" applyBorder="1" applyAlignment="1">
      <alignment horizontal="center"/>
    </xf>
    <xf numFmtId="4" fontId="0" fillId="0" borderId="9" xfId="0" applyNumberFormat="1" applyFont="1" applyBorder="1"/>
    <xf numFmtId="4" fontId="0" fillId="0" borderId="35" xfId="0" applyNumberFormat="1" applyFont="1" applyBorder="1"/>
    <xf numFmtId="0" fontId="10" fillId="0" borderId="69" xfId="0" applyFont="1" applyBorder="1" applyAlignment="1">
      <alignment horizontal="center"/>
    </xf>
    <xf numFmtId="4" fontId="0" fillId="0" borderId="6" xfId="0" applyNumberFormat="1" applyFont="1" applyBorder="1" applyAlignment="1">
      <alignment horizontal="right"/>
    </xf>
    <xf numFmtId="4" fontId="0" fillId="0" borderId="69" xfId="0" applyNumberFormat="1" applyFont="1" applyBorder="1" applyAlignment="1">
      <alignment horizontal="right"/>
    </xf>
    <xf numFmtId="4" fontId="10" fillId="0" borderId="69" xfId="0" applyNumberFormat="1" applyFont="1" applyBorder="1" applyAlignment="1">
      <alignment horizontal="right"/>
    </xf>
    <xf numFmtId="4" fontId="10" fillId="0" borderId="34" xfId="0" applyNumberFormat="1" applyFont="1" applyBorder="1" applyAlignment="1">
      <alignment horizontal="right"/>
    </xf>
    <xf numFmtId="4" fontId="10" fillId="0" borderId="49" xfId="0" applyNumberFormat="1" applyFont="1" applyBorder="1" applyAlignment="1">
      <alignment horizontal="right"/>
    </xf>
    <xf numFmtId="4" fontId="0" fillId="0" borderId="23" xfId="0" applyNumberFormat="1" applyBorder="1"/>
    <xf numFmtId="4" fontId="0" fillId="0" borderId="9" xfId="0" applyNumberFormat="1" applyBorder="1"/>
    <xf numFmtId="0" fontId="10" fillId="0" borderId="48" xfId="0" applyFont="1" applyBorder="1"/>
    <xf numFmtId="0" fontId="0" fillId="0" borderId="36" xfId="0" applyBorder="1" applyAlignment="1">
      <alignment horizontal="center"/>
    </xf>
    <xf numFmtId="4" fontId="0" fillId="0" borderId="2" xfId="0" applyNumberFormat="1" applyBorder="1"/>
    <xf numFmtId="4" fontId="0" fillId="0" borderId="40" xfId="0" applyNumberFormat="1" applyBorder="1"/>
    <xf numFmtId="0" fontId="0" fillId="0" borderId="47" xfId="0" applyBorder="1" applyAlignment="1">
      <alignment horizontal="center"/>
    </xf>
    <xf numFmtId="0" fontId="10" fillId="0" borderId="44" xfId="0" applyFont="1" applyBorder="1" applyAlignment="1">
      <alignment horizontal="center"/>
    </xf>
    <xf numFmtId="4" fontId="0" fillId="0" borderId="49" xfId="0" applyNumberFormat="1" applyFont="1" applyBorder="1"/>
    <xf numFmtId="0" fontId="10" fillId="0" borderId="18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39" xfId="0" applyFont="1" applyBorder="1" applyAlignment="1">
      <alignment vertical="distributed" readingOrder="1"/>
    </xf>
    <xf numFmtId="0" fontId="10" fillId="0" borderId="39" xfId="0" applyFont="1" applyBorder="1" applyAlignment="1">
      <alignment horizontal="center" vertical="center"/>
    </xf>
    <xf numFmtId="4" fontId="10" fillId="2" borderId="20" xfId="0" applyNumberFormat="1" applyFont="1" applyFill="1" applyBorder="1"/>
    <xf numFmtId="0" fontId="0" fillId="0" borderId="22" xfId="0" applyBorder="1" applyAlignment="1"/>
    <xf numFmtId="0" fontId="0" fillId="0" borderId="0" xfId="0" applyAlignment="1">
      <alignment horizontal="center"/>
    </xf>
    <xf numFmtId="4" fontId="0" fillId="0" borderId="26" xfId="0" applyNumberFormat="1" applyFont="1" applyBorder="1"/>
    <xf numFmtId="4" fontId="0" fillId="0" borderId="33" xfId="0" applyNumberFormat="1" applyFont="1" applyBorder="1" applyAlignment="1">
      <alignment horizontal="right"/>
    </xf>
    <xf numFmtId="0" fontId="0" fillId="0" borderId="50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4" fontId="10" fillId="0" borderId="51" xfId="0" applyNumberFormat="1" applyFont="1" applyBorder="1" applyAlignment="1">
      <alignment horizontal="center"/>
    </xf>
    <xf numFmtId="4" fontId="10" fillId="2" borderId="18" xfId="0" applyNumberFormat="1" applyFont="1" applyFill="1" applyBorder="1" applyAlignment="1">
      <alignment horizontal="right"/>
    </xf>
    <xf numFmtId="4" fontId="10" fillId="2" borderId="48" xfId="0" applyNumberFormat="1" applyFont="1" applyFill="1" applyBorder="1" applyAlignment="1">
      <alignment horizontal="right"/>
    </xf>
    <xf numFmtId="0" fontId="0" fillId="0" borderId="34" xfId="0" applyBorder="1" applyAlignment="1">
      <alignment horizontal="center" vertical="center"/>
    </xf>
    <xf numFmtId="0" fontId="10" fillId="0" borderId="18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0" borderId="16" xfId="0" applyFont="1" applyBorder="1" applyAlignment="1">
      <alignment horizontal="center"/>
    </xf>
    <xf numFmtId="0" fontId="0" fillId="0" borderId="0" xfId="0" applyAlignment="1">
      <alignment horizontal="center"/>
    </xf>
    <xf numFmtId="4" fontId="10" fillId="2" borderId="35" xfId="0" applyNumberFormat="1" applyFont="1" applyFill="1" applyBorder="1"/>
    <xf numFmtId="0" fontId="11" fillId="0" borderId="6" xfId="0" applyFont="1" applyBorder="1"/>
    <xf numFmtId="0" fontId="11" fillId="0" borderId="9" xfId="0" applyFont="1" applyBorder="1"/>
    <xf numFmtId="0" fontId="19" fillId="0" borderId="0" xfId="0" applyFont="1" applyBorder="1"/>
    <xf numFmtId="0" fontId="11" fillId="0" borderId="44" xfId="0" applyFont="1" applyBorder="1"/>
    <xf numFmtId="0" fontId="18" fillId="0" borderId="26" xfId="0" applyFont="1" applyBorder="1"/>
    <xf numFmtId="0" fontId="21" fillId="0" borderId="48" xfId="0" applyFont="1" applyBorder="1" applyAlignment="1">
      <alignment horizontal="center"/>
    </xf>
    <xf numFmtId="0" fontId="20" fillId="0" borderId="48" xfId="0" applyFont="1" applyBorder="1" applyAlignment="1">
      <alignment horizontal="center"/>
    </xf>
    <xf numFmtId="0" fontId="21" fillId="0" borderId="48" xfId="0" applyFont="1" applyFill="1" applyBorder="1" applyAlignment="1">
      <alignment horizontal="center"/>
    </xf>
    <xf numFmtId="0" fontId="12" fillId="0" borderId="48" xfId="0" applyFont="1" applyBorder="1" applyAlignment="1">
      <alignment horizontal="center"/>
    </xf>
    <xf numFmtId="0" fontId="12" fillId="0" borderId="39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0" borderId="16" xfId="0" applyFont="1" applyBorder="1" applyAlignment="1">
      <alignment horizontal="center"/>
    </xf>
    <xf numFmtId="0" fontId="12" fillId="0" borderId="21" xfId="0" applyFont="1" applyBorder="1"/>
    <xf numFmtId="0" fontId="12" fillId="0" borderId="22" xfId="0" applyFont="1" applyBorder="1"/>
    <xf numFmtId="0" fontId="12" fillId="0" borderId="37" xfId="0" applyFont="1" applyBorder="1"/>
    <xf numFmtId="4" fontId="12" fillId="0" borderId="40" xfId="0" applyNumberFormat="1" applyFont="1" applyBorder="1"/>
    <xf numFmtId="0" fontId="10" fillId="0" borderId="9" xfId="0" applyFont="1" applyFill="1" applyBorder="1"/>
    <xf numFmtId="4" fontId="0" fillId="0" borderId="32" xfId="0" applyNumberFormat="1" applyBorder="1"/>
    <xf numFmtId="4" fontId="0" fillId="0" borderId="20" xfId="0" applyNumberFormat="1" applyBorder="1"/>
    <xf numFmtId="0" fontId="18" fillId="0" borderId="35" xfId="0" applyFont="1" applyBorder="1" applyAlignment="1">
      <alignment horizontal="center"/>
    </xf>
    <xf numFmtId="0" fontId="18" fillId="0" borderId="35" xfId="0" applyFont="1" applyFill="1" applyBorder="1" applyAlignment="1">
      <alignment horizontal="center"/>
    </xf>
    <xf numFmtId="0" fontId="0" fillId="0" borderId="29" xfId="0" applyFont="1" applyBorder="1"/>
    <xf numFmtId="0" fontId="0" fillId="0" borderId="0" xfId="0" applyAlignment="1">
      <alignment horizontal="center"/>
    </xf>
    <xf numFmtId="0" fontId="10" fillId="0" borderId="20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4" fontId="0" fillId="0" borderId="33" xfId="0" applyNumberFormat="1" applyFont="1" applyBorder="1"/>
    <xf numFmtId="0" fontId="10" fillId="0" borderId="20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50" xfId="0" applyFont="1" applyBorder="1" applyAlignment="1">
      <alignment horizontal="center"/>
    </xf>
    <xf numFmtId="0" fontId="11" fillId="0" borderId="10" xfId="0" applyFont="1" applyBorder="1"/>
    <xf numFmtId="0" fontId="11" fillId="0" borderId="9" xfId="0" applyFont="1" applyBorder="1" applyAlignment="1"/>
    <xf numFmtId="49" fontId="0" fillId="0" borderId="10" xfId="0" applyNumberFormat="1" applyBorder="1" applyAlignment="1">
      <alignment horizontal="center"/>
    </xf>
    <xf numFmtId="49" fontId="0" fillId="0" borderId="10" xfId="0" applyNumberFormat="1" applyBorder="1"/>
    <xf numFmtId="49" fontId="10" fillId="0" borderId="10" xfId="0" applyNumberFormat="1" applyFont="1" applyBorder="1" applyAlignment="1">
      <alignment horizontal="center"/>
    </xf>
    <xf numFmtId="49" fontId="10" fillId="0" borderId="10" xfId="0" applyNumberFormat="1" applyFont="1" applyBorder="1"/>
    <xf numFmtId="4" fontId="0" fillId="0" borderId="0" xfId="0" applyNumberFormat="1"/>
    <xf numFmtId="4" fontId="10" fillId="0" borderId="40" xfId="0" applyNumberFormat="1" applyFont="1" applyBorder="1"/>
    <xf numFmtId="0" fontId="0" fillId="0" borderId="59" xfId="0" applyBorder="1" applyAlignment="1">
      <alignment horizontal="center"/>
    </xf>
    <xf numFmtId="0" fontId="10" fillId="0" borderId="55" xfId="0" applyFont="1" applyBorder="1"/>
    <xf numFmtId="0" fontId="10" fillId="0" borderId="56" xfId="0" applyFont="1" applyBorder="1"/>
    <xf numFmtId="0" fontId="10" fillId="0" borderId="52" xfId="0" applyFont="1" applyBorder="1" applyAlignment="1">
      <alignment horizontal="center"/>
    </xf>
    <xf numFmtId="0" fontId="10" fillId="0" borderId="45" xfId="0" applyFont="1" applyBorder="1"/>
    <xf numFmtId="49" fontId="0" fillId="0" borderId="48" xfId="0" applyNumberFormat="1" applyBorder="1" applyAlignment="1">
      <alignment horizontal="right"/>
    </xf>
    <xf numFmtId="49" fontId="0" fillId="0" borderId="38" xfId="0" applyNumberFormat="1" applyBorder="1" applyAlignment="1">
      <alignment horizontal="right"/>
    </xf>
    <xf numFmtId="49" fontId="0" fillId="0" borderId="39" xfId="0" applyNumberFormat="1" applyBorder="1" applyAlignment="1">
      <alignment horizontal="right"/>
    </xf>
    <xf numFmtId="0" fontId="0" fillId="0" borderId="52" xfId="0" applyFont="1" applyBorder="1" applyAlignment="1">
      <alignment horizontal="center"/>
    </xf>
    <xf numFmtId="0" fontId="0" fillId="0" borderId="45" xfId="0" applyFont="1" applyBorder="1"/>
    <xf numFmtId="4" fontId="0" fillId="0" borderId="34" xfId="0" applyNumberForma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0" borderId="39" xfId="0" applyFont="1" applyBorder="1" applyAlignment="1">
      <alignment vertical="distributed" readingOrder="1"/>
    </xf>
    <xf numFmtId="0" fontId="10" fillId="0" borderId="10" xfId="0" applyFont="1" applyBorder="1" applyAlignment="1">
      <alignment horizontal="center"/>
    </xf>
    <xf numFmtId="0" fontId="17" fillId="0" borderId="6" xfId="0" applyFont="1" applyBorder="1"/>
    <xf numFmtId="0" fontId="17" fillId="0" borderId="44" xfId="0" applyFont="1" applyBorder="1"/>
    <xf numFmtId="0" fontId="17" fillId="0" borderId="34" xfId="0" applyFont="1" applyBorder="1" applyAlignment="1">
      <alignment horizontal="center"/>
    </xf>
    <xf numFmtId="4" fontId="17" fillId="0" borderId="34" xfId="0" applyNumberFormat="1" applyFont="1" applyBorder="1"/>
    <xf numFmtId="0" fontId="17" fillId="0" borderId="34" xfId="0" applyFont="1" applyBorder="1"/>
    <xf numFmtId="0" fontId="17" fillId="0" borderId="0" xfId="0" applyFont="1" applyBorder="1"/>
    <xf numFmtId="0" fontId="17" fillId="0" borderId="22" xfId="0" applyFont="1" applyBorder="1"/>
    <xf numFmtId="0" fontId="17" fillId="0" borderId="41" xfId="0" applyFont="1" applyBorder="1"/>
    <xf numFmtId="0" fontId="17" fillId="0" borderId="2" xfId="0" applyFont="1" applyBorder="1"/>
    <xf numFmtId="0" fontId="17" fillId="0" borderId="51" xfId="0" applyFont="1" applyBorder="1"/>
    <xf numFmtId="4" fontId="0" fillId="0" borderId="1" xfId="0" applyNumberFormat="1" applyBorder="1"/>
    <xf numFmtId="0" fontId="0" fillId="0" borderId="3" xfId="0" applyBorder="1" applyAlignment="1">
      <alignment horizontal="center"/>
    </xf>
    <xf numFmtId="4" fontId="10" fillId="0" borderId="63" xfId="0" applyNumberFormat="1" applyFont="1" applyBorder="1"/>
    <xf numFmtId="0" fontId="10" fillId="0" borderId="62" xfId="0" applyFont="1" applyBorder="1"/>
    <xf numFmtId="4" fontId="10" fillId="0" borderId="71" xfId="0" applyNumberFormat="1" applyFont="1" applyBorder="1"/>
    <xf numFmtId="0" fontId="10" fillId="0" borderId="41" xfId="0" applyFont="1" applyBorder="1"/>
    <xf numFmtId="0" fontId="0" fillId="0" borderId="49" xfId="0" applyBorder="1" applyAlignment="1">
      <alignment horizontal="center"/>
    </xf>
    <xf numFmtId="49" fontId="0" fillId="0" borderId="34" xfId="0" applyNumberFormat="1" applyBorder="1" applyAlignment="1">
      <alignment horizontal="right"/>
    </xf>
    <xf numFmtId="49" fontId="0" fillId="0" borderId="35" xfId="0" applyNumberFormat="1" applyBorder="1" applyAlignment="1">
      <alignment horizontal="right"/>
    </xf>
    <xf numFmtId="0" fontId="10" fillId="0" borderId="18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4" borderId="39" xfId="0" applyFont="1" applyFill="1" applyBorder="1" applyAlignment="1">
      <alignment horizontal="center"/>
    </xf>
    <xf numFmtId="4" fontId="0" fillId="0" borderId="44" xfId="0" applyNumberFormat="1" applyFont="1" applyBorder="1" applyAlignment="1">
      <alignment horizontal="right"/>
    </xf>
    <xf numFmtId="4" fontId="0" fillId="0" borderId="9" xfId="0" applyNumberFormat="1" applyBorder="1" applyAlignment="1">
      <alignment horizontal="right"/>
    </xf>
    <xf numFmtId="0" fontId="10" fillId="0" borderId="20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7" fillId="0" borderId="30" xfId="0" applyFont="1" applyBorder="1"/>
    <xf numFmtId="0" fontId="17" fillId="0" borderId="31" xfId="0" applyFont="1" applyBorder="1"/>
    <xf numFmtId="0" fontId="14" fillId="0" borderId="0" xfId="0" applyFont="1" applyBorder="1"/>
    <xf numFmtId="0" fontId="17" fillId="0" borderId="42" xfId="0" applyFont="1" applyBorder="1"/>
    <xf numFmtId="0" fontId="17" fillId="0" borderId="9" xfId="0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4" fontId="17" fillId="0" borderId="9" xfId="0" applyNumberFormat="1" applyFont="1" applyBorder="1"/>
    <xf numFmtId="0" fontId="17" fillId="0" borderId="49" xfId="0" applyFont="1" applyBorder="1"/>
    <xf numFmtId="0" fontId="17" fillId="0" borderId="35" xfId="0" applyFont="1" applyBorder="1"/>
    <xf numFmtId="4" fontId="17" fillId="0" borderId="48" xfId="0" applyNumberFormat="1" applyFont="1" applyBorder="1"/>
    <xf numFmtId="4" fontId="17" fillId="0" borderId="40" xfId="0" applyNumberFormat="1" applyFont="1" applyBorder="1"/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22" xfId="0" applyFont="1" applyBorder="1"/>
    <xf numFmtId="0" fontId="0" fillId="0" borderId="41" xfId="0" applyFont="1" applyBorder="1"/>
    <xf numFmtId="4" fontId="0" fillId="0" borderId="6" xfId="0" applyNumberFormat="1" applyFont="1" applyBorder="1"/>
    <xf numFmtId="0" fontId="11" fillId="0" borderId="26" xfId="0" applyFont="1" applyBorder="1"/>
    <xf numFmtId="0" fontId="19" fillId="0" borderId="6" xfId="0" applyFont="1" applyBorder="1" applyAlignment="1"/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9" fillId="0" borderId="39" xfId="0" applyFont="1" applyBorder="1" applyAlignment="1">
      <alignment horizontal="center"/>
    </xf>
    <xf numFmtId="0" fontId="19" fillId="0" borderId="39" xfId="0" applyFont="1" applyFill="1" applyBorder="1" applyAlignment="1">
      <alignment horizontal="center"/>
    </xf>
    <xf numFmtId="0" fontId="11" fillId="0" borderId="25" xfId="0" applyFont="1" applyBorder="1"/>
    <xf numFmtId="0" fontId="11" fillId="0" borderId="52" xfId="0" applyFont="1" applyBorder="1" applyAlignment="1">
      <alignment horizontal="center"/>
    </xf>
    <xf numFmtId="4" fontId="11" fillId="0" borderId="10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0" fontId="0" fillId="0" borderId="26" xfId="0" applyBorder="1" applyAlignment="1"/>
    <xf numFmtId="49" fontId="0" fillId="0" borderId="11" xfId="0" applyNumberFormat="1" applyBorder="1"/>
    <xf numFmtId="49" fontId="0" fillId="0" borderId="5" xfId="0" applyNumberFormat="1" applyBorder="1" applyAlignment="1">
      <alignment horizontal="center"/>
    </xf>
    <xf numFmtId="49" fontId="10" fillId="0" borderId="11" xfId="0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12" xfId="0" applyNumberFormat="1" applyBorder="1"/>
    <xf numFmtId="49" fontId="0" fillId="0" borderId="12" xfId="0" applyNumberFormat="1" applyBorder="1" applyAlignment="1">
      <alignment horizontal="center"/>
    </xf>
    <xf numFmtId="49" fontId="0" fillId="0" borderId="8" xfId="0" applyNumberFormat="1" applyBorder="1"/>
    <xf numFmtId="49" fontId="0" fillId="0" borderId="10" xfId="0" applyNumberFormat="1" applyFont="1" applyBorder="1" applyAlignment="1">
      <alignment horizontal="center"/>
    </xf>
    <xf numFmtId="0" fontId="0" fillId="0" borderId="10" xfId="0" applyFont="1" applyBorder="1"/>
    <xf numFmtId="0" fontId="12" fillId="0" borderId="41" xfId="0" applyFont="1" applyBorder="1" applyAlignment="1">
      <alignment horizontal="center"/>
    </xf>
    <xf numFmtId="0" fontId="19" fillId="0" borderId="22" xfId="0" applyFont="1" applyBorder="1" applyAlignment="1">
      <alignment vertical="center"/>
    </xf>
    <xf numFmtId="0" fontId="10" fillId="0" borderId="20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10" fillId="0" borderId="76" xfId="0" applyFont="1" applyBorder="1" applyAlignment="1">
      <alignment horizontal="center"/>
    </xf>
    <xf numFmtId="0" fontId="10" fillId="0" borderId="76" xfId="0" applyFont="1" applyBorder="1"/>
    <xf numFmtId="0" fontId="10" fillId="0" borderId="22" xfId="0" applyFont="1" applyBorder="1" applyAlignment="1"/>
    <xf numFmtId="0" fontId="10" fillId="0" borderId="21" xfId="0" applyFont="1" applyBorder="1" applyAlignment="1"/>
    <xf numFmtId="0" fontId="10" fillId="0" borderId="19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77" xfId="0" applyFont="1" applyBorder="1" applyAlignment="1">
      <alignment horizontal="center"/>
    </xf>
    <xf numFmtId="49" fontId="0" fillId="0" borderId="55" xfId="0" applyNumberFormat="1" applyBorder="1"/>
    <xf numFmtId="49" fontId="0" fillId="0" borderId="45" xfId="0" applyNumberFormat="1" applyBorder="1" applyAlignment="1">
      <alignment horizontal="center"/>
    </xf>
    <xf numFmtId="49" fontId="10" fillId="0" borderId="55" xfId="0" applyNumberFormat="1" applyFont="1" applyBorder="1" applyAlignment="1">
      <alignment horizontal="center"/>
    </xf>
    <xf numFmtId="49" fontId="10" fillId="0" borderId="56" xfId="0" applyNumberFormat="1" applyFont="1" applyBorder="1" applyAlignment="1">
      <alignment horizontal="center"/>
    </xf>
    <xf numFmtId="49" fontId="0" fillId="0" borderId="45" xfId="0" applyNumberFormat="1" applyFont="1" applyBorder="1" applyAlignment="1">
      <alignment horizontal="center"/>
    </xf>
    <xf numFmtId="4" fontId="0" fillId="0" borderId="26" xfId="0" applyNumberFormat="1" applyBorder="1"/>
    <xf numFmtId="0" fontId="10" fillId="0" borderId="47" xfId="0" applyFont="1" applyBorder="1" applyAlignment="1">
      <alignment horizontal="center"/>
    </xf>
    <xf numFmtId="49" fontId="0" fillId="0" borderId="53" xfId="0" applyNumberFormat="1" applyBorder="1"/>
    <xf numFmtId="49" fontId="0" fillId="0" borderId="12" xfId="0" applyNumberFormat="1" applyFont="1" applyBorder="1" applyAlignment="1">
      <alignment horizontal="center"/>
    </xf>
    <xf numFmtId="49" fontId="0" fillId="0" borderId="66" xfId="0" applyNumberFormat="1" applyFont="1" applyBorder="1" applyAlignment="1">
      <alignment horizontal="center"/>
    </xf>
    <xf numFmtId="49" fontId="0" fillId="0" borderId="52" xfId="0" applyNumberFormat="1" applyBorder="1"/>
    <xf numFmtId="49" fontId="0" fillId="0" borderId="13" xfId="0" applyNumberForma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0" fillId="0" borderId="69" xfId="0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10" fillId="0" borderId="32" xfId="0" applyFont="1" applyBorder="1" applyAlignment="1"/>
    <xf numFmtId="0" fontId="10" fillId="0" borderId="18" xfId="0" applyFont="1" applyBorder="1" applyAlignment="1"/>
    <xf numFmtId="0" fontId="10" fillId="0" borderId="20" xfId="0" applyFont="1" applyBorder="1" applyAlignment="1"/>
    <xf numFmtId="0" fontId="10" fillId="0" borderId="40" xfId="0" applyFont="1" applyBorder="1" applyAlignment="1">
      <alignment horizontal="center"/>
    </xf>
    <xf numFmtId="0" fontId="10" fillId="0" borderId="68" xfId="0" applyFont="1" applyBorder="1" applyAlignment="1">
      <alignment horizontal="center"/>
    </xf>
    <xf numFmtId="0" fontId="0" fillId="0" borderId="73" xfId="0" applyBorder="1"/>
    <xf numFmtId="0" fontId="0" fillId="0" borderId="72" xfId="0" applyBorder="1"/>
    <xf numFmtId="0" fontId="10" fillId="0" borderId="32" xfId="0" applyFont="1" applyBorder="1"/>
    <xf numFmtId="0" fontId="10" fillId="0" borderId="18" xfId="0" applyFont="1" applyBorder="1"/>
    <xf numFmtId="0" fontId="10" fillId="0" borderId="20" xfId="0" applyFont="1" applyBorder="1"/>
    <xf numFmtId="0" fontId="0" fillId="0" borderId="76" xfId="0" applyBorder="1"/>
    <xf numFmtId="4" fontId="0" fillId="0" borderId="69" xfId="0" applyNumberFormat="1" applyBorder="1"/>
    <xf numFmtId="0" fontId="0" fillId="0" borderId="15" xfId="0" applyBorder="1" applyAlignment="1">
      <alignment horizontal="center"/>
    </xf>
    <xf numFmtId="0" fontId="10" fillId="0" borderId="37" xfId="0" applyFont="1" applyBorder="1" applyAlignment="1"/>
    <xf numFmtId="0" fontId="10" fillId="0" borderId="43" xfId="0" applyFont="1" applyBorder="1" applyAlignment="1"/>
    <xf numFmtId="0" fontId="14" fillId="0" borderId="37" xfId="0" applyFont="1" applyBorder="1" applyAlignment="1"/>
    <xf numFmtId="0" fontId="14" fillId="0" borderId="0" xfId="0" applyFont="1" applyBorder="1" applyAlignment="1"/>
    <xf numFmtId="0" fontId="0" fillId="0" borderId="41" xfId="0" applyFont="1" applyBorder="1" applyAlignment="1">
      <alignment horizontal="center"/>
    </xf>
    <xf numFmtId="0" fontId="10" fillId="0" borderId="16" xfId="0" applyFont="1" applyBorder="1"/>
    <xf numFmtId="49" fontId="0" fillId="0" borderId="54" xfId="0" applyNumberFormat="1" applyBorder="1"/>
    <xf numFmtId="49" fontId="10" fillId="0" borderId="24" xfId="0" applyNumberFormat="1" applyFont="1" applyBorder="1" applyAlignment="1">
      <alignment horizontal="center"/>
    </xf>
    <xf numFmtId="49" fontId="10" fillId="0" borderId="26" xfId="0" applyNumberFormat="1" applyFont="1" applyBorder="1" applyAlignment="1">
      <alignment horizontal="center"/>
    </xf>
    <xf numFmtId="49" fontId="10" fillId="0" borderId="34" xfId="0" applyNumberFormat="1" applyFont="1" applyBorder="1" applyAlignment="1">
      <alignment horizontal="center"/>
    </xf>
    <xf numFmtId="49" fontId="0" fillId="0" borderId="26" xfId="0" applyNumberFormat="1" applyBorder="1" applyAlignment="1">
      <alignment horizontal="center"/>
    </xf>
    <xf numFmtId="49" fontId="0" fillId="0" borderId="34" xfId="0" applyNumberFormat="1" applyFon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49" fontId="0" fillId="0" borderId="26" xfId="0" applyNumberFormat="1" applyFont="1" applyBorder="1" applyAlignment="1">
      <alignment horizontal="center"/>
    </xf>
    <xf numFmtId="49" fontId="0" fillId="0" borderId="57" xfId="0" applyNumberFormat="1" applyBorder="1"/>
    <xf numFmtId="49" fontId="0" fillId="0" borderId="46" xfId="0" applyNumberFormat="1" applyBorder="1"/>
    <xf numFmtId="49" fontId="10" fillId="0" borderId="29" xfId="0" applyNumberFormat="1" applyFont="1" applyBorder="1" applyAlignment="1">
      <alignment horizontal="center"/>
    </xf>
    <xf numFmtId="49" fontId="10" fillId="0" borderId="35" xfId="0" applyNumberFormat="1" applyFont="1" applyBorder="1" applyAlignment="1">
      <alignment horizontal="center"/>
    </xf>
    <xf numFmtId="49" fontId="0" fillId="0" borderId="35" xfId="0" applyNumberFormat="1" applyFont="1" applyBorder="1" applyAlignment="1">
      <alignment horizontal="center"/>
    </xf>
    <xf numFmtId="49" fontId="10" fillId="0" borderId="55" xfId="0" applyNumberFormat="1" applyFont="1" applyBorder="1"/>
    <xf numFmtId="49" fontId="10" fillId="0" borderId="33" xfId="0" applyNumberFormat="1" applyFont="1" applyBorder="1" applyAlignment="1">
      <alignment horizontal="center"/>
    </xf>
    <xf numFmtId="49" fontId="10" fillId="0" borderId="52" xfId="0" applyNumberFormat="1" applyFont="1" applyBorder="1"/>
    <xf numFmtId="0" fontId="19" fillId="0" borderId="48" xfId="0" applyFont="1" applyBorder="1" applyAlignment="1">
      <alignment horizontal="center" vertical="distributed" readingOrder="1"/>
    </xf>
    <xf numFmtId="49" fontId="10" fillId="0" borderId="52" xfId="0" applyNumberFormat="1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49" fontId="10" fillId="0" borderId="9" xfId="0" applyNumberFormat="1" applyFont="1" applyBorder="1" applyAlignment="1">
      <alignment horizontal="center"/>
    </xf>
    <xf numFmtId="0" fontId="19" fillId="0" borderId="40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49" fontId="10" fillId="0" borderId="44" xfId="0" applyNumberFormat="1" applyFont="1" applyBorder="1" applyAlignment="1">
      <alignment horizontal="center"/>
    </xf>
    <xf numFmtId="49" fontId="10" fillId="0" borderId="69" xfId="0" applyNumberFormat="1" applyFont="1" applyBorder="1" applyAlignment="1">
      <alignment horizontal="center"/>
    </xf>
    <xf numFmtId="49" fontId="10" fillId="0" borderId="49" xfId="0" applyNumberFormat="1" applyFont="1" applyBorder="1" applyAlignment="1">
      <alignment horizontal="center"/>
    </xf>
    <xf numFmtId="49" fontId="0" fillId="0" borderId="51" xfId="0" applyNumberFormat="1" applyFont="1" applyBorder="1" applyAlignment="1">
      <alignment horizontal="center"/>
    </xf>
    <xf numFmtId="49" fontId="10" fillId="0" borderId="16" xfId="0" applyNumberFormat="1" applyFont="1" applyBorder="1" applyAlignment="1">
      <alignment horizontal="center"/>
    </xf>
    <xf numFmtId="49" fontId="10" fillId="0" borderId="12" xfId="0" applyNumberFormat="1" applyFont="1" applyBorder="1"/>
    <xf numFmtId="49" fontId="10" fillId="0" borderId="15" xfId="0" applyNumberFormat="1" applyFont="1" applyBorder="1" applyAlignment="1">
      <alignment horizontal="center"/>
    </xf>
    <xf numFmtId="49" fontId="10" fillId="0" borderId="25" xfId="0" applyNumberFormat="1" applyFont="1" applyBorder="1" applyAlignment="1">
      <alignment horizontal="center"/>
    </xf>
    <xf numFmtId="49" fontId="0" fillId="0" borderId="34" xfId="0" applyNumberFormat="1" applyBorder="1"/>
    <xf numFmtId="49" fontId="10" fillId="0" borderId="25" xfId="0" applyNumberFormat="1" applyFont="1" applyBorder="1"/>
    <xf numFmtId="0" fontId="0" fillId="0" borderId="44" xfId="0" applyBorder="1" applyAlignment="1">
      <alignment horizontal="center"/>
    </xf>
    <xf numFmtId="49" fontId="0" fillId="0" borderId="47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distributed" wrapText="1" readingOrder="1"/>
    </xf>
    <xf numFmtId="0" fontId="10" fillId="0" borderId="10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0" fillId="0" borderId="69" xfId="0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10" fillId="0" borderId="61" xfId="0" applyFont="1" applyBorder="1" applyAlignment="1"/>
    <xf numFmtId="0" fontId="10" fillId="0" borderId="8" xfId="0" applyFont="1" applyBorder="1" applyAlignment="1">
      <alignment horizontal="center"/>
    </xf>
    <xf numFmtId="0" fontId="10" fillId="0" borderId="0" xfId="0" applyFont="1" applyBorder="1" applyAlignment="1">
      <alignment vertical="center" readingOrder="1"/>
    </xf>
    <xf numFmtId="0" fontId="10" fillId="0" borderId="5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51" xfId="0" applyFont="1" applyBorder="1" applyAlignment="1"/>
    <xf numFmtId="0" fontId="10" fillId="0" borderId="12" xfId="0" applyFont="1" applyBorder="1"/>
    <xf numFmtId="49" fontId="10" fillId="0" borderId="47" xfId="0" applyNumberFormat="1" applyFont="1" applyBorder="1" applyAlignment="1">
      <alignment horizontal="center"/>
    </xf>
    <xf numFmtId="49" fontId="10" fillId="0" borderId="12" xfId="0" applyNumberFormat="1" applyFont="1" applyBorder="1" applyAlignment="1">
      <alignment horizontal="center"/>
    </xf>
    <xf numFmtId="49" fontId="10" fillId="0" borderId="53" xfId="0" applyNumberFormat="1" applyFont="1" applyBorder="1" applyAlignment="1">
      <alignment horizontal="center"/>
    </xf>
    <xf numFmtId="0" fontId="0" fillId="0" borderId="68" xfId="0" applyBorder="1" applyAlignment="1">
      <alignment horizontal="center"/>
    </xf>
    <xf numFmtId="49" fontId="0" fillId="0" borderId="45" xfId="0" applyNumberFormat="1" applyBorder="1"/>
    <xf numFmtId="49" fontId="0" fillId="0" borderId="58" xfId="0" applyNumberFormat="1" applyBorder="1"/>
    <xf numFmtId="49" fontId="0" fillId="0" borderId="56" xfId="0" applyNumberFormat="1" applyBorder="1" applyAlignment="1">
      <alignment horizontal="center"/>
    </xf>
    <xf numFmtId="0" fontId="10" fillId="0" borderId="66" xfId="0" applyFont="1" applyBorder="1"/>
    <xf numFmtId="0" fontId="0" fillId="0" borderId="7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6" xfId="0" applyFont="1" applyBorder="1" applyAlignment="1"/>
    <xf numFmtId="0" fontId="0" fillId="3" borderId="41" xfId="0" applyFill="1" applyBorder="1" applyAlignment="1">
      <alignment horizontal="center" vertical="center" readingOrder="1"/>
    </xf>
    <xf numFmtId="0" fontId="0" fillId="0" borderId="44" xfId="0" applyFont="1" applyBorder="1"/>
    <xf numFmtId="0" fontId="10" fillId="0" borderId="52" xfId="0" applyFont="1" applyBorder="1"/>
    <xf numFmtId="0" fontId="10" fillId="0" borderId="34" xfId="0" applyFont="1" applyBorder="1"/>
    <xf numFmtId="49" fontId="0" fillId="0" borderId="39" xfId="0" applyNumberFormat="1" applyBorder="1" applyAlignment="1">
      <alignment horizontal="center"/>
    </xf>
    <xf numFmtId="49" fontId="10" fillId="0" borderId="36" xfId="0" applyNumberFormat="1" applyFont="1" applyBorder="1" applyAlignment="1"/>
    <xf numFmtId="49" fontId="10" fillId="0" borderId="33" xfId="0" applyNumberFormat="1" applyFont="1" applyBorder="1" applyAlignment="1"/>
    <xf numFmtId="49" fontId="0" fillId="0" borderId="33" xfId="0" applyNumberFormat="1" applyBorder="1"/>
    <xf numFmtId="49" fontId="10" fillId="0" borderId="25" xfId="0" applyNumberFormat="1" applyFont="1" applyBorder="1" applyAlignment="1"/>
    <xf numFmtId="49" fontId="10" fillId="0" borderId="34" xfId="0" applyNumberFormat="1" applyFont="1" applyBorder="1" applyAlignment="1"/>
    <xf numFmtId="49" fontId="10" fillId="0" borderId="34" xfId="0" applyNumberFormat="1" applyFont="1" applyBorder="1"/>
    <xf numFmtId="49" fontId="0" fillId="0" borderId="25" xfId="0" applyNumberFormat="1" applyBorder="1"/>
    <xf numFmtId="49" fontId="0" fillId="0" borderId="27" xfId="0" applyNumberFormat="1" applyBorder="1"/>
    <xf numFmtId="49" fontId="0" fillId="0" borderId="35" xfId="0" applyNumberFormat="1" applyBorder="1"/>
    <xf numFmtId="0" fontId="10" fillId="0" borderId="39" xfId="0" applyFont="1" applyBorder="1"/>
    <xf numFmtId="49" fontId="0" fillId="0" borderId="65" xfId="0" applyNumberFormat="1" applyBorder="1"/>
    <xf numFmtId="49" fontId="10" fillId="0" borderId="68" xfId="0" applyNumberFormat="1" applyFont="1" applyBorder="1"/>
    <xf numFmtId="49" fontId="0" fillId="0" borderId="5" xfId="0" applyNumberFormat="1" applyBorder="1"/>
    <xf numFmtId="49" fontId="10" fillId="0" borderId="23" xfId="0" applyNumberFormat="1" applyFont="1" applyBorder="1" applyAlignment="1">
      <alignment horizontal="center"/>
    </xf>
    <xf numFmtId="49" fontId="10" fillId="0" borderId="6" xfId="0" applyNumberFormat="1" applyFont="1" applyBorder="1" applyAlignment="1">
      <alignment horizontal="center"/>
    </xf>
    <xf numFmtId="0" fontId="10" fillId="3" borderId="48" xfId="0" applyFont="1" applyFill="1" applyBorder="1" applyAlignment="1">
      <alignment horizontal="center"/>
    </xf>
    <xf numFmtId="0" fontId="10" fillId="3" borderId="48" xfId="0" applyFont="1" applyFill="1" applyBorder="1" applyAlignment="1">
      <alignment horizontal="center" vertical="distributed" wrapText="1" readingOrder="1"/>
    </xf>
    <xf numFmtId="0" fontId="10" fillId="3" borderId="41" xfId="0" applyFont="1" applyFill="1" applyBorder="1" applyAlignment="1">
      <alignment horizontal="center" vertical="center"/>
    </xf>
    <xf numFmtId="0" fontId="10" fillId="0" borderId="54" xfId="0" applyFont="1" applyBorder="1"/>
    <xf numFmtId="0" fontId="10" fillId="0" borderId="33" xfId="0" applyFont="1" applyBorder="1"/>
    <xf numFmtId="0" fontId="0" fillId="0" borderId="4" xfId="0" applyFont="1" applyBorder="1"/>
    <xf numFmtId="0" fontId="0" fillId="0" borderId="48" xfId="0" applyFont="1" applyBorder="1"/>
    <xf numFmtId="49" fontId="10" fillId="0" borderId="7" xfId="0" applyNumberFormat="1" applyFont="1" applyBorder="1" applyAlignment="1">
      <alignment horizontal="center"/>
    </xf>
    <xf numFmtId="49" fontId="0" fillId="0" borderId="5" xfId="0" applyNumberFormat="1" applyFont="1" applyBorder="1" applyAlignment="1">
      <alignment horizontal="center"/>
    </xf>
    <xf numFmtId="0" fontId="10" fillId="0" borderId="53" xfId="0" applyFont="1" applyBorder="1"/>
    <xf numFmtId="0" fontId="0" fillId="0" borderId="24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0" fillId="0" borderId="45" xfId="0" applyFont="1" applyBorder="1" applyAlignment="1">
      <alignment horizontal="center"/>
    </xf>
    <xf numFmtId="0" fontId="10" fillId="0" borderId="45" xfId="0" applyFont="1" applyBorder="1" applyAlignment="1">
      <alignment horizontal="center"/>
    </xf>
    <xf numFmtId="0" fontId="0" fillId="0" borderId="75" xfId="0" applyBorder="1"/>
    <xf numFmtId="0" fontId="0" fillId="0" borderId="35" xfId="0" applyFont="1" applyBorder="1"/>
    <xf numFmtId="0" fontId="10" fillId="0" borderId="0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distributed" wrapText="1" readingOrder="1"/>
    </xf>
    <xf numFmtId="0" fontId="10" fillId="0" borderId="16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49" fontId="0" fillId="0" borderId="55" xfId="0" applyNumberFormat="1" applyFont="1" applyBorder="1"/>
    <xf numFmtId="49" fontId="0" fillId="0" borderId="46" xfId="0" applyNumberFormat="1" applyFont="1" applyBorder="1" applyAlignment="1">
      <alignment horizontal="center"/>
    </xf>
    <xf numFmtId="49" fontId="0" fillId="0" borderId="58" xfId="0" applyNumberFormat="1" applyFont="1" applyBorder="1" applyAlignment="1">
      <alignment horizontal="center"/>
    </xf>
    <xf numFmtId="49" fontId="0" fillId="0" borderId="59" xfId="0" applyNumberFormat="1" applyBorder="1"/>
    <xf numFmtId="49" fontId="10" fillId="0" borderId="13" xfId="0" applyNumberFormat="1" applyFont="1" applyBorder="1" applyAlignment="1">
      <alignment horizontal="center"/>
    </xf>
    <xf numFmtId="49" fontId="10" fillId="0" borderId="66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49" fontId="10" fillId="0" borderId="46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vertical="center" readingOrder="1"/>
    </xf>
    <xf numFmtId="0" fontId="0" fillId="0" borderId="8" xfId="0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/>
    <xf numFmtId="0" fontId="10" fillId="0" borderId="40" xfId="0" applyFont="1" applyBorder="1" applyAlignment="1">
      <alignment vertical="center" readingOrder="1"/>
    </xf>
    <xf numFmtId="49" fontId="10" fillId="0" borderId="58" xfId="0" applyNumberFormat="1" applyFont="1" applyBorder="1" applyAlignment="1">
      <alignment horizontal="center"/>
    </xf>
    <xf numFmtId="0" fontId="10" fillId="0" borderId="69" xfId="0" applyFont="1" applyBorder="1"/>
    <xf numFmtId="4" fontId="10" fillId="2" borderId="22" xfId="0" applyNumberFormat="1" applyFont="1" applyFill="1" applyBorder="1"/>
    <xf numFmtId="0" fontId="0" fillId="0" borderId="49" xfId="0" applyFont="1" applyBorder="1"/>
    <xf numFmtId="4" fontId="10" fillId="2" borderId="39" xfId="0" applyNumberFormat="1" applyFont="1" applyFill="1" applyBorder="1"/>
    <xf numFmtId="49" fontId="10" fillId="0" borderId="61" xfId="0" applyNumberFormat="1" applyFont="1" applyBorder="1" applyAlignment="1">
      <alignment horizontal="center"/>
    </xf>
    <xf numFmtId="0" fontId="0" fillId="0" borderId="21" xfId="0" applyBorder="1" applyAlignment="1"/>
    <xf numFmtId="0" fontId="10" fillId="0" borderId="8" xfId="0" applyFont="1" applyBorder="1" applyAlignment="1">
      <alignment horizontal="center"/>
    </xf>
    <xf numFmtId="0" fontId="10" fillId="0" borderId="0" xfId="0" applyFont="1" applyBorder="1" applyAlignment="1">
      <alignment vertical="center" readingOrder="1"/>
    </xf>
    <xf numFmtId="0" fontId="10" fillId="0" borderId="18" xfId="0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0" fillId="0" borderId="26" xfId="0" applyBorder="1" applyAlignment="1">
      <alignment horizontal="center" vertical="center"/>
    </xf>
    <xf numFmtId="49" fontId="0" fillId="0" borderId="13" xfId="0" applyNumberFormat="1" applyFont="1" applyBorder="1" applyAlignment="1">
      <alignment horizontal="center"/>
    </xf>
    <xf numFmtId="49" fontId="0" fillId="0" borderId="60" xfId="0" applyNumberFormat="1" applyFont="1" applyBorder="1" applyAlignment="1">
      <alignment horizontal="center"/>
    </xf>
    <xf numFmtId="49" fontId="0" fillId="0" borderId="48" xfId="0" applyNumberFormat="1" applyBorder="1"/>
    <xf numFmtId="49" fontId="10" fillId="0" borderId="48" xfId="0" applyNumberFormat="1" applyFont="1" applyBorder="1" applyAlignment="1"/>
    <xf numFmtId="49" fontId="0" fillId="0" borderId="48" xfId="0" applyNumberFormat="1" applyBorder="1" applyAlignment="1">
      <alignment horizontal="center"/>
    </xf>
    <xf numFmtId="49" fontId="10" fillId="0" borderId="48" xfId="0" applyNumberFormat="1" applyFont="1" applyBorder="1" applyAlignment="1">
      <alignment horizont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61" xfId="0" applyFont="1" applyBorder="1" applyAlignment="1">
      <alignment horizontal="center" vertical="center"/>
    </xf>
    <xf numFmtId="49" fontId="10" fillId="0" borderId="5" xfId="0" applyNumberFormat="1" applyFont="1" applyBorder="1" applyAlignment="1"/>
    <xf numFmtId="0" fontId="10" fillId="0" borderId="0" xfId="0" applyFont="1" applyBorder="1" applyAlignment="1">
      <alignment vertical="center" readingOrder="1"/>
    </xf>
    <xf numFmtId="0" fontId="0" fillId="0" borderId="19" xfId="0" applyBorder="1" applyAlignment="1">
      <alignment horizontal="center"/>
    </xf>
    <xf numFmtId="0" fontId="0" fillId="0" borderId="8" xfId="0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32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49" fontId="10" fillId="0" borderId="54" xfId="0" applyNumberFormat="1" applyFont="1" applyBorder="1"/>
    <xf numFmtId="4" fontId="10" fillId="2" borderId="18" xfId="0" applyNumberFormat="1" applyFont="1" applyFill="1" applyBorder="1"/>
    <xf numFmtId="49" fontId="10" fillId="0" borderId="65" xfId="0" applyNumberFormat="1" applyFont="1" applyBorder="1" applyAlignment="1">
      <alignment horizontal="center"/>
    </xf>
    <xf numFmtId="49" fontId="0" fillId="0" borderId="74" xfId="0" applyNumberFormat="1" applyFont="1" applyBorder="1" applyAlignment="1">
      <alignment horizontal="center"/>
    </xf>
    <xf numFmtId="4" fontId="0" fillId="0" borderId="51" xfId="0" applyNumberFormat="1" applyFont="1" applyBorder="1"/>
    <xf numFmtId="49" fontId="10" fillId="0" borderId="57" xfId="0" applyNumberFormat="1" applyFont="1" applyBorder="1"/>
    <xf numFmtId="4" fontId="10" fillId="0" borderId="9" xfId="0" applyNumberFormat="1" applyFont="1" applyBorder="1"/>
    <xf numFmtId="49" fontId="10" fillId="0" borderId="1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8" xfId="0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38" xfId="0" applyFont="1" applyBorder="1" applyAlignment="1">
      <alignment vertical="center" readingOrder="1"/>
    </xf>
    <xf numFmtId="49" fontId="0" fillId="0" borderId="55" xfId="0" applyNumberFormat="1" applyFont="1" applyBorder="1" applyAlignment="1">
      <alignment horizontal="center"/>
    </xf>
    <xf numFmtId="49" fontId="0" fillId="0" borderId="56" xfId="0" applyNumberFormat="1" applyFont="1" applyBorder="1" applyAlignment="1">
      <alignment horizontal="center"/>
    </xf>
    <xf numFmtId="49" fontId="10" fillId="0" borderId="63" xfId="0" applyNumberFormat="1" applyFont="1" applyBorder="1" applyAlignment="1">
      <alignment horizontal="center"/>
    </xf>
    <xf numFmtId="49" fontId="0" fillId="0" borderId="64" xfId="0" applyNumberFormat="1" applyFont="1" applyBorder="1" applyAlignment="1">
      <alignment horizontal="center"/>
    </xf>
    <xf numFmtId="49" fontId="10" fillId="0" borderId="16" xfId="0" applyNumberFormat="1" applyFont="1" applyBorder="1" applyAlignment="1"/>
    <xf numFmtId="0" fontId="0" fillId="0" borderId="76" xfId="0" applyBorder="1" applyAlignment="1"/>
    <xf numFmtId="0" fontId="0" fillId="0" borderId="77" xfId="0" applyBorder="1" applyAlignment="1"/>
    <xf numFmtId="0" fontId="18" fillId="0" borderId="29" xfId="0" applyFont="1" applyBorder="1" applyAlignment="1">
      <alignment horizontal="center"/>
    </xf>
    <xf numFmtId="4" fontId="10" fillId="2" borderId="49" xfId="0" applyNumberFormat="1" applyFont="1" applyFill="1" applyBorder="1"/>
    <xf numFmtId="0" fontId="10" fillId="0" borderId="41" xfId="0" applyFont="1" applyBorder="1" applyAlignment="1"/>
    <xf numFmtId="0" fontId="9" fillId="0" borderId="39" xfId="0" applyFont="1" applyBorder="1" applyAlignment="1">
      <alignment horizontal="center"/>
    </xf>
    <xf numFmtId="4" fontId="10" fillId="2" borderId="38" xfId="0" applyNumberFormat="1" applyFont="1" applyFill="1" applyBorder="1"/>
    <xf numFmtId="0" fontId="0" fillId="0" borderId="6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38" xfId="0" applyFont="1" applyBorder="1" applyAlignment="1">
      <alignment vertical="distributed" readingOrder="1"/>
    </xf>
    <xf numFmtId="0" fontId="10" fillId="0" borderId="42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10" fillId="0" borderId="40" xfId="0" applyFont="1" applyBorder="1" applyAlignment="1">
      <alignment vertical="distributed" readingOrder="1"/>
    </xf>
    <xf numFmtId="0" fontId="10" fillId="0" borderId="16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0" fillId="0" borderId="69" xfId="0" applyBorder="1" applyAlignment="1">
      <alignment horizontal="center"/>
    </xf>
    <xf numFmtId="0" fontId="10" fillId="0" borderId="7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49" fontId="0" fillId="0" borderId="56" xfId="0" applyNumberForma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4" fontId="0" fillId="0" borderId="69" xfId="0" applyNumberFormat="1" applyFont="1" applyBorder="1"/>
    <xf numFmtId="4" fontId="0" fillId="0" borderId="50" xfId="0" applyNumberFormat="1" applyBorder="1"/>
    <xf numFmtId="0" fontId="0" fillId="0" borderId="16" xfId="0" applyBorder="1" applyAlignment="1"/>
    <xf numFmtId="49" fontId="0" fillId="0" borderId="1" xfId="0" applyNumberFormat="1" applyBorder="1"/>
    <xf numFmtId="0" fontId="10" fillId="0" borderId="1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49" fontId="10" fillId="0" borderId="69" xfId="0" applyNumberFormat="1" applyFont="1" applyBorder="1"/>
    <xf numFmtId="49" fontId="10" fillId="0" borderId="38" xfId="0" applyNumberFormat="1" applyFont="1" applyBorder="1" applyAlignment="1">
      <alignment horizontal="center"/>
    </xf>
    <xf numFmtId="0" fontId="0" fillId="0" borderId="0" xfId="0" applyFont="1" applyBorder="1" applyAlignment="1"/>
    <xf numFmtId="0" fontId="10" fillId="0" borderId="54" xfId="0" applyFont="1" applyBorder="1" applyAlignment="1">
      <alignment horizontal="center"/>
    </xf>
    <xf numFmtId="49" fontId="10" fillId="0" borderId="53" xfId="0" applyNumberFormat="1" applyFont="1" applyBorder="1"/>
    <xf numFmtId="0" fontId="0" fillId="0" borderId="17" xfId="0" applyBorder="1"/>
    <xf numFmtId="0" fontId="0" fillId="0" borderId="15" xfId="0" applyBorder="1" applyAlignment="1"/>
    <xf numFmtId="0" fontId="0" fillId="0" borderId="61" xfId="0" applyBorder="1" applyAlignment="1"/>
    <xf numFmtId="49" fontId="0" fillId="0" borderId="8" xfId="0" applyNumberFormat="1" applyFont="1" applyBorder="1" applyAlignment="1">
      <alignment horizontal="center"/>
    </xf>
    <xf numFmtId="49" fontId="14" fillId="0" borderId="69" xfId="0" applyNumberFormat="1" applyFont="1" applyBorder="1" applyAlignment="1">
      <alignment horizontal="center"/>
    </xf>
    <xf numFmtId="49" fontId="10" fillId="0" borderId="68" xfId="0" applyNumberFormat="1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49" fontId="10" fillId="0" borderId="57" xfId="0" applyNumberFormat="1" applyFont="1" applyBorder="1" applyAlignment="1">
      <alignment horizontal="center"/>
    </xf>
    <xf numFmtId="49" fontId="0" fillId="0" borderId="25" xfId="0" applyNumberFormat="1" applyBorder="1" applyAlignment="1">
      <alignment horizontal="center"/>
    </xf>
    <xf numFmtId="49" fontId="0" fillId="0" borderId="27" xfId="0" applyNumberFormat="1" applyBorder="1" applyAlignment="1">
      <alignment horizontal="center"/>
    </xf>
    <xf numFmtId="49" fontId="0" fillId="0" borderId="35" xfId="0" applyNumberFormat="1" applyBorder="1" applyAlignment="1">
      <alignment horizontal="center"/>
    </xf>
    <xf numFmtId="0" fontId="10" fillId="0" borderId="75" xfId="0" applyFont="1" applyBorder="1"/>
    <xf numFmtId="49" fontId="10" fillId="0" borderId="56" xfId="0" applyNumberFormat="1" applyFont="1" applyBorder="1" applyAlignment="1"/>
    <xf numFmtId="49" fontId="10" fillId="0" borderId="26" xfId="0" applyNumberFormat="1" applyFont="1" applyBorder="1"/>
    <xf numFmtId="49" fontId="10" fillId="0" borderId="36" xfId="0" applyNumberFormat="1" applyFont="1" applyBorder="1" applyAlignment="1">
      <alignment horizontal="center"/>
    </xf>
    <xf numFmtId="49" fontId="0" fillId="0" borderId="63" xfId="0" applyNumberFormat="1" applyFont="1" applyBorder="1" applyAlignment="1">
      <alignment horizontal="center"/>
    </xf>
    <xf numFmtId="49" fontId="0" fillId="0" borderId="36" xfId="0" applyNumberFormat="1" applyBorder="1" applyAlignment="1">
      <alignment horizontal="center"/>
    </xf>
    <xf numFmtId="49" fontId="0" fillId="0" borderId="33" xfId="0" applyNumberFormat="1" applyBorder="1" applyAlignment="1">
      <alignment horizontal="center"/>
    </xf>
    <xf numFmtId="49" fontId="0" fillId="0" borderId="26" xfId="0" applyNumberFormat="1" applyFont="1" applyBorder="1"/>
    <xf numFmtId="49" fontId="10" fillId="0" borderId="33" xfId="0" applyNumberFormat="1" applyFont="1" applyBorder="1"/>
    <xf numFmtId="49" fontId="10" fillId="0" borderId="44" xfId="0" applyNumberFormat="1" applyFont="1" applyBorder="1"/>
    <xf numFmtId="0" fontId="10" fillId="0" borderId="12" xfId="0" applyFont="1" applyBorder="1" applyAlignment="1">
      <alignment horizontal="left"/>
    </xf>
    <xf numFmtId="49" fontId="10" fillId="0" borderId="51" xfId="0" applyNumberFormat="1" applyFont="1" applyBorder="1"/>
    <xf numFmtId="49" fontId="10" fillId="0" borderId="35" xfId="0" applyNumberFormat="1" applyFont="1" applyBorder="1"/>
    <xf numFmtId="49" fontId="0" fillId="0" borderId="35" xfId="0" applyNumberFormat="1" applyFont="1" applyBorder="1"/>
    <xf numFmtId="49" fontId="10" fillId="0" borderId="2" xfId="0" applyNumberFormat="1" applyFont="1" applyBorder="1" applyAlignment="1">
      <alignment horizontal="center"/>
    </xf>
    <xf numFmtId="49" fontId="0" fillId="0" borderId="69" xfId="0" applyNumberFormat="1" applyFont="1" applyBorder="1"/>
    <xf numFmtId="49" fontId="0" fillId="0" borderId="50" xfId="0" applyNumberFormat="1" applyFont="1" applyBorder="1" applyAlignment="1">
      <alignment horizontal="center"/>
    </xf>
    <xf numFmtId="49" fontId="0" fillId="0" borderId="6" xfId="0" applyNumberFormat="1" applyFont="1" applyBorder="1" applyAlignment="1">
      <alignment horizontal="center"/>
    </xf>
    <xf numFmtId="0" fontId="10" fillId="0" borderId="53" xfId="0" applyFont="1" applyBorder="1" applyAlignment="1">
      <alignment horizontal="left"/>
    </xf>
    <xf numFmtId="0" fontId="10" fillId="0" borderId="69" xfId="0" applyFont="1" applyBorder="1" applyAlignment="1"/>
    <xf numFmtId="49" fontId="10" fillId="0" borderId="24" xfId="0" applyNumberFormat="1" applyFont="1" applyBorder="1"/>
    <xf numFmtId="49" fontId="10" fillId="0" borderId="54" xfId="0" applyNumberFormat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66" xfId="0" applyFont="1" applyBorder="1" applyAlignment="1">
      <alignment horizontal="center"/>
    </xf>
    <xf numFmtId="0" fontId="0" fillId="0" borderId="7" xfId="0" applyBorder="1"/>
    <xf numFmtId="0" fontId="0" fillId="0" borderId="66" xfId="0" applyBorder="1"/>
    <xf numFmtId="0" fontId="0" fillId="0" borderId="50" xfId="0" applyBorder="1"/>
    <xf numFmtId="0" fontId="10" fillId="0" borderId="48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justify" readingOrder="1"/>
    </xf>
    <xf numFmtId="0" fontId="10" fillId="0" borderId="48" xfId="0" applyFont="1" applyBorder="1" applyAlignment="1">
      <alignment horizontal="center" vertical="distributed" readingOrder="1"/>
    </xf>
    <xf numFmtId="0" fontId="10" fillId="0" borderId="20" xfId="0" applyFont="1" applyBorder="1" applyAlignment="1">
      <alignment horizontal="center" vertical="distributed" wrapText="1" readingOrder="1"/>
    </xf>
    <xf numFmtId="0" fontId="10" fillId="0" borderId="18" xfId="0" applyFont="1" applyBorder="1" applyAlignment="1">
      <alignment horizontal="center" vertical="distributed" readingOrder="1"/>
    </xf>
    <xf numFmtId="0" fontId="10" fillId="0" borderId="20" xfId="0" applyFont="1" applyBorder="1" applyAlignment="1">
      <alignment horizontal="center" vertical="center" readingOrder="1"/>
    </xf>
    <xf numFmtId="0" fontId="10" fillId="0" borderId="32" xfId="0" applyFont="1" applyBorder="1" applyAlignment="1">
      <alignment horizontal="center" vertical="center" readingOrder="1"/>
    </xf>
    <xf numFmtId="0" fontId="10" fillId="0" borderId="6" xfId="0" applyFont="1" applyBorder="1"/>
    <xf numFmtId="0" fontId="10" fillId="0" borderId="0" xfId="0" applyFont="1" applyBorder="1"/>
    <xf numFmtId="0" fontId="0" fillId="0" borderId="35" xfId="0" applyBorder="1"/>
    <xf numFmtId="0" fontId="10" fillId="0" borderId="30" xfId="0" applyFont="1" applyBorder="1"/>
    <xf numFmtId="0" fontId="0" fillId="0" borderId="33" xfId="0" applyBorder="1"/>
    <xf numFmtId="0" fontId="0" fillId="0" borderId="34" xfId="0" applyFont="1" applyBorder="1" applyAlignment="1">
      <alignment horizontal="center"/>
    </xf>
    <xf numFmtId="0" fontId="0" fillId="0" borderId="68" xfId="0" applyBorder="1"/>
    <xf numFmtId="4" fontId="0" fillId="0" borderId="35" xfId="0" applyNumberFormat="1" applyBorder="1"/>
    <xf numFmtId="0" fontId="0" fillId="0" borderId="43" xfId="0" applyFont="1" applyBorder="1"/>
    <xf numFmtId="0" fontId="0" fillId="0" borderId="30" xfId="0" applyFont="1" applyBorder="1"/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9" fillId="0" borderId="39" xfId="0" applyFont="1" applyBorder="1" applyAlignment="1">
      <alignment horizontal="center" vertical="distributed" readingOrder="1"/>
    </xf>
    <xf numFmtId="49" fontId="0" fillId="0" borderId="44" xfId="0" applyNumberFormat="1" applyBorder="1" applyAlignment="1">
      <alignment horizontal="center"/>
    </xf>
    <xf numFmtId="49" fontId="0" fillId="0" borderId="52" xfId="0" applyNumberFormat="1" applyBorder="1" applyAlignment="1">
      <alignment horizontal="center"/>
    </xf>
    <xf numFmtId="49" fontId="0" fillId="0" borderId="7" xfId="0" applyNumberFormat="1" applyBorder="1" applyAlignment="1">
      <alignment horizontal="center"/>
    </xf>
    <xf numFmtId="49" fontId="0" fillId="0" borderId="7" xfId="0" applyNumberFormat="1" applyBorder="1"/>
    <xf numFmtId="4" fontId="0" fillId="0" borderId="24" xfId="0" applyNumberFormat="1" applyBorder="1"/>
    <xf numFmtId="49" fontId="0" fillId="0" borderId="3" xfId="0" applyNumberFormat="1" applyBorder="1"/>
    <xf numFmtId="0" fontId="0" fillId="0" borderId="7" xfId="0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1" fillId="0" borderId="0" xfId="0" applyFont="1"/>
    <xf numFmtId="0" fontId="11" fillId="0" borderId="0" xfId="0" applyFont="1" applyBorder="1"/>
    <xf numFmtId="0" fontId="19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166" fontId="11" fillId="0" borderId="0" xfId="0" applyNumberFormat="1" applyFont="1"/>
    <xf numFmtId="0" fontId="21" fillId="0" borderId="16" xfId="0" applyFont="1" applyBorder="1" applyAlignment="1"/>
    <xf numFmtId="0" fontId="12" fillId="0" borderId="16" xfId="0" applyFont="1" applyBorder="1" applyAlignment="1">
      <alignment horizontal="center"/>
    </xf>
    <xf numFmtId="0" fontId="11" fillId="0" borderId="6" xfId="0" applyFont="1" applyBorder="1"/>
    <xf numFmtId="0" fontId="11" fillId="0" borderId="0" xfId="0" applyFont="1" applyBorder="1"/>
    <xf numFmtId="166" fontId="11" fillId="0" borderId="0" xfId="0" applyNumberFormat="1" applyFont="1" applyBorder="1"/>
    <xf numFmtId="0" fontId="19" fillId="0" borderId="10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12" xfId="0" applyFont="1" applyBorder="1" applyAlignment="1">
      <alignment horizontal="distributed" vertical="distributed" textRotation="90"/>
    </xf>
    <xf numFmtId="0" fontId="21" fillId="0" borderId="12" xfId="0" applyFont="1" applyBorder="1" applyAlignment="1">
      <alignment textRotation="90"/>
    </xf>
    <xf numFmtId="0" fontId="21" fillId="0" borderId="4" xfId="0" applyFont="1" applyBorder="1" applyAlignment="1">
      <alignment horizontal="left" vertical="distributed" textRotation="90" wrapText="1"/>
    </xf>
    <xf numFmtId="0" fontId="21" fillId="0" borderId="0" xfId="0" applyFont="1" applyBorder="1" applyAlignment="1">
      <alignment horizontal="left" vertical="distributed" textRotation="90" wrapText="1"/>
    </xf>
    <xf numFmtId="0" fontId="0" fillId="0" borderId="0" xfId="0" applyBorder="1"/>
    <xf numFmtId="0" fontId="0" fillId="0" borderId="10" xfId="0" applyBorder="1" applyAlignment="1">
      <alignment horizontal="center"/>
    </xf>
    <xf numFmtId="166" fontId="0" fillId="0" borderId="0" xfId="0" applyNumberFormat="1" applyBorder="1"/>
    <xf numFmtId="0" fontId="0" fillId="0" borderId="1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49" fontId="0" fillId="0" borderId="11" xfId="0" applyNumberFormat="1" applyFill="1" applyBorder="1" applyAlignment="1">
      <alignment horizontal="center"/>
    </xf>
    <xf numFmtId="49" fontId="0" fillId="0" borderId="11" xfId="0" applyNumberFormat="1" applyFont="1" applyFill="1" applyBorder="1" applyAlignment="1">
      <alignment horizontal="center"/>
    </xf>
    <xf numFmtId="0" fontId="10" fillId="0" borderId="4" xfId="0" applyFont="1" applyBorder="1" applyAlignment="1">
      <alignment horizontal="left" vertical="distributed" textRotation="90" wrapText="1"/>
    </xf>
    <xf numFmtId="49" fontId="0" fillId="0" borderId="11" xfId="0" applyNumberFormat="1" applyBorder="1"/>
    <xf numFmtId="49" fontId="0" fillId="0" borderId="11" xfId="0" applyNumberForma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0" fillId="0" borderId="10" xfId="0" applyNumberFormat="1" applyFont="1" applyBorder="1" applyAlignment="1">
      <alignment horizontal="center"/>
    </xf>
    <xf numFmtId="0" fontId="10" fillId="0" borderId="12" xfId="0" applyFont="1" applyBorder="1" applyAlignment="1">
      <alignment vertical="center" textRotation="90" wrapText="1" readingOrder="2"/>
    </xf>
    <xf numFmtId="0" fontId="19" fillId="0" borderId="0" xfId="0" applyFont="1" applyBorder="1" applyAlignment="1">
      <alignment horizontal="center" vertical="center" textRotation="90" wrapText="1"/>
    </xf>
    <xf numFmtId="0" fontId="0" fillId="0" borderId="0" xfId="0"/>
    <xf numFmtId="0" fontId="0" fillId="0" borderId="10" xfId="0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4" fontId="0" fillId="0" borderId="10" xfId="0" applyNumberFormat="1" applyBorder="1"/>
    <xf numFmtId="49" fontId="0" fillId="0" borderId="11" xfId="0" applyNumberFormat="1" applyFill="1" applyBorder="1" applyAlignment="1">
      <alignment horizontal="center"/>
    </xf>
    <xf numFmtId="49" fontId="0" fillId="0" borderId="11" xfId="0" applyNumberFormat="1" applyFont="1" applyFill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0" fillId="0" borderId="10" xfId="0" applyBorder="1"/>
    <xf numFmtId="168" fontId="0" fillId="0" borderId="0" xfId="0" applyNumberFormat="1"/>
    <xf numFmtId="4" fontId="0" fillId="0" borderId="10" xfId="0" applyNumberFormat="1" applyBorder="1" applyAlignment="1">
      <alignment horizontal="center"/>
    </xf>
    <xf numFmtId="49" fontId="10" fillId="0" borderId="10" xfId="0" applyNumberFormat="1" applyFont="1" applyBorder="1" applyAlignment="1">
      <alignment horizontal="center"/>
    </xf>
    <xf numFmtId="49" fontId="10" fillId="0" borderId="11" xfId="0" applyNumberFormat="1" applyFont="1" applyBorder="1" applyAlignment="1">
      <alignment horizontal="center"/>
    </xf>
    <xf numFmtId="49" fontId="0" fillId="0" borderId="11" xfId="0" applyNumberFormat="1" applyFont="1" applyBorder="1" applyAlignment="1">
      <alignment horizontal="center"/>
    </xf>
    <xf numFmtId="49" fontId="0" fillId="0" borderId="11" xfId="0" applyNumberFormat="1" applyFont="1" applyBorder="1"/>
    <xf numFmtId="0" fontId="0" fillId="0" borderId="0" xfId="0"/>
    <xf numFmtId="0" fontId="21" fillId="0" borderId="10" xfId="0" applyFont="1" applyBorder="1" applyAlignment="1">
      <alignment horizontal="center"/>
    </xf>
    <xf numFmtId="0" fontId="12" fillId="0" borderId="0" xfId="0" applyFont="1" applyBorder="1"/>
    <xf numFmtId="0" fontId="12" fillId="0" borderId="6" xfId="0" applyFont="1" applyBorder="1"/>
    <xf numFmtId="0" fontId="21" fillId="0" borderId="4" xfId="0" applyFont="1" applyBorder="1" applyAlignment="1">
      <alignment horizontal="left" vertical="distributed" textRotation="90" wrapText="1"/>
    </xf>
    <xf numFmtId="0" fontId="21" fillId="0" borderId="0" xfId="0" applyFont="1" applyBorder="1" applyAlignment="1">
      <alignment horizontal="left" vertical="distributed" textRotation="90" wrapText="1"/>
    </xf>
    <xf numFmtId="0" fontId="21" fillId="0" borderId="10" xfId="0" applyFont="1" applyFill="1" applyBorder="1" applyAlignment="1">
      <alignment horizontal="center"/>
    </xf>
    <xf numFmtId="0" fontId="0" fillId="0" borderId="0" xfId="0"/>
    <xf numFmtId="0" fontId="10" fillId="0" borderId="10" xfId="0" applyFont="1" applyBorder="1" applyAlignment="1">
      <alignment horizontal="center"/>
    </xf>
    <xf numFmtId="0" fontId="10" fillId="0" borderId="4" xfId="0" applyFont="1" applyBorder="1" applyAlignment="1">
      <alignment horizontal="left" vertical="distributed" textRotation="90" wrapText="1"/>
    </xf>
    <xf numFmtId="0" fontId="19" fillId="0" borderId="0" xfId="0" applyFont="1" applyBorder="1" applyAlignment="1">
      <alignment horizontal="left" vertical="distributed" textRotation="90" wrapText="1"/>
    </xf>
    <xf numFmtId="0" fontId="0" fillId="0" borderId="0" xfId="0"/>
    <xf numFmtId="0" fontId="0" fillId="0" borderId="0" xfId="0" applyBorder="1"/>
    <xf numFmtId="0" fontId="0" fillId="0" borderId="6" xfId="0" applyBorder="1"/>
    <xf numFmtId="0" fontId="0" fillId="0" borderId="2" xfId="0" applyBorder="1"/>
    <xf numFmtId="0" fontId="0" fillId="0" borderId="10" xfId="0" applyBorder="1" applyAlignment="1">
      <alignment horizontal="center"/>
    </xf>
    <xf numFmtId="166" fontId="0" fillId="0" borderId="2" xfId="0" applyNumberFormat="1" applyBorder="1"/>
    <xf numFmtId="166" fontId="0" fillId="0" borderId="0" xfId="0" applyNumberFormat="1" applyBorder="1"/>
    <xf numFmtId="166" fontId="0" fillId="0" borderId="6" xfId="0" applyNumberFormat="1" applyBorder="1"/>
    <xf numFmtId="0" fontId="10" fillId="0" borderId="2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4" fontId="10" fillId="0" borderId="9" xfId="0" applyNumberFormat="1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2" xfId="0" applyFont="1" applyBorder="1" applyAlignment="1">
      <alignment horizontal="distributed" vertical="distributed" textRotation="90"/>
    </xf>
    <xf numFmtId="0" fontId="10" fillId="0" borderId="12" xfId="0" applyFont="1" applyBorder="1" applyAlignment="1">
      <alignment textRotation="90"/>
    </xf>
    <xf numFmtId="0" fontId="10" fillId="0" borderId="4" xfId="0" applyFont="1" applyBorder="1" applyAlignment="1">
      <alignment horizontal="left" vertical="distributed" textRotation="90" wrapText="1"/>
    </xf>
    <xf numFmtId="0" fontId="0" fillId="0" borderId="10" xfId="0" applyBorder="1"/>
    <xf numFmtId="4" fontId="0" fillId="0" borderId="10" xfId="0" applyNumberForma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0" fontId="11" fillId="0" borderId="9" xfId="0" applyFont="1" applyBorder="1"/>
    <xf numFmtId="0" fontId="11" fillId="0" borderId="10" xfId="0" applyFont="1" applyBorder="1" applyAlignment="1">
      <alignment horizontal="center"/>
    </xf>
    <xf numFmtId="0" fontId="11" fillId="0" borderId="8" xfId="0" applyFont="1" applyBorder="1"/>
    <xf numFmtId="49" fontId="0" fillId="0" borderId="10" xfId="0" applyNumberFormat="1" applyBorder="1" applyAlignment="1">
      <alignment horizontal="center"/>
    </xf>
    <xf numFmtId="0" fontId="19" fillId="0" borderId="0" xfId="0" applyFont="1" applyBorder="1" applyAlignment="1">
      <alignment horizontal="left" vertical="distributed" textRotation="90" wrapText="1"/>
    </xf>
    <xf numFmtId="0" fontId="10" fillId="0" borderId="10" xfId="0" applyFont="1" applyBorder="1" applyAlignment="1"/>
    <xf numFmtId="0" fontId="0" fillId="0" borderId="0" xfId="0"/>
    <xf numFmtId="0" fontId="19" fillId="0" borderId="10" xfId="0" applyFont="1" applyBorder="1" applyAlignment="1">
      <alignment horizontal="center"/>
    </xf>
    <xf numFmtId="0" fontId="0" fillId="0" borderId="0" xfId="0" applyBorder="1"/>
    <xf numFmtId="0" fontId="0" fillId="0" borderId="6" xfId="0" applyBorder="1"/>
    <xf numFmtId="0" fontId="0" fillId="0" borderId="2" xfId="0" applyBorder="1"/>
    <xf numFmtId="0" fontId="0" fillId="0" borderId="10" xfId="0" applyBorder="1" applyAlignment="1">
      <alignment horizontal="center"/>
    </xf>
    <xf numFmtId="166" fontId="0" fillId="0" borderId="2" xfId="0" applyNumberFormat="1" applyBorder="1"/>
    <xf numFmtId="166" fontId="0" fillId="0" borderId="0" xfId="0" applyNumberFormat="1" applyBorder="1"/>
    <xf numFmtId="166" fontId="0" fillId="0" borderId="6" xfId="0" applyNumberFormat="1" applyBorder="1"/>
    <xf numFmtId="0" fontId="10" fillId="0" borderId="0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49" fontId="0" fillId="0" borderId="11" xfId="0" applyNumberFormat="1" applyFont="1" applyFill="1" applyBorder="1" applyAlignment="1">
      <alignment horizontal="center"/>
    </xf>
    <xf numFmtId="0" fontId="10" fillId="0" borderId="12" xfId="0" applyFont="1" applyBorder="1" applyAlignment="1">
      <alignment horizontal="distributed" vertical="distributed" textRotation="90"/>
    </xf>
    <xf numFmtId="0" fontId="10" fillId="0" borderId="12" xfId="0" applyFont="1" applyBorder="1" applyAlignment="1">
      <alignment textRotation="90"/>
    </xf>
    <xf numFmtId="0" fontId="10" fillId="0" borderId="4" xfId="0" applyFont="1" applyBorder="1" applyAlignment="1">
      <alignment horizontal="left" vertical="distributed" textRotation="90" wrapText="1"/>
    </xf>
    <xf numFmtId="49" fontId="0" fillId="0" borderId="11" xfId="0" applyNumberFormat="1" applyBorder="1"/>
    <xf numFmtId="49" fontId="0" fillId="0" borderId="11" xfId="0" applyNumberFormat="1" applyBorder="1" applyAlignment="1">
      <alignment horizontal="center"/>
    </xf>
    <xf numFmtId="49" fontId="10" fillId="0" borderId="10" xfId="0" applyNumberFormat="1" applyFont="1" applyBorder="1" applyAlignment="1">
      <alignment horizontal="center"/>
    </xf>
    <xf numFmtId="49" fontId="10" fillId="0" borderId="11" xfId="0" applyNumberFormat="1" applyFont="1" applyBorder="1"/>
    <xf numFmtId="49" fontId="0" fillId="0" borderId="11" xfId="0" applyNumberFormat="1" applyFont="1" applyBorder="1" applyAlignment="1">
      <alignment horizontal="center"/>
    </xf>
    <xf numFmtId="49" fontId="0" fillId="0" borderId="10" xfId="0" applyNumberFormat="1" applyBorder="1" applyAlignment="1">
      <alignment horizontal="center" vertical="center"/>
    </xf>
    <xf numFmtId="0" fontId="10" fillId="0" borderId="10" xfId="0" applyFont="1" applyBorder="1" applyAlignment="1"/>
    <xf numFmtId="0" fontId="0" fillId="0" borderId="0" xfId="0"/>
    <xf numFmtId="0" fontId="0" fillId="0" borderId="0" xfId="0" applyBorder="1"/>
    <xf numFmtId="0" fontId="0" fillId="0" borderId="6" xfId="0" applyBorder="1"/>
    <xf numFmtId="0" fontId="0" fillId="0" borderId="2" xfId="0" applyBorder="1"/>
    <xf numFmtId="0" fontId="0" fillId="0" borderId="10" xfId="0" applyBorder="1" applyAlignment="1">
      <alignment horizontal="center"/>
    </xf>
    <xf numFmtId="166" fontId="0" fillId="0" borderId="2" xfId="0" applyNumberFormat="1" applyBorder="1"/>
    <xf numFmtId="166" fontId="0" fillId="0" borderId="0" xfId="0" applyNumberFormat="1" applyBorder="1"/>
    <xf numFmtId="166" fontId="0" fillId="0" borderId="6" xfId="0" applyNumberFormat="1" applyBorder="1"/>
    <xf numFmtId="0" fontId="10" fillId="0" borderId="2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4" fontId="0" fillId="0" borderId="10" xfId="0" applyNumberFormat="1" applyBorder="1"/>
    <xf numFmtId="4" fontId="10" fillId="0" borderId="9" xfId="0" applyNumberFormat="1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49" fontId="0" fillId="0" borderId="11" xfId="0" applyNumberFormat="1" applyFont="1" applyFill="1" applyBorder="1" applyAlignment="1">
      <alignment horizontal="center"/>
    </xf>
    <xf numFmtId="0" fontId="10" fillId="0" borderId="12" xfId="0" applyFont="1" applyBorder="1" applyAlignment="1">
      <alignment horizontal="distributed" vertical="distributed" textRotation="90"/>
    </xf>
    <xf numFmtId="0" fontId="10" fillId="0" borderId="12" xfId="0" applyFont="1" applyBorder="1" applyAlignment="1">
      <alignment textRotation="90"/>
    </xf>
    <xf numFmtId="0" fontId="10" fillId="0" borderId="4" xfId="0" applyFont="1" applyBorder="1" applyAlignment="1">
      <alignment horizontal="left" vertical="distributed" textRotation="90" wrapText="1"/>
    </xf>
    <xf numFmtId="49" fontId="0" fillId="0" borderId="11" xfId="0" applyNumberFormat="1" applyBorder="1"/>
    <xf numFmtId="49" fontId="0" fillId="0" borderId="11" xfId="0" applyNumberFormat="1" applyBorder="1" applyAlignment="1">
      <alignment horizontal="center"/>
    </xf>
    <xf numFmtId="0" fontId="0" fillId="0" borderId="10" xfId="0" applyBorder="1"/>
    <xf numFmtId="4" fontId="0" fillId="0" borderId="10" xfId="0" applyNumberForma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49" fontId="10" fillId="0" borderId="11" xfId="0" applyNumberFormat="1" applyFont="1" applyBorder="1"/>
    <xf numFmtId="49" fontId="10" fillId="0" borderId="11" xfId="0" applyNumberFormat="1" applyFont="1" applyBorder="1" applyAlignment="1">
      <alignment horizontal="center"/>
    </xf>
    <xf numFmtId="0" fontId="19" fillId="0" borderId="0" xfId="0" applyFont="1" applyBorder="1" applyAlignment="1">
      <alignment horizontal="left" vertical="distributed" textRotation="90" wrapText="1"/>
    </xf>
    <xf numFmtId="49" fontId="0" fillId="0" borderId="11" xfId="0" applyNumberFormat="1" applyFont="1" applyBorder="1" applyAlignment="1">
      <alignment horizontal="center"/>
    </xf>
    <xf numFmtId="49" fontId="0" fillId="0" borderId="10" xfId="0" applyNumberFormat="1" applyBorder="1" applyAlignment="1">
      <alignment horizontal="center" vertical="top"/>
    </xf>
    <xf numFmtId="0" fontId="10" fillId="0" borderId="10" xfId="0" applyFont="1" applyBorder="1" applyAlignment="1"/>
    <xf numFmtId="0" fontId="0" fillId="0" borderId="0" xfId="0"/>
    <xf numFmtId="0" fontId="19" fillId="0" borderId="10" xfId="0" applyFont="1" applyBorder="1" applyAlignment="1">
      <alignment horizontal="center"/>
    </xf>
    <xf numFmtId="0" fontId="0" fillId="0" borderId="0" xfId="0" applyBorder="1"/>
    <xf numFmtId="0" fontId="0" fillId="0" borderId="6" xfId="0" applyBorder="1"/>
    <xf numFmtId="0" fontId="0" fillId="0" borderId="2" xfId="0" applyBorder="1"/>
    <xf numFmtId="0" fontId="0" fillId="0" borderId="10" xfId="0" applyBorder="1" applyAlignment="1">
      <alignment horizontal="center"/>
    </xf>
    <xf numFmtId="166" fontId="0" fillId="0" borderId="2" xfId="0" applyNumberFormat="1" applyBorder="1"/>
    <xf numFmtId="166" fontId="0" fillId="0" borderId="0" xfId="0" applyNumberFormat="1" applyBorder="1"/>
    <xf numFmtId="166" fontId="0" fillId="0" borderId="6" xfId="0" applyNumberFormat="1" applyBorder="1"/>
    <xf numFmtId="0" fontId="10" fillId="0" borderId="2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10" fillId="0" borderId="0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49" fontId="0" fillId="0" borderId="11" xfId="0" applyNumberFormat="1" applyFont="1" applyFill="1" applyBorder="1" applyAlignment="1">
      <alignment horizontal="center"/>
    </xf>
    <xf numFmtId="0" fontId="10" fillId="0" borderId="12" xfId="0" applyFont="1" applyBorder="1" applyAlignment="1">
      <alignment horizontal="distributed" vertical="distributed" textRotation="90"/>
    </xf>
    <xf numFmtId="0" fontId="10" fillId="0" borderId="12" xfId="0" applyFont="1" applyBorder="1" applyAlignment="1">
      <alignment textRotation="90"/>
    </xf>
    <xf numFmtId="0" fontId="10" fillId="0" borderId="4" xfId="0" applyFont="1" applyBorder="1" applyAlignment="1">
      <alignment horizontal="left" vertical="distributed" textRotation="90" wrapText="1"/>
    </xf>
    <xf numFmtId="49" fontId="0" fillId="0" borderId="11" xfId="0" applyNumberFormat="1" applyBorder="1"/>
    <xf numFmtId="49" fontId="0" fillId="0" borderId="10" xfId="0" applyNumberFormat="1" applyFon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49" fontId="10" fillId="0" borderId="10" xfId="0" applyNumberFormat="1" applyFont="1" applyBorder="1" applyAlignment="1">
      <alignment horizontal="center"/>
    </xf>
    <xf numFmtId="49" fontId="10" fillId="0" borderId="11" xfId="0" applyNumberFormat="1" applyFont="1" applyBorder="1"/>
    <xf numFmtId="49" fontId="10" fillId="0" borderId="11" xfId="0" applyNumberFormat="1" applyFont="1" applyBorder="1" applyAlignment="1">
      <alignment horizontal="center"/>
    </xf>
    <xf numFmtId="0" fontId="19" fillId="0" borderId="0" xfId="0" applyFont="1" applyBorder="1" applyAlignment="1">
      <alignment horizontal="left" vertical="distributed" textRotation="90" wrapText="1"/>
    </xf>
    <xf numFmtId="49" fontId="0" fillId="0" borderId="11" xfId="0" applyNumberFormat="1" applyFont="1" applyBorder="1" applyAlignment="1">
      <alignment horizontal="center"/>
    </xf>
    <xf numFmtId="0" fontId="10" fillId="0" borderId="10" xfId="0" applyFont="1" applyBorder="1" applyAlignment="1"/>
    <xf numFmtId="49" fontId="26" fillId="0" borderId="10" xfId="7" applyNumberFormat="1" applyFont="1" applyBorder="1" applyAlignment="1">
      <alignment horizontal="center"/>
    </xf>
    <xf numFmtId="49" fontId="0" fillId="0" borderId="10" xfId="0" applyNumberFormat="1" applyFont="1" applyBorder="1" applyAlignment="1">
      <alignment horizontal="center" vertical="center"/>
    </xf>
    <xf numFmtId="49" fontId="10" fillId="0" borderId="10" xfId="0" applyNumberFormat="1" applyFont="1" applyBorder="1" applyAlignment="1">
      <alignment horizontal="center" vertical="top"/>
    </xf>
    <xf numFmtId="4" fontId="0" fillId="0" borderId="10" xfId="0" applyNumberFormat="1" applyBorder="1" applyAlignment="1">
      <alignment horizontal="right"/>
    </xf>
    <xf numFmtId="0" fontId="0" fillId="0" borderId="0" xfId="0"/>
    <xf numFmtId="0" fontId="19" fillId="0" borderId="10" xfId="0" applyFont="1" applyBorder="1" applyAlignment="1">
      <alignment horizontal="center"/>
    </xf>
    <xf numFmtId="0" fontId="0" fillId="0" borderId="0" xfId="0" applyBorder="1"/>
    <xf numFmtId="0" fontId="0" fillId="0" borderId="6" xfId="0" applyBorder="1"/>
    <xf numFmtId="0" fontId="10" fillId="0" borderId="4" xfId="0" applyFont="1" applyBorder="1"/>
    <xf numFmtId="0" fontId="0" fillId="0" borderId="10" xfId="0" applyBorder="1" applyAlignment="1">
      <alignment horizontal="center"/>
    </xf>
    <xf numFmtId="166" fontId="0" fillId="0" borderId="0" xfId="0" applyNumberFormat="1" applyBorder="1"/>
    <xf numFmtId="166" fontId="0" fillId="0" borderId="6" xfId="0" applyNumberFormat="1" applyBorder="1"/>
    <xf numFmtId="0" fontId="10" fillId="0" borderId="0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10" fillId="0" borderId="0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0" fillId="0" borderId="9" xfId="0" applyFont="1" applyBorder="1"/>
    <xf numFmtId="0" fontId="0" fillId="0" borderId="8" xfId="0" applyFont="1" applyBorder="1"/>
    <xf numFmtId="0" fontId="0" fillId="0" borderId="11" xfId="0" applyFont="1" applyFill="1" applyBorder="1" applyAlignment="1"/>
    <xf numFmtId="0" fontId="10" fillId="0" borderId="9" xfId="0" applyFont="1" applyBorder="1" applyAlignment="1">
      <alignment horizontal="center"/>
    </xf>
    <xf numFmtId="49" fontId="0" fillId="0" borderId="11" xfId="0" applyNumberFormat="1" applyFont="1" applyFill="1" applyBorder="1" applyAlignment="1">
      <alignment horizontal="center"/>
    </xf>
    <xf numFmtId="0" fontId="10" fillId="0" borderId="12" xfId="0" applyFont="1" applyBorder="1" applyAlignment="1">
      <alignment horizontal="distributed" vertical="distributed" textRotation="90"/>
    </xf>
    <xf numFmtId="0" fontId="10" fillId="0" borderId="12" xfId="0" applyFont="1" applyBorder="1" applyAlignment="1">
      <alignment textRotation="90"/>
    </xf>
    <xf numFmtId="0" fontId="10" fillId="0" borderId="4" xfId="0" applyFont="1" applyBorder="1" applyAlignment="1">
      <alignment horizontal="left" vertical="distributed" textRotation="90" wrapText="1"/>
    </xf>
    <xf numFmtId="49" fontId="0" fillId="0" borderId="11" xfId="0" applyNumberFormat="1" applyBorder="1"/>
    <xf numFmtId="49" fontId="0" fillId="0" borderId="10" xfId="0" applyNumberFormat="1" applyFon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49" fontId="0" fillId="0" borderId="10" xfId="7" applyNumberFormat="1" applyFont="1" applyBorder="1" applyAlignment="1">
      <alignment horizontal="center"/>
    </xf>
    <xf numFmtId="49" fontId="10" fillId="0" borderId="10" xfId="0" applyNumberFormat="1" applyFont="1" applyBorder="1" applyAlignment="1">
      <alignment horizontal="center"/>
    </xf>
    <xf numFmtId="49" fontId="10" fillId="0" borderId="11" xfId="0" applyNumberFormat="1" applyFont="1" applyBorder="1"/>
    <xf numFmtId="49" fontId="10" fillId="0" borderId="11" xfId="0" applyNumberFormat="1" applyFont="1" applyBorder="1" applyAlignment="1">
      <alignment horizontal="center"/>
    </xf>
    <xf numFmtId="0" fontId="19" fillId="0" borderId="0" xfId="0" applyFont="1" applyBorder="1" applyAlignment="1">
      <alignment horizontal="left" vertical="distributed" textRotation="90" wrapText="1"/>
    </xf>
    <xf numFmtId="49" fontId="0" fillId="0" borderId="11" xfId="0" applyNumberFormat="1" applyFont="1" applyBorder="1" applyAlignment="1">
      <alignment horizontal="center"/>
    </xf>
    <xf numFmtId="49" fontId="10" fillId="0" borderId="11" xfId="0" applyNumberFormat="1" applyFont="1" applyFill="1" applyBorder="1" applyAlignment="1">
      <alignment horizontal="center"/>
    </xf>
    <xf numFmtId="49" fontId="10" fillId="0" borderId="10" xfId="0" applyNumberFormat="1" applyFont="1" applyBorder="1" applyAlignment="1">
      <alignment horizontal="center" vertical="center"/>
    </xf>
    <xf numFmtId="49" fontId="0" fillId="0" borderId="10" xfId="0" applyNumberFormat="1" applyFont="1" applyBorder="1" applyAlignment="1">
      <alignment horizontal="center" vertical="center"/>
    </xf>
    <xf numFmtId="49" fontId="0" fillId="0" borderId="10" xfId="0" applyNumberFormat="1" applyFont="1" applyBorder="1" applyAlignment="1">
      <alignment horizontal="center" vertical="top"/>
    </xf>
    <xf numFmtId="0" fontId="0" fillId="0" borderId="0" xfId="0"/>
    <xf numFmtId="0" fontId="10" fillId="0" borderId="6" xfId="0" applyFont="1" applyBorder="1"/>
    <xf numFmtId="0" fontId="0" fillId="0" borderId="0" xfId="0" applyBorder="1"/>
    <xf numFmtId="0" fontId="0" fillId="0" borderId="6" xfId="0" applyBorder="1"/>
    <xf numFmtId="166" fontId="0" fillId="0" borderId="0" xfId="0" applyNumberFormat="1" applyBorder="1"/>
    <xf numFmtId="0" fontId="10" fillId="0" borderId="0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10" fillId="0" borderId="0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4" fontId="0" fillId="0" borderId="10" xfId="0" applyNumberFormat="1" applyBorder="1"/>
    <xf numFmtId="0" fontId="0" fillId="0" borderId="0" xfId="0" applyBorder="1" applyAlignment="1">
      <alignment horizontal="center"/>
    </xf>
    <xf numFmtId="49" fontId="0" fillId="0" borderId="11" xfId="0" applyNumberFormat="1" applyFont="1" applyFill="1" applyBorder="1" applyAlignment="1">
      <alignment horizontal="center"/>
    </xf>
    <xf numFmtId="49" fontId="0" fillId="0" borderId="10" xfId="0" applyNumberFormat="1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49" fontId="0" fillId="0" borderId="10" xfId="7" applyNumberFormat="1" applyFont="1" applyBorder="1" applyAlignment="1">
      <alignment horizontal="center"/>
    </xf>
    <xf numFmtId="49" fontId="10" fillId="0" borderId="10" xfId="0" applyNumberFormat="1" applyFont="1" applyBorder="1" applyAlignment="1">
      <alignment horizontal="center"/>
    </xf>
    <xf numFmtId="49" fontId="10" fillId="0" borderId="11" xfId="0" applyNumberFormat="1" applyFont="1" applyBorder="1"/>
    <xf numFmtId="49" fontId="10" fillId="0" borderId="11" xfId="0" applyNumberFormat="1" applyFont="1" applyBorder="1" applyAlignment="1">
      <alignment horizontal="center"/>
    </xf>
    <xf numFmtId="49" fontId="0" fillId="0" borderId="11" xfId="0" applyNumberFormat="1" applyFont="1" applyBorder="1" applyAlignment="1">
      <alignment horizontal="center"/>
    </xf>
    <xf numFmtId="49" fontId="10" fillId="0" borderId="11" xfId="0" applyNumberFormat="1" applyFont="1" applyFill="1" applyBorder="1" applyAlignment="1">
      <alignment horizontal="center"/>
    </xf>
    <xf numFmtId="49" fontId="0" fillId="0" borderId="10" xfId="0" applyNumberFormat="1" applyFont="1" applyBorder="1" applyAlignment="1">
      <alignment horizontal="center" vertical="center"/>
    </xf>
    <xf numFmtId="49" fontId="0" fillId="0" borderId="11" xfId="0" applyNumberFormat="1" applyFont="1" applyBorder="1"/>
    <xf numFmtId="0" fontId="0" fillId="0" borderId="13" xfId="0" applyFont="1" applyBorder="1" applyAlignment="1">
      <alignment horizontal="center"/>
    </xf>
    <xf numFmtId="49" fontId="0" fillId="0" borderId="13" xfId="0" applyNumberFormat="1" applyFont="1" applyBorder="1" applyAlignment="1">
      <alignment horizontal="center"/>
    </xf>
    <xf numFmtId="0" fontId="0" fillId="0" borderId="3" xfId="0" applyFont="1" applyBorder="1"/>
    <xf numFmtId="0" fontId="10" fillId="0" borderId="13" xfId="0" applyFont="1" applyBorder="1" applyAlignment="1">
      <alignment horizontal="center"/>
    </xf>
    <xf numFmtId="0" fontId="10" fillId="0" borderId="0" xfId="0" applyFont="1" applyBorder="1" applyAlignment="1"/>
    <xf numFmtId="0" fontId="10" fillId="0" borderId="39" xfId="0" applyFont="1" applyBorder="1" applyAlignment="1">
      <alignment horizontal="center" vertical="center" textRotation="90"/>
    </xf>
    <xf numFmtId="0" fontId="19" fillId="0" borderId="39" xfId="0" applyFont="1" applyBorder="1" applyAlignment="1">
      <alignment horizontal="left" vertical="distributed" textRotation="90" wrapText="1"/>
    </xf>
    <xf numFmtId="0" fontId="10" fillId="0" borderId="18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61" xfId="0" applyFont="1" applyFill="1" applyBorder="1" applyAlignment="1">
      <alignment horizontal="center"/>
    </xf>
    <xf numFmtId="0" fontId="10" fillId="2" borderId="46" xfId="0" applyFont="1" applyFill="1" applyBorder="1" applyAlignment="1"/>
    <xf numFmtId="0" fontId="10" fillId="2" borderId="46" xfId="0" applyFont="1" applyFill="1" applyBorder="1" applyAlignment="1">
      <alignment horizontal="center"/>
    </xf>
    <xf numFmtId="0" fontId="10" fillId="0" borderId="0" xfId="0" applyFont="1" applyBorder="1"/>
    <xf numFmtId="0" fontId="0" fillId="0" borderId="22" xfId="0" applyBorder="1"/>
    <xf numFmtId="0" fontId="0" fillId="0" borderId="37" xfId="0" applyBorder="1"/>
    <xf numFmtId="0" fontId="0" fillId="0" borderId="21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30" xfId="0" applyBorder="1"/>
    <xf numFmtId="0" fontId="0" fillId="0" borderId="31" xfId="0" applyBorder="1"/>
    <xf numFmtId="0" fontId="10" fillId="0" borderId="37" xfId="0" applyFont="1" applyBorder="1"/>
    <xf numFmtId="0" fontId="10" fillId="0" borderId="30" xfId="0" applyFont="1" applyBorder="1"/>
    <xf numFmtId="0" fontId="10" fillId="0" borderId="42" xfId="0" applyFont="1" applyBorder="1"/>
    <xf numFmtId="0" fontId="0" fillId="0" borderId="16" xfId="0" applyBorder="1"/>
    <xf numFmtId="0" fontId="10" fillId="0" borderId="48" xfId="0" applyFont="1" applyBorder="1" applyAlignment="1">
      <alignment horizontal="center" vertical="distributed" readingOrder="1"/>
    </xf>
    <xf numFmtId="0" fontId="10" fillId="0" borderId="37" xfId="0" applyFont="1" applyBorder="1" applyAlignment="1"/>
    <xf numFmtId="49" fontId="0" fillId="0" borderId="33" xfId="0" applyNumberFormat="1" applyBorder="1"/>
    <xf numFmtId="49" fontId="0" fillId="0" borderId="35" xfId="0" applyNumberFormat="1" applyBorder="1"/>
    <xf numFmtId="0" fontId="10" fillId="0" borderId="19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49" fontId="0" fillId="0" borderId="0" xfId="0" applyNumberFormat="1" applyFont="1" applyAlignment="1">
      <alignment horizontal="center"/>
    </xf>
    <xf numFmtId="166" fontId="0" fillId="0" borderId="11" xfId="0" applyNumberFormat="1" applyFont="1" applyBorder="1"/>
    <xf numFmtId="1" fontId="0" fillId="0" borderId="11" xfId="0" applyNumberFormat="1" applyFont="1" applyBorder="1" applyAlignment="1">
      <alignment horizontal="center"/>
    </xf>
    <xf numFmtId="1" fontId="0" fillId="0" borderId="11" xfId="0" applyNumberFormat="1" applyFont="1" applyBorder="1"/>
    <xf numFmtId="49" fontId="0" fillId="0" borderId="2" xfId="0" applyNumberFormat="1" applyFont="1" applyFill="1" applyBorder="1" applyAlignment="1"/>
    <xf numFmtId="49" fontId="0" fillId="0" borderId="13" xfId="0" applyNumberFormat="1" applyBorder="1" applyAlignment="1">
      <alignment horizontal="center"/>
    </xf>
    <xf numFmtId="49" fontId="0" fillId="0" borderId="68" xfId="0" applyNumberFormat="1" applyBorder="1"/>
    <xf numFmtId="4" fontId="0" fillId="0" borderId="6" xfId="0" applyNumberFormat="1" applyBorder="1"/>
    <xf numFmtId="49" fontId="0" fillId="0" borderId="0" xfId="0" applyNumberFormat="1"/>
    <xf numFmtId="0" fontId="0" fillId="0" borderId="10" xfId="0" applyNumberFormat="1" applyFont="1" applyBorder="1" applyAlignment="1">
      <alignment horizontal="center"/>
    </xf>
    <xf numFmtId="0" fontId="0" fillId="0" borderId="79" xfId="0" applyBorder="1"/>
    <xf numFmtId="0" fontId="0" fillId="0" borderId="0" xfId="0" applyBorder="1"/>
    <xf numFmtId="0" fontId="0" fillId="0" borderId="4" xfId="0" applyBorder="1"/>
    <xf numFmtId="0" fontId="0" fillId="0" borderId="9" xfId="0" applyBorder="1"/>
    <xf numFmtId="0" fontId="10" fillId="0" borderId="0" xfId="0" applyFont="1" applyBorder="1"/>
    <xf numFmtId="0" fontId="0" fillId="0" borderId="22" xfId="0" applyBorder="1"/>
    <xf numFmtId="0" fontId="0" fillId="0" borderId="16" xfId="0" applyBorder="1" applyAlignment="1">
      <alignment horizontal="center"/>
    </xf>
    <xf numFmtId="0" fontId="0" fillId="0" borderId="33" xfId="0" applyBorder="1"/>
    <xf numFmtId="0" fontId="0" fillId="0" borderId="34" xfId="0" applyBorder="1"/>
    <xf numFmtId="0" fontId="0" fillId="0" borderId="34" xfId="0" applyBorder="1" applyAlignment="1">
      <alignment horizontal="center"/>
    </xf>
    <xf numFmtId="0" fontId="0" fillId="0" borderId="37" xfId="0" applyBorder="1"/>
    <xf numFmtId="0" fontId="0" fillId="0" borderId="38" xfId="0" applyBorder="1"/>
    <xf numFmtId="0" fontId="0" fillId="0" borderId="21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30" xfId="0" applyBorder="1"/>
    <xf numFmtId="0" fontId="0" fillId="0" borderId="31" xfId="0" applyBorder="1"/>
    <xf numFmtId="0" fontId="10" fillId="0" borderId="37" xfId="0" applyFont="1" applyBorder="1"/>
    <xf numFmtId="0" fontId="0" fillId="0" borderId="69" xfId="0" applyBorder="1"/>
    <xf numFmtId="0" fontId="0" fillId="0" borderId="15" xfId="0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10" fillId="0" borderId="33" xfId="0" applyNumberFormat="1" applyFon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49" fontId="0" fillId="0" borderId="34" xfId="0" applyNumberFormat="1" applyBorder="1"/>
    <xf numFmtId="49" fontId="0" fillId="0" borderId="69" xfId="0" applyNumberFormat="1" applyBorder="1"/>
    <xf numFmtId="49" fontId="0" fillId="0" borderId="33" xfId="0" applyNumberFormat="1" applyBorder="1"/>
    <xf numFmtId="49" fontId="0" fillId="0" borderId="6" xfId="0" applyNumberFormat="1" applyBorder="1"/>
    <xf numFmtId="49" fontId="0" fillId="0" borderId="9" xfId="0" applyNumberFormat="1" applyBorder="1" applyAlignment="1">
      <alignment horizontal="center"/>
    </xf>
    <xf numFmtId="49" fontId="0" fillId="0" borderId="9" xfId="0" applyNumberFormat="1" applyBorder="1"/>
    <xf numFmtId="0" fontId="28" fillId="0" borderId="30" xfId="0" applyFont="1" applyBorder="1"/>
    <xf numFmtId="49" fontId="0" fillId="0" borderId="69" xfId="0" applyNumberFormat="1" applyBorder="1" applyAlignment="1">
      <alignment horizontal="center"/>
    </xf>
    <xf numFmtId="49" fontId="10" fillId="0" borderId="69" xfId="0" applyNumberFormat="1" applyFont="1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0" xfId="0"/>
    <xf numFmtId="0" fontId="0" fillId="0" borderId="0" xfId="0" applyBorder="1"/>
    <xf numFmtId="0" fontId="10" fillId="0" borderId="0" xfId="0" applyFont="1" applyBorder="1"/>
    <xf numFmtId="0" fontId="0" fillId="0" borderId="22" xfId="0" applyBorder="1"/>
    <xf numFmtId="0" fontId="0" fillId="0" borderId="16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24" xfId="0" applyBorder="1"/>
    <xf numFmtId="0" fontId="0" fillId="0" borderId="37" xfId="0" applyBorder="1"/>
    <xf numFmtId="0" fontId="0" fillId="0" borderId="21" xfId="0" applyBorder="1"/>
    <xf numFmtId="0" fontId="0" fillId="0" borderId="41" xfId="0" applyBorder="1"/>
    <xf numFmtId="0" fontId="0" fillId="0" borderId="42" xfId="0" applyBorder="1"/>
    <xf numFmtId="0" fontId="0" fillId="0" borderId="44" xfId="0" applyBorder="1"/>
    <xf numFmtId="0" fontId="0" fillId="0" borderId="47" xfId="0" applyBorder="1"/>
    <xf numFmtId="0" fontId="10" fillId="0" borderId="36" xfId="0" applyFont="1" applyBorder="1"/>
    <xf numFmtId="0" fontId="10" fillId="0" borderId="37" xfId="0" applyFont="1" applyBorder="1"/>
    <xf numFmtId="0" fontId="0" fillId="0" borderId="15" xfId="0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10" fillId="0" borderId="33" xfId="0" applyNumberFormat="1" applyFon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49" fontId="0" fillId="0" borderId="34" xfId="0" applyNumberFormat="1" applyBorder="1"/>
    <xf numFmtId="49" fontId="0" fillId="0" borderId="33" xfId="0" applyNumberFormat="1" applyBorder="1"/>
    <xf numFmtId="0" fontId="0" fillId="0" borderId="0" xfId="0" applyBorder="1"/>
    <xf numFmtId="0" fontId="10" fillId="0" borderId="0" xfId="0" applyFont="1" applyBorder="1"/>
    <xf numFmtId="0" fontId="0" fillId="0" borderId="22" xfId="0" applyBorder="1"/>
    <xf numFmtId="0" fontId="0" fillId="0" borderId="16" xfId="0" applyBorder="1" applyAlignment="1">
      <alignment horizontal="center"/>
    </xf>
    <xf numFmtId="0" fontId="0" fillId="0" borderId="37" xfId="0" applyBorder="1"/>
    <xf numFmtId="0" fontId="0" fillId="0" borderId="21" xfId="0" applyBorder="1"/>
    <xf numFmtId="0" fontId="0" fillId="0" borderId="41" xfId="0" applyBorder="1"/>
    <xf numFmtId="0" fontId="0" fillId="0" borderId="42" xfId="0" applyBorder="1"/>
    <xf numFmtId="0" fontId="10" fillId="0" borderId="37" xfId="0" applyFont="1" applyBorder="1"/>
    <xf numFmtId="49" fontId="0" fillId="0" borderId="10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0" fontId="0" fillId="0" borderId="0" xfId="0"/>
    <xf numFmtId="0" fontId="0" fillId="0" borderId="9" xfId="0" applyFont="1" applyBorder="1" applyAlignment="1"/>
    <xf numFmtId="0" fontId="0" fillId="0" borderId="0" xfId="0"/>
    <xf numFmtId="0" fontId="0" fillId="0" borderId="0" xfId="0" applyBorder="1"/>
    <xf numFmtId="0" fontId="0" fillId="0" borderId="10" xfId="0" applyBorder="1"/>
    <xf numFmtId="0" fontId="10" fillId="0" borderId="9" xfId="0" applyFont="1" applyBorder="1" applyAlignment="1"/>
    <xf numFmtId="0" fontId="10" fillId="0" borderId="0" xfId="0" applyFont="1" applyBorder="1"/>
    <xf numFmtId="0" fontId="0" fillId="0" borderId="22" xfId="0" applyBorder="1"/>
    <xf numFmtId="0" fontId="0" fillId="0" borderId="16" xfId="0" applyBorder="1" applyAlignment="1">
      <alignment horizontal="center"/>
    </xf>
    <xf numFmtId="0" fontId="0" fillId="0" borderId="37" xfId="0" applyBorder="1"/>
    <xf numFmtId="0" fontId="0" fillId="0" borderId="21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30" xfId="0" applyBorder="1"/>
    <xf numFmtId="0" fontId="0" fillId="0" borderId="31" xfId="0" applyBorder="1"/>
    <xf numFmtId="0" fontId="10" fillId="0" borderId="37" xfId="0" applyFont="1" applyBorder="1"/>
    <xf numFmtId="0" fontId="0" fillId="0" borderId="13" xfId="0" applyBorder="1"/>
    <xf numFmtId="49" fontId="0" fillId="0" borderId="10" xfId="0" applyNumberFormat="1" applyBorder="1" applyAlignment="1">
      <alignment horizontal="center"/>
    </xf>
    <xf numFmtId="49" fontId="0" fillId="0" borderId="10" xfId="0" applyNumberFormat="1" applyBorder="1"/>
    <xf numFmtId="49" fontId="10" fillId="0" borderId="10" xfId="0" applyNumberFormat="1" applyFont="1" applyBorder="1" applyAlignment="1">
      <alignment horizontal="center"/>
    </xf>
    <xf numFmtId="49" fontId="0" fillId="0" borderId="8" xfId="0" applyNumberFormat="1" applyBorder="1"/>
    <xf numFmtId="49" fontId="0" fillId="0" borderId="8" xfId="0" applyNumberFormat="1" applyBorder="1" applyAlignment="1">
      <alignment horizontal="center"/>
    </xf>
    <xf numFmtId="49" fontId="0" fillId="0" borderId="12" xfId="0" applyNumberFormat="1" applyBorder="1"/>
    <xf numFmtId="49" fontId="0" fillId="0" borderId="7" xfId="0" applyNumberFormat="1" applyBorder="1"/>
    <xf numFmtId="49" fontId="10" fillId="0" borderId="12" xfId="0" applyNumberFormat="1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0" xfId="0" applyNumberFormat="1" applyFon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9" fontId="0" fillId="0" borderId="7" xfId="0" applyNumberFormat="1" applyBorder="1" applyAlignment="1">
      <alignment horizontal="center"/>
    </xf>
    <xf numFmtId="49" fontId="0" fillId="0" borderId="8" xfId="0" applyNumberFormat="1" applyBorder="1" applyAlignment="1" applyProtection="1">
      <alignment horizontal="center"/>
      <protection locked="0"/>
    </xf>
    <xf numFmtId="49" fontId="10" fillId="0" borderId="8" xfId="0" applyNumberFormat="1" applyFont="1" applyBorder="1" applyAlignment="1">
      <alignment horizontal="center"/>
    </xf>
    <xf numFmtId="0" fontId="10" fillId="0" borderId="11" xfId="0" applyFont="1" applyBorder="1" applyAlignment="1"/>
    <xf numFmtId="0" fontId="10" fillId="0" borderId="8" xfId="0" applyFont="1" applyBorder="1" applyAlignment="1"/>
    <xf numFmtId="49" fontId="0" fillId="0" borderId="6" xfId="0" applyNumberFormat="1" applyBorder="1" applyAlignment="1">
      <alignment horizontal="center"/>
    </xf>
    <xf numFmtId="0" fontId="0" fillId="0" borderId="0" xfId="0"/>
    <xf numFmtId="0" fontId="0" fillId="0" borderId="79" xfId="0" applyBorder="1"/>
    <xf numFmtId="0" fontId="0" fillId="0" borderId="0" xfId="0" applyBorder="1"/>
    <xf numFmtId="0" fontId="0" fillId="0" borderId="4" xfId="0" applyBorder="1"/>
    <xf numFmtId="0" fontId="10" fillId="0" borderId="79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1" xfId="0" applyBorder="1"/>
    <xf numFmtId="0" fontId="10" fillId="0" borderId="0" xfId="0" applyFont="1" applyBorder="1"/>
    <xf numFmtId="0" fontId="0" fillId="0" borderId="0" xfId="0" applyFont="1" applyAlignment="1">
      <alignment horizontal="right"/>
    </xf>
    <xf numFmtId="0" fontId="0" fillId="0" borderId="0" xfId="0"/>
    <xf numFmtId="0" fontId="0" fillId="0" borderId="79" xfId="0" applyBorder="1"/>
    <xf numFmtId="0" fontId="0" fillId="0" borderId="0" xfId="0" applyBorder="1"/>
    <xf numFmtId="0" fontId="0" fillId="0" borderId="4" xfId="0" applyBorder="1"/>
    <xf numFmtId="0" fontId="10" fillId="0" borderId="79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0" xfId="0" applyFont="1" applyBorder="1" applyAlignment="1">
      <alignment horizontal="center"/>
    </xf>
    <xf numFmtId="0" fontId="0" fillId="0" borderId="10" xfId="0" applyBorder="1"/>
    <xf numFmtId="0" fontId="0" fillId="0" borderId="2" xfId="0" applyBorder="1"/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9" xfId="0" applyBorder="1"/>
    <xf numFmtId="0" fontId="0" fillId="0" borderId="8" xfId="0" applyBorder="1"/>
    <xf numFmtId="0" fontId="10" fillId="0" borderId="11" xfId="0" applyFont="1" applyBorder="1"/>
    <xf numFmtId="0" fontId="10" fillId="0" borderId="8" xfId="0" applyFont="1" applyBorder="1"/>
    <xf numFmtId="0" fontId="10" fillId="0" borderId="10" xfId="0" applyFont="1" applyBorder="1" applyAlignment="1">
      <alignment horizontal="center"/>
    </xf>
    <xf numFmtId="0" fontId="0" fillId="0" borderId="11" xfId="0" applyFont="1" applyBorder="1"/>
    <xf numFmtId="0" fontId="0" fillId="0" borderId="1" xfId="0" applyBorder="1"/>
    <xf numFmtId="0" fontId="0" fillId="0" borderId="3" xfId="0" applyBorder="1"/>
    <xf numFmtId="0" fontId="10" fillId="0" borderId="8" xfId="0" applyFont="1" applyBorder="1" applyAlignment="1">
      <alignment horizontal="center"/>
    </xf>
    <xf numFmtId="0" fontId="10" fillId="0" borderId="0" xfId="0" applyFont="1" applyBorder="1"/>
    <xf numFmtId="0" fontId="0" fillId="0" borderId="8" xfId="0" applyBorder="1" applyAlignment="1">
      <alignment horizontal="center"/>
    </xf>
    <xf numFmtId="0" fontId="0" fillId="0" borderId="10" xfId="0" applyFill="1" applyBorder="1" applyAlignment="1">
      <alignment horizontal="center"/>
    </xf>
    <xf numFmtId="1" fontId="10" fillId="0" borderId="10" xfId="0" applyNumberFormat="1" applyFont="1" applyBorder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0" xfId="0" applyFont="1" applyBorder="1" applyAlignment="1">
      <alignment horizontal="center"/>
    </xf>
    <xf numFmtId="0" fontId="0" fillId="0" borderId="10" xfId="0" applyBorder="1"/>
    <xf numFmtId="0" fontId="0" fillId="0" borderId="2" xfId="0" applyBorder="1"/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9" xfId="0" applyBorder="1"/>
    <xf numFmtId="0" fontId="0" fillId="0" borderId="8" xfId="0" applyBorder="1"/>
    <xf numFmtId="0" fontId="10" fillId="0" borderId="10" xfId="0" applyFont="1" applyBorder="1"/>
    <xf numFmtId="0" fontId="10" fillId="0" borderId="9" xfId="0" applyFont="1" applyBorder="1"/>
    <xf numFmtId="0" fontId="10" fillId="0" borderId="6" xfId="0" applyFont="1" applyBorder="1"/>
    <xf numFmtId="0" fontId="10" fillId="0" borderId="10" xfId="0" applyFont="1" applyBorder="1" applyAlignment="1">
      <alignment horizontal="center"/>
    </xf>
    <xf numFmtId="0" fontId="0" fillId="0" borderId="9" xfId="0" applyFont="1" applyBorder="1"/>
    <xf numFmtId="0" fontId="0" fillId="0" borderId="1" xfId="0" applyBorder="1"/>
    <xf numFmtId="0" fontId="0" fillId="0" borderId="3" xfId="0" applyBorder="1"/>
    <xf numFmtId="0" fontId="10" fillId="0" borderId="0" xfId="0" applyFont="1" applyBorder="1"/>
    <xf numFmtId="0" fontId="0" fillId="0" borderId="12" xfId="0" applyBorder="1"/>
    <xf numFmtId="0" fontId="0" fillId="0" borderId="6" xfId="0" applyFont="1" applyBorder="1"/>
    <xf numFmtId="1" fontId="10" fillId="0" borderId="10" xfId="0" applyNumberFormat="1" applyFont="1" applyBorder="1" applyAlignment="1">
      <alignment horizontal="center"/>
    </xf>
    <xf numFmtId="0" fontId="17" fillId="0" borderId="9" xfId="0" applyFont="1" applyBorder="1"/>
    <xf numFmtId="0" fontId="10" fillId="0" borderId="12" xfId="0" applyFont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10" fillId="0" borderId="21" xfId="0" applyFont="1" applyBorder="1"/>
    <xf numFmtId="0" fontId="0" fillId="0" borderId="22" xfId="0" applyBorder="1"/>
    <xf numFmtId="0" fontId="29" fillId="0" borderId="23" xfId="0" applyFont="1" applyBorder="1"/>
    <xf numFmtId="0" fontId="28" fillId="0" borderId="24" xfId="0" applyFont="1" applyBorder="1"/>
    <xf numFmtId="0" fontId="0" fillId="0" borderId="26" xfId="0" applyBorder="1"/>
    <xf numFmtId="0" fontId="0" fillId="0" borderId="25" xfId="0" applyBorder="1"/>
    <xf numFmtId="0" fontId="10" fillId="0" borderId="25" xfId="0" applyFont="1" applyBorder="1"/>
    <xf numFmtId="0" fontId="0" fillId="0" borderId="25" xfId="0" applyFont="1" applyBorder="1"/>
    <xf numFmtId="0" fontId="10" fillId="0" borderId="26" xfId="0" applyFont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4" xfId="0" applyBorder="1"/>
    <xf numFmtId="0" fontId="0" fillId="0" borderId="23" xfId="0" applyBorder="1"/>
    <xf numFmtId="0" fontId="0" fillId="0" borderId="37" xfId="0" applyBorder="1"/>
    <xf numFmtId="0" fontId="0" fillId="0" borderId="21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30" xfId="0" applyBorder="1"/>
    <xf numFmtId="0" fontId="0" fillId="0" borderId="45" xfId="0" applyBorder="1"/>
    <xf numFmtId="0" fontId="0" fillId="0" borderId="31" xfId="0" applyBorder="1"/>
    <xf numFmtId="0" fontId="0" fillId="0" borderId="0" xfId="0" applyFont="1" applyBorder="1"/>
    <xf numFmtId="0" fontId="0" fillId="0" borderId="49" xfId="0" applyBorder="1" applyAlignment="1">
      <alignment horizontal="center"/>
    </xf>
    <xf numFmtId="0" fontId="10" fillId="0" borderId="2" xfId="0" applyFont="1" applyBorder="1"/>
    <xf numFmtId="0" fontId="0" fillId="0" borderId="51" xfId="0" applyBorder="1"/>
    <xf numFmtId="0" fontId="0" fillId="0" borderId="0" xfId="0" applyAlignment="1">
      <alignment horizontal="center"/>
    </xf>
    <xf numFmtId="0" fontId="0" fillId="0" borderId="48" xfId="0" applyBorder="1"/>
    <xf numFmtId="0" fontId="0" fillId="0" borderId="48" xfId="0" applyBorder="1" applyAlignment="1">
      <alignment horizontal="center"/>
    </xf>
    <xf numFmtId="0" fontId="0" fillId="0" borderId="39" xfId="0" applyBorder="1"/>
    <xf numFmtId="0" fontId="0" fillId="0" borderId="52" xfId="0" applyBorder="1"/>
    <xf numFmtId="0" fontId="0" fillId="0" borderId="59" xfId="0" applyBorder="1"/>
    <xf numFmtId="0" fontId="0" fillId="0" borderId="13" xfId="0" applyBorder="1"/>
    <xf numFmtId="0" fontId="0" fillId="0" borderId="60" xfId="0" applyBorder="1"/>
    <xf numFmtId="4" fontId="10" fillId="0" borderId="48" xfId="0" applyNumberFormat="1" applyFont="1" applyBorder="1"/>
    <xf numFmtId="0" fontId="10" fillId="0" borderId="0" xfId="0" applyFont="1" applyBorder="1" applyAlignment="1"/>
    <xf numFmtId="0" fontId="0" fillId="0" borderId="49" xfId="0" applyBorder="1"/>
    <xf numFmtId="4" fontId="10" fillId="0" borderId="16" xfId="0" applyNumberFormat="1" applyFont="1" applyBorder="1"/>
    <xf numFmtId="0" fontId="0" fillId="0" borderId="20" xfId="0" applyBorder="1"/>
    <xf numFmtId="0" fontId="10" fillId="0" borderId="30" xfId="0" applyFont="1" applyBorder="1"/>
    <xf numFmtId="4" fontId="0" fillId="0" borderId="34" xfId="0" applyNumberFormat="1" applyFont="1" applyBorder="1" applyAlignment="1">
      <alignment horizontal="right"/>
    </xf>
    <xf numFmtId="4" fontId="0" fillId="0" borderId="34" xfId="0" applyNumberFormat="1" applyFont="1" applyBorder="1"/>
    <xf numFmtId="0" fontId="10" fillId="0" borderId="42" xfId="0" applyFont="1" applyBorder="1"/>
    <xf numFmtId="0" fontId="0" fillId="0" borderId="39" xfId="0" applyBorder="1" applyAlignment="1">
      <alignment horizontal="center"/>
    </xf>
    <xf numFmtId="0" fontId="10" fillId="0" borderId="44" xfId="0" applyFont="1" applyBorder="1"/>
    <xf numFmtId="0" fontId="12" fillId="0" borderId="34" xfId="0" applyFont="1" applyBorder="1"/>
    <xf numFmtId="0" fontId="0" fillId="0" borderId="18" xfId="0" applyBorder="1"/>
    <xf numFmtId="0" fontId="0" fillId="0" borderId="19" xfId="0" applyBorder="1"/>
    <xf numFmtId="0" fontId="0" fillId="0" borderId="34" xfId="0" applyFont="1" applyBorder="1"/>
    <xf numFmtId="0" fontId="0" fillId="0" borderId="26" xfId="0" applyBorder="1" applyAlignment="1">
      <alignment horizontal="center"/>
    </xf>
    <xf numFmtId="4" fontId="10" fillId="0" borderId="18" xfId="0" applyNumberFormat="1" applyFont="1" applyBorder="1"/>
    <xf numFmtId="0" fontId="10" fillId="0" borderId="45" xfId="0" applyFont="1" applyBorder="1"/>
    <xf numFmtId="0" fontId="0" fillId="0" borderId="42" xfId="0" applyFont="1" applyBorder="1"/>
    <xf numFmtId="49" fontId="0" fillId="0" borderId="10" xfId="0" applyNumberFormat="1" applyBorder="1" applyAlignment="1">
      <alignment horizontal="center"/>
    </xf>
    <xf numFmtId="49" fontId="0" fillId="0" borderId="45" xfId="0" applyNumberFormat="1" applyBorder="1"/>
    <xf numFmtId="49" fontId="10" fillId="0" borderId="45" xfId="0" applyNumberFormat="1" applyFont="1" applyBorder="1" applyAlignment="1">
      <alignment horizontal="center"/>
    </xf>
    <xf numFmtId="49" fontId="0" fillId="0" borderId="45" xfId="0" applyNumberFormat="1" applyFont="1" applyBorder="1" applyAlignment="1">
      <alignment horizontal="center"/>
    </xf>
    <xf numFmtId="49" fontId="0" fillId="0" borderId="10" xfId="0" applyNumberFormat="1" applyBorder="1"/>
    <xf numFmtId="49" fontId="10" fillId="0" borderId="10" xfId="0" applyNumberFormat="1" applyFont="1" applyBorder="1" applyAlignment="1">
      <alignment horizontal="center"/>
    </xf>
    <xf numFmtId="49" fontId="0" fillId="0" borderId="12" xfId="0" applyNumberFormat="1" applyBorder="1"/>
    <xf numFmtId="49" fontId="10" fillId="0" borderId="12" xfId="0" applyNumberFormat="1" applyFont="1" applyBorder="1" applyAlignment="1">
      <alignment horizontal="center"/>
    </xf>
    <xf numFmtId="49" fontId="10" fillId="0" borderId="34" xfId="0" applyNumberFormat="1" applyFont="1" applyBorder="1" applyAlignment="1">
      <alignment horizontal="center"/>
    </xf>
    <xf numFmtId="49" fontId="0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4" fontId="10" fillId="0" borderId="69" xfId="0" applyNumberFormat="1" applyFont="1" applyBorder="1"/>
    <xf numFmtId="0" fontId="0" fillId="0" borderId="21" xfId="0" applyFont="1" applyBorder="1" applyAlignment="1">
      <alignment horizontal="center" vertical="center"/>
    </xf>
    <xf numFmtId="0" fontId="12" fillId="0" borderId="39" xfId="0" applyFont="1" applyBorder="1"/>
    <xf numFmtId="0" fontId="10" fillId="0" borderId="0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10" fillId="0" borderId="20" xfId="0" applyFont="1" applyBorder="1" applyAlignment="1">
      <alignment horizontal="center" vertical="distributed" readingOrder="1"/>
    </xf>
    <xf numFmtId="0" fontId="0" fillId="0" borderId="32" xfId="0" applyBorder="1" applyAlignment="1">
      <alignment horizontal="center"/>
    </xf>
    <xf numFmtId="0" fontId="10" fillId="0" borderId="20" xfId="0" applyFont="1" applyBorder="1" applyAlignment="1">
      <alignment horizontal="center" vertical="center"/>
    </xf>
    <xf numFmtId="0" fontId="10" fillId="0" borderId="39" xfId="0" applyFont="1" applyBorder="1" applyAlignment="1">
      <alignment vertical="center" textRotation="90" readingOrder="1"/>
    </xf>
    <xf numFmtId="0" fontId="10" fillId="0" borderId="16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18" xfId="0" applyFont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48" xfId="0" applyFont="1" applyBorder="1" applyAlignment="1"/>
    <xf numFmtId="0" fontId="10" fillId="0" borderId="3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7" xfId="0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0" fillId="0" borderId="5" xfId="0" applyFont="1" applyBorder="1"/>
    <xf numFmtId="4" fontId="10" fillId="0" borderId="2" xfId="0" applyNumberFormat="1" applyFont="1" applyBorder="1" applyAlignment="1">
      <alignment horizontal="center"/>
    </xf>
    <xf numFmtId="4" fontId="10" fillId="0" borderId="1" xfId="0" applyNumberFormat="1" applyFont="1" applyBorder="1"/>
    <xf numFmtId="0" fontId="11" fillId="0" borderId="43" xfId="0" applyFont="1" applyBorder="1"/>
    <xf numFmtId="0" fontId="11" fillId="0" borderId="30" xfId="0" applyFont="1" applyBorder="1"/>
    <xf numFmtId="166" fontId="11" fillId="0" borderId="30" xfId="0" applyNumberFormat="1" applyFont="1" applyBorder="1"/>
    <xf numFmtId="0" fontId="21" fillId="0" borderId="19" xfId="0" applyFont="1" applyBorder="1" applyAlignment="1"/>
    <xf numFmtId="0" fontId="21" fillId="0" borderId="48" xfId="0" applyFont="1" applyBorder="1" applyAlignment="1"/>
    <xf numFmtId="0" fontId="19" fillId="0" borderId="21" xfId="0" applyFont="1" applyBorder="1"/>
    <xf numFmtId="0" fontId="11" fillId="0" borderId="22" xfId="0" applyFont="1" applyBorder="1"/>
    <xf numFmtId="166" fontId="11" fillId="0" borderId="22" xfId="0" applyNumberFormat="1" applyFont="1" applyBorder="1"/>
    <xf numFmtId="0" fontId="19" fillId="0" borderId="22" xfId="0" applyFont="1" applyBorder="1" applyAlignment="1">
      <alignment horizontal="left"/>
    </xf>
    <xf numFmtId="0" fontId="11" fillId="0" borderId="37" xfId="0" applyFont="1" applyBorder="1"/>
    <xf numFmtId="0" fontId="19" fillId="0" borderId="42" xfId="0" applyFont="1" applyBorder="1"/>
    <xf numFmtId="0" fontId="19" fillId="0" borderId="30" xfId="0" applyFont="1" applyBorder="1" applyAlignment="1">
      <alignment horizontal="center"/>
    </xf>
    <xf numFmtId="0" fontId="19" fillId="0" borderId="30" xfId="0" applyFont="1" applyBorder="1"/>
    <xf numFmtId="0" fontId="19" fillId="0" borderId="72" xfId="0" applyFont="1" applyBorder="1"/>
    <xf numFmtId="0" fontId="19" fillId="0" borderId="31" xfId="0" applyFont="1" applyBorder="1"/>
    <xf numFmtId="0" fontId="21" fillId="0" borderId="38" xfId="0" applyFont="1" applyBorder="1" applyAlignment="1">
      <alignment horizontal="distributed" vertical="center" textRotation="90"/>
    </xf>
    <xf numFmtId="0" fontId="21" fillId="0" borderId="4" xfId="0" applyFont="1" applyBorder="1" applyAlignment="1">
      <alignment horizontal="distributed" vertical="distributed" textRotation="90"/>
    </xf>
    <xf numFmtId="0" fontId="21" fillId="0" borderId="14" xfId="0" applyFont="1" applyBorder="1" applyAlignment="1">
      <alignment horizontal="distributed" vertical="distributed" textRotation="90"/>
    </xf>
    <xf numFmtId="0" fontId="21" fillId="0" borderId="14" xfId="0" applyFont="1" applyBorder="1" applyAlignment="1">
      <alignment textRotation="90"/>
    </xf>
    <xf numFmtId="0" fontId="21" fillId="0" borderId="4" xfId="0" applyFont="1" applyBorder="1" applyAlignment="1">
      <alignment horizontal="center" vertical="center" textRotation="90"/>
    </xf>
    <xf numFmtId="0" fontId="21" fillId="0" borderId="4" xfId="0" applyFont="1" applyBorder="1" applyAlignment="1">
      <alignment horizontal="center" vertical="distributed" textRotation="90" wrapText="1"/>
    </xf>
    <xf numFmtId="166" fontId="0" fillId="0" borderId="22" xfId="0" applyNumberFormat="1" applyBorder="1"/>
    <xf numFmtId="0" fontId="10" fillId="0" borderId="22" xfId="0" applyFont="1" applyBorder="1" applyAlignment="1">
      <alignment horizontal="left"/>
    </xf>
    <xf numFmtId="166" fontId="0" fillId="0" borderId="30" xfId="0" applyNumberFormat="1" applyBorder="1"/>
    <xf numFmtId="0" fontId="19" fillId="0" borderId="11" xfId="0" applyFont="1" applyFill="1" applyBorder="1" applyAlignment="1">
      <alignment horizontal="center"/>
    </xf>
    <xf numFmtId="0" fontId="19" fillId="0" borderId="34" xfId="0" applyFont="1" applyFill="1" applyBorder="1" applyAlignment="1">
      <alignment horizontal="center"/>
    </xf>
    <xf numFmtId="0" fontId="10" fillId="0" borderId="13" xfId="0" applyFont="1" applyBorder="1" applyAlignment="1"/>
    <xf numFmtId="0" fontId="11" fillId="0" borderId="21" xfId="0" applyFont="1" applyBorder="1"/>
    <xf numFmtId="0" fontId="11" fillId="0" borderId="41" xfId="0" applyFont="1" applyBorder="1"/>
    <xf numFmtId="0" fontId="11" fillId="0" borderId="31" xfId="0" applyFont="1" applyBorder="1"/>
    <xf numFmtId="166" fontId="0" fillId="0" borderId="23" xfId="0" applyNumberFormat="1" applyBorder="1"/>
    <xf numFmtId="0" fontId="10" fillId="0" borderId="14" xfId="0" applyFont="1" applyBorder="1" applyAlignment="1">
      <alignment vertical="center" textRotation="90" wrapText="1" readingOrder="2"/>
    </xf>
    <xf numFmtId="0" fontId="10" fillId="0" borderId="39" xfId="0" applyFont="1" applyBorder="1" applyAlignment="1">
      <alignment horizontal="distributed" vertical="center" textRotation="90"/>
    </xf>
    <xf numFmtId="0" fontId="19" fillId="0" borderId="4" xfId="0" applyFont="1" applyBorder="1" applyAlignment="1">
      <alignment horizontal="distributed" vertical="distributed" textRotation="90"/>
    </xf>
    <xf numFmtId="0" fontId="10" fillId="0" borderId="14" xfId="0" applyFont="1" applyBorder="1" applyAlignment="1">
      <alignment horizontal="distributed" vertical="distributed" textRotation="90"/>
    </xf>
    <xf numFmtId="0" fontId="10" fillId="0" borderId="14" xfId="0" applyFont="1" applyBorder="1" applyAlignment="1">
      <alignment textRotation="90"/>
    </xf>
    <xf numFmtId="0" fontId="10" fillId="0" borderId="3" xfId="0" applyFont="1" applyBorder="1" applyAlignment="1"/>
    <xf numFmtId="0" fontId="0" fillId="0" borderId="49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34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distributed" textRotation="90"/>
    </xf>
    <xf numFmtId="0" fontId="10" fillId="0" borderId="4" xfId="0" applyFont="1" applyBorder="1" applyAlignment="1">
      <alignment horizontal="center" vertical="distributed" textRotation="90" wrapText="1"/>
    </xf>
    <xf numFmtId="0" fontId="10" fillId="0" borderId="4" xfId="0" applyFont="1" applyBorder="1" applyAlignment="1">
      <alignment horizontal="distributed" vertical="distributed" textRotation="90"/>
    </xf>
    <xf numFmtId="0" fontId="10" fillId="0" borderId="14" xfId="0" applyFont="1" applyBorder="1" applyAlignment="1">
      <alignment horizontal="center" textRotation="90"/>
    </xf>
    <xf numFmtId="49" fontId="0" fillId="0" borderId="5" xfId="0" applyNumberFormat="1" applyFont="1" applyBorder="1" applyAlignment="1"/>
    <xf numFmtId="4" fontId="10" fillId="0" borderId="1" xfId="0" applyNumberFormat="1" applyFon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0" fontId="10" fillId="0" borderId="33" xfId="0" applyFont="1" applyFill="1" applyBorder="1" applyAlignment="1">
      <alignment horizontal="center"/>
    </xf>
    <xf numFmtId="166" fontId="0" fillId="0" borderId="22" xfId="0" applyNumberFormat="1" applyFont="1" applyBorder="1"/>
    <xf numFmtId="0" fontId="0" fillId="0" borderId="31" xfId="0" applyFont="1" applyBorder="1"/>
    <xf numFmtId="0" fontId="21" fillId="0" borderId="39" xfId="0" applyFont="1" applyBorder="1" applyAlignment="1">
      <alignment horizontal="center" vertical="center" textRotation="90"/>
    </xf>
    <xf numFmtId="49" fontId="0" fillId="0" borderId="1" xfId="0" applyNumberFormat="1" applyFont="1" applyBorder="1" applyAlignment="1">
      <alignment horizontal="center"/>
    </xf>
    <xf numFmtId="0" fontId="0" fillId="0" borderId="69" xfId="0" applyFont="1" applyBorder="1" applyAlignment="1">
      <alignment horizontal="center"/>
    </xf>
    <xf numFmtId="49" fontId="0" fillId="0" borderId="12" xfId="0" applyNumberFormat="1" applyFont="1" applyBorder="1" applyAlignment="1">
      <alignment horizontal="center" vertical="top"/>
    </xf>
    <xf numFmtId="0" fontId="10" fillId="0" borderId="40" xfId="0" applyFont="1" applyBorder="1" applyAlignment="1">
      <alignment horizontal="center" vertical="center" textRotation="90"/>
    </xf>
    <xf numFmtId="0" fontId="19" fillId="0" borderId="39" xfId="0" applyFont="1" applyBorder="1" applyAlignment="1">
      <alignment horizontal="center" vertical="center" textRotation="90"/>
    </xf>
    <xf numFmtId="0" fontId="19" fillId="0" borderId="39" xfId="0" applyFont="1" applyBorder="1" applyAlignment="1">
      <alignment horizontal="distributed" vertical="distributed" textRotation="90"/>
    </xf>
    <xf numFmtId="0" fontId="19" fillId="0" borderId="39" xfId="0" applyFont="1" applyBorder="1" applyAlignment="1">
      <alignment textRotation="90"/>
    </xf>
    <xf numFmtId="0" fontId="19" fillId="0" borderId="12" xfId="0" applyFont="1" applyBorder="1" applyAlignment="1">
      <alignment horizontal="center"/>
    </xf>
    <xf numFmtId="49" fontId="19" fillId="0" borderId="12" xfId="0" applyNumberFormat="1" applyFont="1" applyBorder="1" applyAlignment="1">
      <alignment horizontal="center"/>
    </xf>
    <xf numFmtId="49" fontId="19" fillId="0" borderId="12" xfId="0" applyNumberFormat="1" applyFont="1" applyBorder="1" applyAlignment="1">
      <alignment horizontal="center" vertical="top"/>
    </xf>
    <xf numFmtId="49" fontId="19" fillId="0" borderId="5" xfId="0" applyNumberFormat="1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49" fontId="19" fillId="0" borderId="10" xfId="0" applyNumberFormat="1" applyFont="1" applyBorder="1" applyAlignment="1">
      <alignment horizontal="center"/>
    </xf>
    <xf numFmtId="0" fontId="11" fillId="0" borderId="11" xfId="0" applyFont="1" applyBorder="1"/>
    <xf numFmtId="49" fontId="11" fillId="0" borderId="10" xfId="0" applyNumberFormat="1" applyFont="1" applyBorder="1" applyAlignment="1">
      <alignment horizontal="center"/>
    </xf>
    <xf numFmtId="49" fontId="11" fillId="0" borderId="10" xfId="0" applyNumberFormat="1" applyFont="1" applyBorder="1" applyAlignment="1">
      <alignment horizontal="center" vertical="center"/>
    </xf>
    <xf numFmtId="49" fontId="11" fillId="0" borderId="11" xfId="0" applyNumberFormat="1" applyFont="1" applyBorder="1" applyAlignment="1">
      <alignment horizontal="center"/>
    </xf>
    <xf numFmtId="4" fontId="11" fillId="0" borderId="34" xfId="0" applyNumberFormat="1" applyFont="1" applyBorder="1"/>
    <xf numFmtId="49" fontId="19" fillId="0" borderId="10" xfId="7" applyNumberFormat="1" applyFont="1" applyBorder="1" applyAlignment="1">
      <alignment horizontal="center"/>
    </xf>
    <xf numFmtId="49" fontId="19" fillId="0" borderId="11" xfId="0" applyNumberFormat="1" applyFont="1" applyFill="1" applyBorder="1" applyAlignment="1">
      <alignment horizontal="center"/>
    </xf>
    <xf numFmtId="49" fontId="11" fillId="0" borderId="13" xfId="0" applyNumberFormat="1" applyFont="1" applyBorder="1" applyAlignment="1">
      <alignment horizontal="center"/>
    </xf>
    <xf numFmtId="0" fontId="19" fillId="0" borderId="13" xfId="0" applyFont="1" applyBorder="1" applyAlignment="1">
      <alignment horizontal="center"/>
    </xf>
    <xf numFmtId="49" fontId="19" fillId="0" borderId="13" xfId="0" applyNumberFormat="1" applyFont="1" applyBorder="1" applyAlignment="1">
      <alignment horizontal="center"/>
    </xf>
    <xf numFmtId="0" fontId="0" fillId="0" borderId="29" xfId="0" applyBorder="1" applyAlignment="1"/>
    <xf numFmtId="0" fontId="0" fillId="0" borderId="57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73" xfId="0" applyBorder="1" applyAlignment="1">
      <alignment horizontal="center"/>
    </xf>
    <xf numFmtId="4" fontId="0" fillId="0" borderId="0" xfId="0" applyNumberFormat="1" applyAlignment="1">
      <alignment horizontal="right"/>
    </xf>
    <xf numFmtId="0" fontId="19" fillId="0" borderId="48" xfId="0" applyFont="1" applyFill="1" applyBorder="1" applyAlignment="1">
      <alignment horizontal="center"/>
    </xf>
    <xf numFmtId="0" fontId="19" fillId="0" borderId="38" xfId="0" applyFont="1" applyFill="1" applyBorder="1" applyAlignment="1">
      <alignment horizontal="center"/>
    </xf>
    <xf numFmtId="0" fontId="19" fillId="0" borderId="48" xfId="0" applyFont="1" applyBorder="1" applyAlignment="1">
      <alignment horizontal="center"/>
    </xf>
    <xf numFmtId="0" fontId="19" fillId="0" borderId="36" xfId="0" applyFont="1" applyBorder="1"/>
    <xf numFmtId="0" fontId="19" fillId="0" borderId="23" xfId="0" applyFont="1" applyBorder="1"/>
    <xf numFmtId="0" fontId="19" fillId="0" borderId="24" xfId="0" applyFont="1" applyBorder="1"/>
    <xf numFmtId="0" fontId="19" fillId="0" borderId="25" xfId="0" applyFont="1" applyBorder="1"/>
    <xf numFmtId="0" fontId="19" fillId="0" borderId="26" xfId="0" applyFont="1" applyBorder="1"/>
    <xf numFmtId="0" fontId="0" fillId="0" borderId="30" xfId="0" applyBorder="1" applyAlignment="1">
      <alignment horizontal="center"/>
    </xf>
    <xf numFmtId="0" fontId="8" fillId="0" borderId="0" xfId="0" applyFont="1"/>
    <xf numFmtId="4" fontId="0" fillId="0" borderId="42" xfId="0" applyNumberFormat="1" applyBorder="1"/>
    <xf numFmtId="4" fontId="0" fillId="0" borderId="41" xfId="0" applyNumberFormat="1" applyBorder="1"/>
    <xf numFmtId="43" fontId="0" fillId="0" borderId="0" xfId="7" applyFont="1"/>
    <xf numFmtId="0" fontId="0" fillId="4" borderId="0" xfId="0" applyFill="1"/>
    <xf numFmtId="0" fontId="0" fillId="0" borderId="0" xfId="0" applyFill="1"/>
    <xf numFmtId="4" fontId="0" fillId="0" borderId="34" xfId="0" applyNumberFormat="1" applyFont="1" applyFill="1" applyBorder="1" applyAlignment="1">
      <alignment horizontal="right"/>
    </xf>
    <xf numFmtId="4" fontId="0" fillId="0" borderId="34" xfId="0" applyNumberFormat="1" applyFill="1" applyBorder="1"/>
    <xf numFmtId="4" fontId="0" fillId="0" borderId="10" xfId="0" applyNumberFormat="1" applyFont="1" applyFill="1" applyBorder="1" applyAlignment="1">
      <alignment horizontal="right"/>
    </xf>
    <xf numFmtId="4" fontId="0" fillId="0" borderId="69" xfId="0" applyNumberFormat="1" applyFill="1" applyBorder="1"/>
    <xf numFmtId="4" fontId="0" fillId="0" borderId="34" xfId="0" applyNumberFormat="1" applyFill="1" applyBorder="1" applyAlignment="1">
      <alignment horizontal="right"/>
    </xf>
    <xf numFmtId="43" fontId="0" fillId="0" borderId="40" xfId="7" applyFont="1" applyFill="1" applyBorder="1" applyAlignment="1">
      <alignment horizontal="right"/>
    </xf>
    <xf numFmtId="4" fontId="0" fillId="0" borderId="69" xfId="0" applyNumberFormat="1" applyFont="1" applyFill="1" applyBorder="1" applyAlignment="1">
      <alignment horizontal="right"/>
    </xf>
    <xf numFmtId="0" fontId="0" fillId="4" borderId="44" xfId="0" applyFont="1" applyFill="1" applyBorder="1"/>
    <xf numFmtId="0" fontId="10" fillId="4" borderId="9" xfId="0" applyFont="1" applyFill="1" applyBorder="1"/>
    <xf numFmtId="0" fontId="10" fillId="4" borderId="6" xfId="0" applyFont="1" applyFill="1" applyBorder="1"/>
    <xf numFmtId="0" fontId="10" fillId="0" borderId="26" xfId="0" applyFont="1" applyBorder="1" applyAlignment="1"/>
    <xf numFmtId="43" fontId="0" fillId="0" borderId="0" xfId="0" applyNumberFormat="1"/>
    <xf numFmtId="0" fontId="0" fillId="0" borderId="0" xfId="0" applyAlignment="1">
      <alignment horizontal="left"/>
    </xf>
    <xf numFmtId="0" fontId="10" fillId="0" borderId="3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49" fontId="0" fillId="0" borderId="14" xfId="0" applyNumberFormat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49" fontId="10" fillId="0" borderId="14" xfId="0" applyNumberFormat="1" applyFont="1" applyBorder="1" applyAlignment="1">
      <alignment horizontal="center"/>
    </xf>
    <xf numFmtId="0" fontId="10" fillId="4" borderId="33" xfId="0" applyFont="1" applyFill="1" applyBorder="1" applyAlignment="1">
      <alignment horizontal="center"/>
    </xf>
    <xf numFmtId="4" fontId="0" fillId="4" borderId="34" xfId="0" applyNumberFormat="1" applyFill="1" applyBorder="1"/>
    <xf numFmtId="0" fontId="10" fillId="0" borderId="44" xfId="0" applyFont="1" applyBorder="1" applyAlignment="1">
      <alignment horizontal="center"/>
    </xf>
    <xf numFmtId="0" fontId="10" fillId="0" borderId="39" xfId="0" applyFont="1" applyBorder="1" applyAlignment="1">
      <alignment vertical="distributed" readingOrder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0" borderId="39" xfId="0" applyFont="1" applyBorder="1" applyAlignment="1">
      <alignment vertical="distributed" wrapText="1" readingOrder="1"/>
    </xf>
    <xf numFmtId="0" fontId="10" fillId="0" borderId="39" xfId="0" applyFont="1" applyBorder="1" applyAlignment="1">
      <alignment horizontal="center" vertical="center"/>
    </xf>
    <xf numFmtId="4" fontId="0" fillId="4" borderId="34" xfId="0" applyNumberFormat="1" applyFont="1" applyFill="1" applyBorder="1" applyAlignment="1">
      <alignment horizontal="right"/>
    </xf>
    <xf numFmtId="4" fontId="17" fillId="4" borderId="34" xfId="0" applyNumberFormat="1" applyFont="1" applyFill="1" applyBorder="1"/>
    <xf numFmtId="4" fontId="0" fillId="4" borderId="34" xfId="0" applyNumberFormat="1" applyFont="1" applyFill="1" applyBorder="1"/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  <xf numFmtId="4" fontId="0" fillId="4" borderId="9" xfId="0" applyNumberFormat="1" applyFont="1" applyFill="1" applyBorder="1"/>
    <xf numFmtId="4" fontId="31" fillId="0" borderId="41" xfId="0" applyNumberFormat="1" applyFont="1" applyBorder="1"/>
    <xf numFmtId="0" fontId="1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41" xfId="0" applyFill="1" applyBorder="1" applyAlignment="1">
      <alignment horizontal="center" vertical="center" readingOrder="1"/>
    </xf>
    <xf numFmtId="0" fontId="10" fillId="4" borderId="20" xfId="0" applyFont="1" applyFill="1" applyBorder="1" applyAlignment="1">
      <alignment horizontal="center"/>
    </xf>
    <xf numFmtId="43" fontId="0" fillId="0" borderId="41" xfId="0" applyNumberFormat="1" applyBorder="1"/>
    <xf numFmtId="0" fontId="10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68" xfId="0" applyFont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4" borderId="24" xfId="0" applyFill="1" applyBorder="1"/>
    <xf numFmtId="0" fontId="0" fillId="4" borderId="26" xfId="0" applyFill="1" applyBorder="1"/>
    <xf numFmtId="0" fontId="0" fillId="4" borderId="47" xfId="0" applyFill="1" applyBorder="1"/>
    <xf numFmtId="0" fontId="0" fillId="4" borderId="6" xfId="0" applyFill="1" applyBorder="1"/>
    <xf numFmtId="0" fontId="0" fillId="4" borderId="44" xfId="0" applyFill="1" applyBorder="1"/>
    <xf numFmtId="0" fontId="0" fillId="4" borderId="30" xfId="0" applyFill="1" applyBorder="1"/>
    <xf numFmtId="0" fontId="0" fillId="4" borderId="0" xfId="0" applyFill="1" applyBorder="1"/>
    <xf numFmtId="4" fontId="17" fillId="4" borderId="34" xfId="0" applyNumberFormat="1" applyFont="1" applyFill="1" applyBorder="1" applyAlignment="1">
      <alignment horizontal="right"/>
    </xf>
    <xf numFmtId="0" fontId="10" fillId="4" borderId="69" xfId="0" applyFont="1" applyFill="1" applyBorder="1" applyAlignment="1">
      <alignment horizontal="center"/>
    </xf>
    <xf numFmtId="0" fontId="0" fillId="4" borderId="22" xfId="0" applyFill="1" applyBorder="1"/>
    <xf numFmtId="0" fontId="10" fillId="4" borderId="30" xfId="0" applyFont="1" applyFill="1" applyBorder="1"/>
    <xf numFmtId="0" fontId="10" fillId="4" borderId="48" xfId="0" applyFont="1" applyFill="1" applyBorder="1" applyAlignment="1">
      <alignment horizontal="center" vertical="center" readingOrder="1"/>
    </xf>
    <xf numFmtId="0" fontId="0" fillId="4" borderId="33" xfId="0" applyFill="1" applyBorder="1"/>
    <xf numFmtId="0" fontId="0" fillId="4" borderId="48" xfId="0" applyFill="1" applyBorder="1" applyAlignment="1">
      <alignment horizontal="center"/>
    </xf>
    <xf numFmtId="4" fontId="10" fillId="4" borderId="9" xfId="0" applyNumberFormat="1" applyFont="1" applyFill="1" applyBorder="1"/>
    <xf numFmtId="4" fontId="10" fillId="4" borderId="18" xfId="0" applyNumberFormat="1" applyFont="1" applyFill="1" applyBorder="1"/>
    <xf numFmtId="0" fontId="0" fillId="4" borderId="41" xfId="0" applyFill="1" applyBorder="1"/>
    <xf numFmtId="0" fontId="0" fillId="4" borderId="42" xfId="0" applyFill="1" applyBorder="1"/>
    <xf numFmtId="0" fontId="0" fillId="4" borderId="31" xfId="0" applyFill="1" applyBorder="1"/>
    <xf numFmtId="0" fontId="10" fillId="4" borderId="48" xfId="0" applyFont="1" applyFill="1" applyBorder="1" applyAlignment="1">
      <alignment horizontal="center" vertical="distributed" readingOrder="1"/>
    </xf>
    <xf numFmtId="0" fontId="10" fillId="4" borderId="48" xfId="0" applyFont="1" applyFill="1" applyBorder="1" applyAlignment="1">
      <alignment horizontal="center"/>
    </xf>
    <xf numFmtId="0" fontId="6" fillId="0" borderId="0" xfId="0" applyFont="1"/>
    <xf numFmtId="4" fontId="15" fillId="2" borderId="0" xfId="0" applyNumberFormat="1" applyFont="1" applyFill="1"/>
    <xf numFmtId="4" fontId="15" fillId="2" borderId="48" xfId="0" applyNumberFormat="1" applyFont="1" applyFill="1" applyBorder="1"/>
    <xf numFmtId="43" fontId="10" fillId="0" borderId="40" xfId="7" applyFont="1" applyFill="1" applyBorder="1" applyAlignment="1">
      <alignment horizontal="right"/>
    </xf>
    <xf numFmtId="4" fontId="32" fillId="4" borderId="34" xfId="0" applyNumberFormat="1" applyFont="1" applyFill="1" applyBorder="1" applyAlignment="1">
      <alignment horizontal="right"/>
    </xf>
    <xf numFmtId="43" fontId="32" fillId="4" borderId="34" xfId="7" applyFont="1" applyFill="1" applyBorder="1"/>
    <xf numFmtId="0" fontId="32" fillId="4" borderId="34" xfId="0" applyFont="1" applyFill="1" applyBorder="1"/>
    <xf numFmtId="4" fontId="32" fillId="4" borderId="34" xfId="0" applyNumberFormat="1" applyFont="1" applyFill="1" applyBorder="1"/>
    <xf numFmtId="4" fontId="32" fillId="4" borderId="9" xfId="0" applyNumberFormat="1" applyFont="1" applyFill="1" applyBorder="1"/>
    <xf numFmtId="0" fontId="10" fillId="0" borderId="1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36" xfId="0" applyFont="1" applyBorder="1" applyAlignment="1">
      <alignment vertical="distributed" readingOrder="1"/>
    </xf>
    <xf numFmtId="0" fontId="11" fillId="0" borderId="33" xfId="0" applyFont="1" applyBorder="1"/>
    <xf numFmtId="4" fontId="21" fillId="0" borderId="32" xfId="0" applyNumberFormat="1" applyFont="1" applyBorder="1" applyAlignment="1">
      <alignment horizontal="right"/>
    </xf>
    <xf numFmtId="0" fontId="5" fillId="0" borderId="0" xfId="0" applyFont="1"/>
    <xf numFmtId="0" fontId="20" fillId="0" borderId="40" xfId="0" applyFont="1" applyBorder="1" applyAlignment="1">
      <alignment horizontal="center"/>
    </xf>
    <xf numFmtId="0" fontId="20" fillId="0" borderId="48" xfId="0" applyFont="1" applyFill="1" applyBorder="1" applyAlignment="1">
      <alignment horizontal="center"/>
    </xf>
    <xf numFmtId="0" fontId="20" fillId="0" borderId="38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0" fontId="21" fillId="0" borderId="0" xfId="0" applyFont="1"/>
    <xf numFmtId="0" fontId="21" fillId="0" borderId="0" xfId="0" applyFont="1" applyBorder="1" applyAlignment="1"/>
    <xf numFmtId="0" fontId="12" fillId="0" borderId="48" xfId="0" applyFont="1" applyBorder="1"/>
    <xf numFmtId="0" fontId="21" fillId="0" borderId="6" xfId="0" applyFont="1" applyBorder="1" applyAlignment="1"/>
    <xf numFmtId="0" fontId="12" fillId="0" borderId="6" xfId="0" applyFont="1" applyBorder="1" applyAlignment="1"/>
    <xf numFmtId="0" fontId="12" fillId="0" borderId="38" xfId="0" applyFont="1" applyBorder="1"/>
    <xf numFmtId="0" fontId="12" fillId="0" borderId="9" xfId="0" applyFont="1" applyBorder="1" applyAlignment="1"/>
    <xf numFmtId="0" fontId="21" fillId="0" borderId="9" xfId="0" applyFont="1" applyBorder="1" applyAlignment="1"/>
    <xf numFmtId="0" fontId="12" fillId="0" borderId="9" xfId="0" applyFont="1" applyBorder="1" applyAlignment="1">
      <alignment horizontal="center"/>
    </xf>
    <xf numFmtId="0" fontId="0" fillId="0" borderId="0" xfId="0" applyFont="1"/>
    <xf numFmtId="0" fontId="0" fillId="0" borderId="39" xfId="0" applyFont="1" applyBorder="1"/>
    <xf numFmtId="0" fontId="0" fillId="0" borderId="38" xfId="0" applyFont="1" applyBorder="1"/>
    <xf numFmtId="0" fontId="0" fillId="3" borderId="39" xfId="0" applyFont="1" applyFill="1" applyBorder="1" applyAlignment="1">
      <alignment horizontal="center"/>
    </xf>
    <xf numFmtId="0" fontId="0" fillId="3" borderId="21" xfId="0" applyFont="1" applyFill="1" applyBorder="1" applyAlignment="1">
      <alignment horizontal="center"/>
    </xf>
    <xf numFmtId="0" fontId="0" fillId="3" borderId="32" xfId="0" applyFont="1" applyFill="1" applyBorder="1" applyAlignment="1">
      <alignment horizontal="center"/>
    </xf>
    <xf numFmtId="0" fontId="0" fillId="3" borderId="48" xfId="0" applyFont="1" applyFill="1" applyBorder="1" applyAlignment="1">
      <alignment horizontal="center"/>
    </xf>
    <xf numFmtId="4" fontId="0" fillId="0" borderId="36" xfId="0" applyNumberFormat="1" applyFont="1" applyBorder="1" applyAlignment="1">
      <alignment horizontal="right"/>
    </xf>
    <xf numFmtId="0" fontId="0" fillId="0" borderId="10" xfId="0" applyBorder="1" applyAlignment="1">
      <alignment horizontal="right"/>
    </xf>
    <xf numFmtId="4" fontId="10" fillId="0" borderId="9" xfId="0" applyNumberFormat="1" applyFont="1" applyBorder="1" applyAlignment="1">
      <alignment horizontal="right"/>
    </xf>
    <xf numFmtId="4" fontId="10" fillId="0" borderId="11" xfId="0" applyNumberFormat="1" applyFont="1" applyBorder="1" applyAlignment="1">
      <alignment horizontal="right"/>
    </xf>
    <xf numFmtId="0" fontId="11" fillId="0" borderId="40" xfId="0" applyFont="1" applyBorder="1"/>
    <xf numFmtId="4" fontId="19" fillId="0" borderId="40" xfId="0" applyNumberFormat="1" applyFont="1" applyBorder="1"/>
    <xf numFmtId="43" fontId="19" fillId="0" borderId="31" xfId="7" applyFont="1" applyBorder="1"/>
    <xf numFmtId="0" fontId="10" fillId="0" borderId="3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4" fontId="10" fillId="0" borderId="0" xfId="0" applyNumberFormat="1" applyFont="1" applyBorder="1"/>
    <xf numFmtId="0" fontId="10" fillId="0" borderId="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0" fillId="0" borderId="9" xfId="0" applyBorder="1" applyAlignment="1">
      <alignment horizontal="left"/>
    </xf>
    <xf numFmtId="0" fontId="0" fillId="0" borderId="8" xfId="0" applyBorder="1" applyAlignment="1">
      <alignment horizontal="left"/>
    </xf>
    <xf numFmtId="0" fontId="10" fillId="0" borderId="11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4" fontId="0" fillId="0" borderId="0" xfId="0" applyNumberFormat="1" applyBorder="1"/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1" xfId="0" applyBorder="1" applyAlignment="1">
      <alignment horizontal="left"/>
    </xf>
    <xf numFmtId="0" fontId="10" fillId="0" borderId="8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10" fillId="0" borderId="37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0" fillId="0" borderId="4" xfId="0" applyFill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4" fontId="34" fillId="4" borderId="40" xfId="0" applyNumberFormat="1" applyFont="1" applyFill="1" applyBorder="1"/>
    <xf numFmtId="4" fontId="34" fillId="0" borderId="40" xfId="0" applyNumberFormat="1" applyFont="1" applyBorder="1"/>
    <xf numFmtId="0" fontId="0" fillId="0" borderId="11" xfId="0" applyBorder="1" applyAlignment="1"/>
    <xf numFmtId="0" fontId="0" fillId="0" borderId="0" xfId="0" applyAlignment="1">
      <alignment horizontal="center"/>
    </xf>
    <xf numFmtId="0" fontId="0" fillId="0" borderId="36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7" xfId="0" applyBorder="1" applyAlignment="1"/>
    <xf numFmtId="0" fontId="28" fillId="0" borderId="0" xfId="0" applyFont="1"/>
    <xf numFmtId="43" fontId="0" fillId="0" borderId="34" xfId="7" applyFont="1" applyBorder="1"/>
    <xf numFmtId="43" fontId="0" fillId="0" borderId="33" xfId="7" applyFont="1" applyBorder="1"/>
    <xf numFmtId="43" fontId="10" fillId="0" borderId="48" xfId="0" applyNumberFormat="1" applyFont="1" applyBorder="1"/>
    <xf numFmtId="0" fontId="10" fillId="0" borderId="3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49" fontId="10" fillId="0" borderId="74" xfId="0" applyNumberFormat="1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10" fillId="0" borderId="68" xfId="0" applyFont="1" applyBorder="1" applyAlignment="1">
      <alignment horizontal="center"/>
    </xf>
    <xf numFmtId="49" fontId="14" fillId="0" borderId="31" xfId="0" applyNumberFormat="1" applyFont="1" applyBorder="1" applyAlignment="1">
      <alignment horizontal="center"/>
    </xf>
    <xf numFmtId="49" fontId="10" fillId="0" borderId="48" xfId="0" applyNumberFormat="1" applyFont="1" applyBorder="1"/>
    <xf numFmtId="49" fontId="10" fillId="0" borderId="40" xfId="0" applyNumberFormat="1" applyFont="1" applyBorder="1" applyAlignment="1">
      <alignment horizontal="center"/>
    </xf>
    <xf numFmtId="0" fontId="0" fillId="0" borderId="50" xfId="0" applyBorder="1" applyAlignment="1"/>
    <xf numFmtId="0" fontId="0" fillId="0" borderId="34" xfId="0" applyBorder="1" applyAlignment="1">
      <alignment horizontal="center" wrapText="1"/>
    </xf>
    <xf numFmtId="0" fontId="0" fillId="0" borderId="44" xfId="0" applyBorder="1" applyAlignment="1"/>
    <xf numFmtId="0" fontId="0" fillId="0" borderId="41" xfId="0" applyBorder="1" applyAlignment="1"/>
    <xf numFmtId="0" fontId="0" fillId="0" borderId="47" xfId="0" applyBorder="1" applyAlignment="1"/>
    <xf numFmtId="4" fontId="0" fillId="0" borderId="69" xfId="0" applyNumberFormat="1" applyBorder="1" applyAlignment="1"/>
    <xf numFmtId="4" fontId="0" fillId="0" borderId="39" xfId="0" applyNumberFormat="1" applyBorder="1" applyAlignment="1"/>
    <xf numFmtId="0" fontId="0" fillId="0" borderId="25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9" xfId="0" applyBorder="1" applyAlignment="1">
      <alignment horizontal="center" vertical="center"/>
    </xf>
    <xf numFmtId="49" fontId="0" fillId="0" borderId="45" xfId="7" applyNumberFormat="1" applyFont="1" applyBorder="1" applyAlignment="1">
      <alignment horizontal="right"/>
    </xf>
    <xf numFmtId="49" fontId="0" fillId="0" borderId="45" xfId="0" applyNumberFormat="1" applyBorder="1" applyAlignment="1">
      <alignment horizontal="right"/>
    </xf>
    <xf numFmtId="0" fontId="10" fillId="0" borderId="3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0" fillId="0" borderId="69" xfId="0" applyBorder="1" applyAlignment="1">
      <alignment horizontal="center"/>
    </xf>
    <xf numFmtId="43" fontId="0" fillId="0" borderId="9" xfId="7" applyFont="1" applyBorder="1"/>
    <xf numFmtId="43" fontId="0" fillId="0" borderId="25" xfId="7" applyFont="1" applyBorder="1"/>
    <xf numFmtId="43" fontId="0" fillId="0" borderId="49" xfId="7" applyFont="1" applyBorder="1"/>
    <xf numFmtId="43" fontId="0" fillId="0" borderId="2" xfId="7" applyFont="1" applyBorder="1"/>
    <xf numFmtId="4" fontId="0" fillId="0" borderId="37" xfId="0" applyNumberFormat="1" applyBorder="1"/>
    <xf numFmtId="0" fontId="10" fillId="0" borderId="21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8" xfId="0" applyBorder="1" applyAlignment="1"/>
    <xf numFmtId="0" fontId="10" fillId="0" borderId="55" xfId="0" applyFont="1" applyBorder="1" applyAlignment="1">
      <alignment horizontal="center"/>
    </xf>
    <xf numFmtId="43" fontId="26" fillId="0" borderId="34" xfId="7" applyFont="1" applyBorder="1"/>
    <xf numFmtId="49" fontId="0" fillId="0" borderId="46" xfId="0" applyNumberForma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0" fillId="0" borderId="34" xfId="0" applyBorder="1" applyAlignment="1"/>
    <xf numFmtId="0" fontId="0" fillId="0" borderId="10" xfId="0" applyBorder="1" applyAlignment="1"/>
    <xf numFmtId="0" fontId="0" fillId="0" borderId="45" xfId="0" applyBorder="1" applyAlignment="1"/>
    <xf numFmtId="0" fontId="10" fillId="0" borderId="34" xfId="0" applyFont="1" applyBorder="1" applyAlignment="1"/>
    <xf numFmtId="0" fontId="10" fillId="0" borderId="45" xfId="0" applyFont="1" applyBorder="1" applyAlignment="1"/>
    <xf numFmtId="0" fontId="10" fillId="0" borderId="65" xfId="0" applyFont="1" applyBorder="1" applyAlignment="1">
      <alignment horizontal="center"/>
    </xf>
    <xf numFmtId="43" fontId="26" fillId="0" borderId="38" xfId="7" applyFont="1" applyBorder="1" applyAlignment="1">
      <alignment horizontal="center"/>
    </xf>
    <xf numFmtId="43" fontId="32" fillId="4" borderId="34" xfId="7" applyFont="1" applyFill="1" applyBorder="1" applyAlignment="1">
      <alignment horizontal="right"/>
    </xf>
    <xf numFmtId="0" fontId="0" fillId="0" borderId="37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" xfId="0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0" fillId="0" borderId="9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0" fillId="0" borderId="42" xfId="0" applyFont="1" applyBorder="1" applyAlignment="1">
      <alignment horizontal="right"/>
    </xf>
    <xf numFmtId="4" fontId="0" fillId="4" borderId="0" xfId="0" applyNumberFormat="1" applyFill="1" applyBorder="1"/>
    <xf numFmtId="0" fontId="11" fillId="0" borderId="35" xfId="0" applyFont="1" applyBorder="1"/>
    <xf numFmtId="4" fontId="11" fillId="0" borderId="33" xfId="0" applyNumberFormat="1" applyFont="1" applyBorder="1"/>
    <xf numFmtId="43" fontId="11" fillId="0" borderId="11" xfId="7" applyFont="1" applyBorder="1" applyAlignment="1">
      <alignment horizontal="right"/>
    </xf>
    <xf numFmtId="0" fontId="11" fillId="0" borderId="39" xfId="0" applyFont="1" applyBorder="1"/>
    <xf numFmtId="0" fontId="19" fillId="0" borderId="0" xfId="0" applyFont="1" applyBorder="1" applyAlignment="1"/>
    <xf numFmtId="0" fontId="11" fillId="0" borderId="48" xfId="0" applyFont="1" applyBorder="1"/>
    <xf numFmtId="0" fontId="11" fillId="0" borderId="6" xfId="0" applyFont="1" applyBorder="1" applyAlignment="1"/>
    <xf numFmtId="0" fontId="11" fillId="0" borderId="38" xfId="0" applyFont="1" applyBorder="1"/>
    <xf numFmtId="0" fontId="19" fillId="0" borderId="9" xfId="0" applyFont="1" applyBorder="1" applyAlignment="1"/>
    <xf numFmtId="0" fontId="11" fillId="0" borderId="39" xfId="0" applyFont="1" applyBorder="1" applyAlignment="1">
      <alignment horizontal="center"/>
    </xf>
    <xf numFmtId="4" fontId="21" fillId="0" borderId="33" xfId="0" applyNumberFormat="1" applyFont="1" applyBorder="1" applyAlignment="1">
      <alignment horizontal="right"/>
    </xf>
    <xf numFmtId="4" fontId="21" fillId="4" borderId="48" xfId="0" applyNumberFormat="1" applyFont="1" applyFill="1" applyBorder="1" applyAlignment="1">
      <alignment horizontal="right"/>
    </xf>
    <xf numFmtId="0" fontId="21" fillId="0" borderId="48" xfId="0" applyFont="1" applyBorder="1" applyAlignment="1">
      <alignment vertical="distributed" readingOrder="1"/>
    </xf>
    <xf numFmtId="0" fontId="10" fillId="0" borderId="34" xfId="0" applyFont="1" applyBorder="1" applyAlignment="1">
      <alignment horizontal="center" vertical="distributed" wrapText="1" readingOrder="1"/>
    </xf>
    <xf numFmtId="0" fontId="10" fillId="0" borderId="34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distributed" wrapText="1" readingOrder="1"/>
    </xf>
    <xf numFmtId="4" fontId="0" fillId="0" borderId="37" xfId="0" applyNumberFormat="1" applyFill="1" applyBorder="1"/>
    <xf numFmtId="49" fontId="0" fillId="0" borderId="36" xfId="0" applyNumberFormat="1" applyBorder="1"/>
    <xf numFmtId="0" fontId="11" fillId="0" borderId="2" xfId="0" applyFont="1" applyBorder="1" applyAlignment="1">
      <alignment horizontal="center"/>
    </xf>
    <xf numFmtId="0" fontId="11" fillId="0" borderId="51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1" fillId="0" borderId="49" xfId="0" applyFont="1" applyBorder="1" applyAlignment="1">
      <alignment horizontal="center"/>
    </xf>
    <xf numFmtId="49" fontId="11" fillId="0" borderId="49" xfId="7" applyNumberFormat="1" applyFont="1" applyBorder="1" applyAlignment="1">
      <alignment horizontal="center"/>
    </xf>
    <xf numFmtId="49" fontId="11" fillId="0" borderId="24" xfId="0" applyNumberFormat="1" applyFont="1" applyBorder="1" applyAlignment="1">
      <alignment horizontal="center"/>
    </xf>
    <xf numFmtId="49" fontId="11" fillId="0" borderId="22" xfId="0" applyNumberFormat="1" applyFont="1" applyBorder="1" applyAlignment="1">
      <alignment horizontal="center"/>
    </xf>
    <xf numFmtId="49" fontId="11" fillId="0" borderId="26" xfId="0" applyNumberFormat="1" applyFont="1" applyBorder="1" applyAlignment="1">
      <alignment horizontal="center"/>
    </xf>
    <xf numFmtId="49" fontId="11" fillId="0" borderId="9" xfId="0" applyNumberFormat="1" applyFont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49" fontId="11" fillId="0" borderId="52" xfId="0" applyNumberFormat="1" applyFont="1" applyBorder="1" applyAlignment="1">
      <alignment horizontal="center"/>
    </xf>
    <xf numFmtId="0" fontId="11" fillId="0" borderId="69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49" fontId="11" fillId="0" borderId="33" xfId="0" applyNumberFormat="1" applyFont="1" applyBorder="1" applyAlignment="1">
      <alignment horizontal="center"/>
    </xf>
    <xf numFmtId="4" fontId="11" fillId="0" borderId="6" xfId="0" applyNumberFormat="1" applyFont="1" applyBorder="1"/>
    <xf numFmtId="4" fontId="11" fillId="0" borderId="9" xfId="0" applyNumberFormat="1" applyFont="1" applyBorder="1"/>
    <xf numFmtId="49" fontId="11" fillId="0" borderId="51" xfId="0" applyNumberFormat="1" applyFont="1" applyBorder="1" applyAlignment="1">
      <alignment horizontal="center"/>
    </xf>
    <xf numFmtId="43" fontId="11" fillId="0" borderId="2" xfId="7" applyFont="1" applyBorder="1"/>
    <xf numFmtId="43" fontId="11" fillId="0" borderId="49" xfId="7" applyFont="1" applyBorder="1"/>
    <xf numFmtId="43" fontId="10" fillId="0" borderId="24" xfId="7" applyFont="1" applyBorder="1" applyAlignment="1">
      <alignment horizontal="center"/>
    </xf>
    <xf numFmtId="43" fontId="10" fillId="0" borderId="20" xfId="0" applyNumberFormat="1" applyFont="1" applyBorder="1"/>
    <xf numFmtId="0" fontId="4" fillId="0" borderId="37" xfId="0" applyFont="1" applyBorder="1" applyAlignment="1"/>
    <xf numFmtId="0" fontId="4" fillId="0" borderId="0" xfId="0" applyFont="1"/>
    <xf numFmtId="43" fontId="4" fillId="0" borderId="0" xfId="0" applyNumberFormat="1" applyFont="1"/>
    <xf numFmtId="0" fontId="0" fillId="0" borderId="49" xfId="0" applyBorder="1" applyAlignment="1"/>
    <xf numFmtId="4" fontId="21" fillId="0" borderId="48" xfId="0" applyNumberFormat="1" applyFont="1" applyBorder="1"/>
    <xf numFmtId="4" fontId="21" fillId="0" borderId="40" xfId="0" applyNumberFormat="1" applyFont="1" applyBorder="1"/>
    <xf numFmtId="0" fontId="0" fillId="0" borderId="10" xfId="0" applyBorder="1" applyAlignment="1">
      <alignment horizontal="left"/>
    </xf>
    <xf numFmtId="0" fontId="10" fillId="0" borderId="24" xfId="0" applyFont="1" applyBorder="1" applyAlignment="1">
      <alignment horizontal="left"/>
    </xf>
    <xf numFmtId="0" fontId="10" fillId="0" borderId="45" xfId="0" applyFont="1" applyBorder="1" applyAlignment="1">
      <alignment horizontal="left"/>
    </xf>
    <xf numFmtId="0" fontId="0" fillId="0" borderId="34" xfId="0" applyBorder="1" applyAlignment="1">
      <alignment horizontal="left"/>
    </xf>
    <xf numFmtId="0" fontId="0" fillId="0" borderId="45" xfId="0" applyBorder="1" applyAlignment="1">
      <alignment horizontal="left"/>
    </xf>
    <xf numFmtId="4" fontId="10" fillId="0" borderId="40" xfId="0" applyNumberFormat="1" applyFont="1" applyBorder="1" applyAlignment="1">
      <alignment horizontal="right"/>
    </xf>
    <xf numFmtId="43" fontId="0" fillId="0" borderId="40" xfId="7" applyFont="1" applyBorder="1"/>
    <xf numFmtId="43" fontId="0" fillId="0" borderId="40" xfId="7" applyFont="1" applyBorder="1" applyAlignment="1"/>
    <xf numFmtId="0" fontId="10" fillId="5" borderId="30" xfId="0" applyFont="1" applyFill="1" applyBorder="1" applyAlignment="1">
      <alignment horizontal="center"/>
    </xf>
    <xf numFmtId="4" fontId="10" fillId="5" borderId="48" xfId="0" applyNumberFormat="1" applyFont="1" applyFill="1" applyBorder="1"/>
    <xf numFmtId="0" fontId="10" fillId="0" borderId="32" xfId="0" applyFont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0" fillId="0" borderId="9" xfId="0" applyBorder="1" applyAlignment="1"/>
    <xf numFmtId="0" fontId="0" fillId="0" borderId="9" xfId="0" applyBorder="1" applyAlignment="1">
      <alignment horizontal="left"/>
    </xf>
    <xf numFmtId="0" fontId="10" fillId="0" borderId="47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5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5" xfId="0" applyBorder="1" applyAlignment="1">
      <alignment horizontal="center"/>
    </xf>
    <xf numFmtId="0" fontId="10" fillId="0" borderId="39" xfId="0" applyFont="1" applyBorder="1" applyAlignment="1">
      <alignment vertical="distributed" readingOrder="1"/>
    </xf>
    <xf numFmtId="0" fontId="10" fillId="0" borderId="40" xfId="0" applyFont="1" applyBorder="1" applyAlignment="1">
      <alignment vertical="distributed" readingOrder="1"/>
    </xf>
    <xf numFmtId="0" fontId="10" fillId="0" borderId="39" xfId="0" applyFont="1" applyBorder="1" applyAlignment="1">
      <alignment vertical="distributed" wrapText="1" readingOrder="1"/>
    </xf>
    <xf numFmtId="0" fontId="10" fillId="0" borderId="59" xfId="0" applyFont="1" applyBorder="1" applyAlignment="1">
      <alignment horizontal="center"/>
    </xf>
    <xf numFmtId="0" fontId="0" fillId="0" borderId="78" xfId="0" applyBorder="1"/>
    <xf numFmtId="0" fontId="0" fillId="0" borderId="79" xfId="0" applyBorder="1" applyAlignment="1"/>
    <xf numFmtId="0" fontId="10" fillId="0" borderId="78" xfId="0" applyFont="1" applyBorder="1" applyAlignment="1">
      <alignment horizontal="center"/>
    </xf>
    <xf numFmtId="0" fontId="10" fillId="0" borderId="29" xfId="0" applyFont="1" applyBorder="1" applyAlignment="1"/>
    <xf numFmtId="0" fontId="19" fillId="0" borderId="18" xfId="0" applyFont="1" applyBorder="1"/>
    <xf numFmtId="0" fontId="0" fillId="0" borderId="34" xfId="0" applyBorder="1" applyAlignment="1">
      <alignment horizontal="center"/>
    </xf>
    <xf numFmtId="0" fontId="10" fillId="0" borderId="30" xfId="0" applyFont="1" applyFill="1" applyBorder="1"/>
    <xf numFmtId="0" fontId="10" fillId="0" borderId="39" xfId="0" applyFont="1" applyBorder="1" applyAlignment="1"/>
    <xf numFmtId="0" fontId="10" fillId="0" borderId="18" xfId="0" applyFont="1" applyFill="1" applyBorder="1"/>
    <xf numFmtId="0" fontId="10" fillId="0" borderId="20" xfId="0" applyFont="1" applyFill="1" applyBorder="1"/>
    <xf numFmtId="0" fontId="0" fillId="0" borderId="18" xfId="0" applyFont="1" applyBorder="1"/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Border="1" applyAlignment="1">
      <alignment horizontal="left"/>
    </xf>
    <xf numFmtId="0" fontId="10" fillId="0" borderId="30" xfId="0" applyFont="1" applyBorder="1" applyAlignment="1">
      <alignment horizontal="left"/>
    </xf>
    <xf numFmtId="0" fontId="10" fillId="0" borderId="18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10" fillId="0" borderId="21" xfId="0" applyFont="1" applyBorder="1" applyAlignment="1">
      <alignment vertical="center"/>
    </xf>
    <xf numFmtId="0" fontId="10" fillId="0" borderId="41" xfId="0" applyFont="1" applyBorder="1" applyAlignment="1">
      <alignment vertical="center"/>
    </xf>
    <xf numFmtId="0" fontId="10" fillId="0" borderId="37" xfId="0" applyFont="1" applyBorder="1" applyAlignment="1">
      <alignment vertical="center"/>
    </xf>
    <xf numFmtId="0" fontId="10" fillId="0" borderId="42" xfId="0" applyFont="1" applyBorder="1" applyAlignment="1">
      <alignment vertical="center"/>
    </xf>
    <xf numFmtId="0" fontId="10" fillId="0" borderId="43" xfId="0" applyFont="1" applyBorder="1" applyAlignment="1">
      <alignment vertical="center"/>
    </xf>
    <xf numFmtId="0" fontId="10" fillId="0" borderId="31" xfId="0" applyFont="1" applyBorder="1" applyAlignment="1">
      <alignment vertical="center"/>
    </xf>
    <xf numFmtId="0" fontId="10" fillId="0" borderId="40" xfId="0" applyFont="1" applyBorder="1" applyAlignment="1">
      <alignment vertical="distributed" wrapText="1" readingOrder="1"/>
    </xf>
    <xf numFmtId="0" fontId="10" fillId="0" borderId="32" xfId="0" applyFont="1" applyBorder="1" applyAlignment="1">
      <alignment horizontal="left"/>
    </xf>
    <xf numFmtId="0" fontId="0" fillId="0" borderId="19" xfId="0" applyBorder="1" applyAlignment="1">
      <alignment horizontal="right"/>
    </xf>
    <xf numFmtId="0" fontId="0" fillId="0" borderId="70" xfId="0" applyBorder="1"/>
    <xf numFmtId="0" fontId="10" fillId="0" borderId="70" xfId="0" applyFont="1" applyBorder="1"/>
    <xf numFmtId="0" fontId="10" fillId="0" borderId="19" xfId="0" applyFont="1" applyBorder="1"/>
    <xf numFmtId="0" fontId="0" fillId="0" borderId="71" xfId="0" applyBorder="1"/>
    <xf numFmtId="49" fontId="0" fillId="0" borderId="16" xfId="0" applyNumberFormat="1" applyBorder="1" applyAlignment="1">
      <alignment horizontal="right"/>
    </xf>
    <xf numFmtId="49" fontId="0" fillId="0" borderId="14" xfId="0" applyNumberFormat="1" applyBorder="1" applyAlignment="1">
      <alignment horizontal="right"/>
    </xf>
    <xf numFmtId="0" fontId="0" fillId="0" borderId="61" xfId="0" applyBorder="1"/>
    <xf numFmtId="49" fontId="0" fillId="0" borderId="63" xfId="0" applyNumberFormat="1" applyBorder="1" applyAlignment="1">
      <alignment horizontal="right"/>
    </xf>
    <xf numFmtId="0" fontId="10" fillId="0" borderId="17" xfId="0" applyFont="1" applyBorder="1"/>
    <xf numFmtId="0" fontId="10" fillId="0" borderId="80" xfId="0" applyFont="1" applyBorder="1"/>
    <xf numFmtId="0" fontId="0" fillId="0" borderId="18" xfId="0" applyBorder="1" applyAlignment="1"/>
    <xf numFmtId="0" fontId="0" fillId="0" borderId="20" xfId="0" applyBorder="1" applyAlignment="1"/>
    <xf numFmtId="0" fontId="0" fillId="0" borderId="30" xfId="0" applyBorder="1" applyAlignment="1"/>
    <xf numFmtId="0" fontId="0" fillId="0" borderId="39" xfId="0" applyBorder="1" applyAlignment="1"/>
    <xf numFmtId="0" fontId="0" fillId="0" borderId="18" xfId="0" applyNumberFormat="1" applyBorder="1" applyAlignment="1"/>
    <xf numFmtId="0" fontId="0" fillId="0" borderId="14" xfId="0" applyBorder="1"/>
    <xf numFmtId="0" fontId="19" fillId="0" borderId="20" xfId="0" applyFont="1" applyBorder="1"/>
    <xf numFmtId="0" fontId="0" fillId="0" borderId="18" xfId="0" applyFont="1" applyBorder="1" applyAlignment="1"/>
    <xf numFmtId="0" fontId="0" fillId="0" borderId="30" xfId="0" applyFont="1" applyBorder="1" applyAlignment="1"/>
    <xf numFmtId="0" fontId="0" fillId="0" borderId="32" xfId="0" applyFont="1" applyBorder="1" applyAlignment="1"/>
    <xf numFmtId="0" fontId="11" fillId="0" borderId="19" xfId="0" applyFont="1" applyBorder="1"/>
    <xf numFmtId="0" fontId="19" fillId="0" borderId="19" xfId="0" applyFont="1" applyBorder="1"/>
    <xf numFmtId="0" fontId="11" fillId="0" borderId="16" xfId="0" applyFont="1" applyBorder="1" applyAlignment="1">
      <alignment horizontal="center"/>
    </xf>
    <xf numFmtId="49" fontId="11" fillId="0" borderId="63" xfId="0" applyNumberFormat="1" applyFont="1" applyBorder="1" applyAlignment="1">
      <alignment horizontal="right"/>
    </xf>
    <xf numFmtId="49" fontId="11" fillId="0" borderId="16" xfId="0" applyNumberFormat="1" applyFont="1" applyBorder="1" applyAlignment="1">
      <alignment horizontal="right"/>
    </xf>
    <xf numFmtId="0" fontId="11" fillId="0" borderId="14" xfId="0" applyFont="1" applyBorder="1"/>
    <xf numFmtId="0" fontId="11" fillId="0" borderId="17" xfId="0" applyFont="1" applyBorder="1"/>
    <xf numFmtId="0" fontId="11" fillId="0" borderId="20" xfId="0" applyFont="1" applyBorder="1"/>
    <xf numFmtId="0" fontId="11" fillId="0" borderId="18" xfId="0" applyFont="1" applyBorder="1" applyAlignment="1"/>
    <xf numFmtId="0" fontId="11" fillId="0" borderId="18" xfId="0" applyFont="1" applyBorder="1"/>
    <xf numFmtId="0" fontId="11" fillId="0" borderId="30" xfId="0" applyFont="1" applyBorder="1" applyAlignment="1"/>
    <xf numFmtId="0" fontId="19" fillId="0" borderId="20" xfId="0" applyFont="1" applyBorder="1" applyAlignment="1"/>
    <xf numFmtId="0" fontId="19" fillId="0" borderId="22" xfId="0" applyFont="1" applyBorder="1" applyAlignment="1"/>
    <xf numFmtId="0" fontId="11" fillId="0" borderId="22" xfId="0" applyFont="1" applyBorder="1" applyAlignment="1"/>
    <xf numFmtId="0" fontId="11" fillId="0" borderId="0" xfId="0" applyFont="1" applyBorder="1" applyAlignment="1"/>
    <xf numFmtId="0" fontId="11" fillId="0" borderId="79" xfId="0" applyFont="1" applyBorder="1" applyAlignment="1"/>
    <xf numFmtId="0" fontId="19" fillId="0" borderId="79" xfId="0" applyFont="1" applyBorder="1"/>
    <xf numFmtId="0" fontId="11" fillId="0" borderId="17" xfId="0" applyFont="1" applyBorder="1" applyAlignment="1"/>
    <xf numFmtId="0" fontId="0" fillId="0" borderId="17" xfId="0" applyBorder="1" applyAlignment="1"/>
    <xf numFmtId="0" fontId="0" fillId="0" borderId="80" xfId="0" applyBorder="1" applyAlignment="1"/>
    <xf numFmtId="0" fontId="0" fillId="0" borderId="32" xfId="0" applyBorder="1" applyAlignment="1"/>
    <xf numFmtId="0" fontId="0" fillId="0" borderId="79" xfId="0" applyBorder="1" applyAlignment="1">
      <alignment horizontal="left"/>
    </xf>
    <xf numFmtId="0" fontId="0" fillId="0" borderId="61" xfId="0" applyBorder="1" applyAlignment="1">
      <alignment horizontal="left"/>
    </xf>
    <xf numFmtId="0" fontId="0" fillId="0" borderId="32" xfId="0" applyBorder="1" applyAlignment="1">
      <alignment horizontal="left"/>
    </xf>
    <xf numFmtId="43" fontId="10" fillId="5" borderId="48" xfId="0" applyNumberFormat="1" applyFont="1" applyFill="1" applyBorder="1"/>
    <xf numFmtId="0" fontId="10" fillId="0" borderId="37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11" xfId="0" applyBorder="1" applyAlignment="1">
      <alignment horizontal="left"/>
    </xf>
    <xf numFmtId="0" fontId="0" fillId="0" borderId="8" xfId="0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0" fillId="0" borderId="40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34" xfId="0" applyBorder="1" applyAlignment="1">
      <alignment horizontal="center"/>
    </xf>
    <xf numFmtId="43" fontId="0" fillId="0" borderId="40" xfId="7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2" xfId="0" applyBorder="1" applyAlignment="1">
      <alignment horizontal="center"/>
    </xf>
    <xf numFmtId="0" fontId="10" fillId="0" borderId="32" xfId="0" applyFont="1" applyBorder="1" applyAlignment="1"/>
    <xf numFmtId="0" fontId="0" fillId="0" borderId="34" xfId="0" applyBorder="1" applyAlignment="1">
      <alignment horizontal="center"/>
    </xf>
    <xf numFmtId="0" fontId="0" fillId="0" borderId="53" xfId="0" applyBorder="1" applyAlignment="1">
      <alignment horizontal="center"/>
    </xf>
    <xf numFmtId="4" fontId="0" fillId="0" borderId="12" xfId="0" applyNumberFormat="1" applyBorder="1"/>
    <xf numFmtId="0" fontId="10" fillId="0" borderId="32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0" xfId="0" applyAlignment="1">
      <alignment horizontal="center"/>
    </xf>
    <xf numFmtId="0" fontId="10" fillId="0" borderId="32" xfId="0" applyFont="1" applyBorder="1" applyAlignment="1"/>
    <xf numFmtId="0" fontId="10" fillId="0" borderId="18" xfId="0" applyFont="1" applyBorder="1" applyAlignment="1"/>
    <xf numFmtId="0" fontId="10" fillId="0" borderId="20" xfId="0" applyFont="1" applyBorder="1" applyAlignment="1"/>
    <xf numFmtId="0" fontId="0" fillId="0" borderId="38" xfId="0" applyBorder="1" applyAlignment="1">
      <alignment horizontal="center" vertical="center"/>
    </xf>
    <xf numFmtId="4" fontId="0" fillId="0" borderId="0" xfId="0" applyNumberFormat="1" applyFill="1" applyBorder="1"/>
    <xf numFmtId="43" fontId="0" fillId="0" borderId="34" xfId="0" applyNumberFormat="1" applyFont="1" applyBorder="1" applyAlignment="1">
      <alignment horizontal="center"/>
    </xf>
    <xf numFmtId="43" fontId="0" fillId="0" borderId="38" xfId="7" applyFont="1" applyBorder="1"/>
    <xf numFmtId="43" fontId="0" fillId="0" borderId="0" xfId="7" applyFont="1" applyBorder="1"/>
    <xf numFmtId="4" fontId="0" fillId="0" borderId="38" xfId="0" applyNumberFormat="1" applyBorder="1"/>
    <xf numFmtId="0" fontId="0" fillId="0" borderId="25" xfId="0" applyBorder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0" borderId="18" xfId="0" applyFont="1" applyBorder="1" applyAlignment="1"/>
    <xf numFmtId="0" fontId="10" fillId="0" borderId="20" xfId="0" applyFont="1" applyBorder="1" applyAlignment="1"/>
    <xf numFmtId="0" fontId="0" fillId="0" borderId="22" xfId="0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10" fillId="0" borderId="9" xfId="0" applyFont="1" applyBorder="1" applyAlignment="1">
      <alignment horizontal="left"/>
    </xf>
    <xf numFmtId="0" fontId="10" fillId="0" borderId="25" xfId="0" applyFont="1" applyBorder="1" applyAlignment="1">
      <alignment horizontal="left"/>
    </xf>
    <xf numFmtId="0" fontId="10" fillId="0" borderId="26" xfId="0" applyFont="1" applyBorder="1" applyAlignment="1">
      <alignment horizontal="left"/>
    </xf>
    <xf numFmtId="0" fontId="0" fillId="0" borderId="52" xfId="0" applyBorder="1" applyAlignment="1">
      <alignment horizontal="center"/>
    </xf>
    <xf numFmtId="0" fontId="0" fillId="5" borderId="0" xfId="0" applyFill="1"/>
    <xf numFmtId="4" fontId="10" fillId="5" borderId="32" xfId="0" applyNumberFormat="1" applyFont="1" applyFill="1" applyBorder="1"/>
    <xf numFmtId="4" fontId="10" fillId="5" borderId="0" xfId="0" applyNumberFormat="1" applyFont="1" applyFill="1"/>
    <xf numFmtId="4" fontId="10" fillId="5" borderId="40" xfId="0" applyNumberFormat="1" applyFont="1" applyFill="1" applyBorder="1"/>
    <xf numFmtId="4" fontId="10" fillId="5" borderId="38" xfId="0" applyNumberFormat="1" applyFont="1" applyFill="1" applyBorder="1"/>
    <xf numFmtId="0" fontId="0" fillId="0" borderId="33" xfId="0" applyBorder="1" applyAlignment="1"/>
    <xf numFmtId="0" fontId="0" fillId="0" borderId="35" xfId="0" applyBorder="1" applyAlignment="1"/>
    <xf numFmtId="0" fontId="0" fillId="0" borderId="26" xfId="0" applyBorder="1" applyAlignment="1">
      <alignment horizontal="center"/>
    </xf>
    <xf numFmtId="0" fontId="0" fillId="0" borderId="25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26" xfId="0" applyBorder="1" applyAlignment="1">
      <alignment horizontal="left"/>
    </xf>
    <xf numFmtId="0" fontId="10" fillId="0" borderId="3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47" xfId="0" applyFont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Border="1" applyAlignment="1">
      <alignment horizontal="left"/>
    </xf>
    <xf numFmtId="4" fontId="0" fillId="0" borderId="45" xfId="0" applyNumberFormat="1" applyFill="1" applyBorder="1"/>
    <xf numFmtId="0" fontId="10" fillId="0" borderId="24" xfId="0" applyFont="1" applyBorder="1" applyAlignment="1">
      <alignment horizontal="center"/>
    </xf>
    <xf numFmtId="0" fontId="21" fillId="0" borderId="52" xfId="0" applyFont="1" applyBorder="1" applyAlignment="1">
      <alignment horizontal="center" vertical="center" textRotation="90"/>
    </xf>
    <xf numFmtId="0" fontId="10" fillId="0" borderId="67" xfId="0" applyFont="1" applyBorder="1"/>
    <xf numFmtId="0" fontId="21" fillId="0" borderId="11" xfId="0" applyFont="1" applyFill="1" applyBorder="1" applyAlignment="1">
      <alignment horizontal="center"/>
    </xf>
    <xf numFmtId="0" fontId="10" fillId="0" borderId="78" xfId="0" applyFont="1" applyBorder="1"/>
    <xf numFmtId="0" fontId="10" fillId="0" borderId="52" xfId="0" applyFont="1" applyBorder="1" applyAlignment="1">
      <alignment horizontal="center" vertical="center" textRotation="90"/>
    </xf>
    <xf numFmtId="4" fontId="0" fillId="0" borderId="45" xfId="0" applyNumberFormat="1" applyBorder="1" applyAlignment="1">
      <alignment horizontal="center"/>
    </xf>
    <xf numFmtId="0" fontId="10" fillId="0" borderId="45" xfId="0" applyFont="1" applyFill="1" applyBorder="1" applyAlignment="1">
      <alignment horizontal="center"/>
    </xf>
    <xf numFmtId="4" fontId="0" fillId="0" borderId="11" xfId="0" applyNumberFormat="1" applyBorder="1" applyAlignment="1">
      <alignment horizontal="right"/>
    </xf>
    <xf numFmtId="0" fontId="10" fillId="0" borderId="7" xfId="0" applyFont="1" applyBorder="1" applyAlignment="1">
      <alignment horizontal="center" vertical="center" textRotation="90"/>
    </xf>
    <xf numFmtId="4" fontId="10" fillId="0" borderId="45" xfId="0" applyNumberFormat="1" applyFont="1" applyBorder="1" applyAlignment="1">
      <alignment horizontal="right"/>
    </xf>
    <xf numFmtId="0" fontId="0" fillId="0" borderId="11" xfId="0" applyBorder="1" applyAlignment="1">
      <alignment horizontal="right"/>
    </xf>
    <xf numFmtId="0" fontId="19" fillId="0" borderId="54" xfId="0" applyFont="1" applyBorder="1" applyAlignment="1">
      <alignment horizontal="center"/>
    </xf>
    <xf numFmtId="0" fontId="19" fillId="0" borderId="5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10" fillId="0" borderId="22" xfId="0" applyNumberFormat="1" applyFont="1" applyBorder="1" applyAlignment="1">
      <alignment horizontal="center"/>
    </xf>
    <xf numFmtId="0" fontId="19" fillId="0" borderId="43" xfId="0" applyFont="1" applyBorder="1"/>
    <xf numFmtId="4" fontId="32" fillId="4" borderId="25" xfId="0" applyNumberFormat="1" applyFont="1" applyFill="1" applyBorder="1"/>
    <xf numFmtId="0" fontId="10" fillId="0" borderId="25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11" xfId="0" applyBorder="1" applyAlignment="1"/>
    <xf numFmtId="0" fontId="0" fillId="0" borderId="8" xfId="0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34" xfId="0" applyBorder="1" applyAlignment="1">
      <alignment horizontal="center"/>
    </xf>
    <xf numFmtId="0" fontId="11" fillId="0" borderId="42" xfId="0" applyFont="1" applyBorder="1"/>
    <xf numFmtId="0" fontId="10" fillId="0" borderId="9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10" fillId="0" borderId="68" xfId="0" applyFont="1" applyBorder="1" applyAlignment="1">
      <alignment horizontal="center"/>
    </xf>
    <xf numFmtId="0" fontId="0" fillId="0" borderId="34" xfId="0" applyBorder="1" applyAlignment="1">
      <alignment horizontal="center"/>
    </xf>
    <xf numFmtId="49" fontId="10" fillId="0" borderId="29" xfId="0" applyNumberFormat="1" applyFont="1" applyBorder="1" applyAlignment="1">
      <alignment horizontal="center"/>
    </xf>
    <xf numFmtId="0" fontId="0" fillId="0" borderId="37" xfId="0" applyFont="1" applyBorder="1"/>
    <xf numFmtId="0" fontId="28" fillId="0" borderId="0" xfId="0" applyFont="1" applyBorder="1"/>
    <xf numFmtId="0" fontId="10" fillId="0" borderId="36" xfId="0" applyFont="1" applyBorder="1" applyAlignment="1">
      <alignment horizontal="center"/>
    </xf>
    <xf numFmtId="0" fontId="10" fillId="0" borderId="11" xfId="0" applyFont="1" applyFill="1" applyBorder="1" applyAlignment="1"/>
    <xf numFmtId="0" fontId="10" fillId="0" borderId="34" xfId="0" applyFont="1" applyFill="1" applyBorder="1" applyAlignment="1"/>
    <xf numFmtId="4" fontId="0" fillId="0" borderId="10" xfId="0" applyNumberFormat="1" applyBorder="1" applyAlignment="1">
      <alignment vertical="top"/>
    </xf>
    <xf numFmtId="4" fontId="0" fillId="0" borderId="11" xfId="0" applyNumberFormat="1" applyBorder="1" applyAlignment="1"/>
    <xf numFmtId="4" fontId="0" fillId="0" borderId="34" xfId="0" applyNumberFormat="1" applyBorder="1" applyAlignment="1"/>
    <xf numFmtId="4" fontId="0" fillId="0" borderId="10" xfId="0" applyNumberFormat="1" applyBorder="1" applyAlignment="1"/>
    <xf numFmtId="0" fontId="10" fillId="0" borderId="10" xfId="0" applyFont="1" applyFill="1" applyBorder="1" applyAlignment="1"/>
    <xf numFmtId="4" fontId="0" fillId="0" borderId="10" xfId="0" applyNumberFormat="1" applyFont="1" applyBorder="1" applyAlignment="1"/>
    <xf numFmtId="4" fontId="0" fillId="0" borderId="11" xfId="0" applyNumberFormat="1" applyFont="1" applyBorder="1" applyAlignment="1"/>
    <xf numFmtId="43" fontId="0" fillId="0" borderId="10" xfId="0" applyNumberFormat="1" applyFont="1" applyBorder="1" applyAlignment="1"/>
    <xf numFmtId="0" fontId="0" fillId="0" borderId="10" xfId="0" applyFont="1" applyBorder="1" applyAlignment="1"/>
    <xf numFmtId="0" fontId="0" fillId="0" borderId="11" xfId="0" applyFont="1" applyBorder="1" applyAlignment="1"/>
    <xf numFmtId="4" fontId="0" fillId="0" borderId="45" xfId="0" applyNumberFormat="1" applyFont="1" applyBorder="1" applyAlignment="1"/>
    <xf numFmtId="4" fontId="10" fillId="0" borderId="2" xfId="0" applyNumberFormat="1" applyFont="1" applyBorder="1" applyAlignment="1"/>
    <xf numFmtId="4" fontId="10" fillId="0" borderId="1" xfId="0" applyNumberFormat="1" applyFont="1" applyBorder="1" applyAlignment="1"/>
    <xf numFmtId="4" fontId="0" fillId="0" borderId="34" xfId="0" applyNumberFormat="1" applyFont="1" applyBorder="1" applyAlignment="1"/>
    <xf numFmtId="0" fontId="0" fillId="0" borderId="34" xfId="0" applyFont="1" applyBorder="1" applyAlignment="1"/>
    <xf numFmtId="4" fontId="10" fillId="0" borderId="35" xfId="0" applyNumberFormat="1" applyFont="1" applyBorder="1" applyAlignment="1"/>
    <xf numFmtId="4" fontId="0" fillId="0" borderId="45" xfId="0" applyNumberFormat="1" applyBorder="1" applyAlignment="1"/>
    <xf numFmtId="4" fontId="10" fillId="0" borderId="9" xfId="0" applyNumberFormat="1" applyFont="1" applyBorder="1" applyAlignment="1"/>
    <xf numFmtId="4" fontId="10" fillId="0" borderId="11" xfId="0" applyNumberFormat="1" applyFont="1" applyBorder="1" applyAlignment="1"/>
    <xf numFmtId="166" fontId="0" fillId="0" borderId="12" xfId="0" applyNumberFormat="1" applyFont="1" applyBorder="1" applyAlignment="1">
      <alignment horizontal="center"/>
    </xf>
    <xf numFmtId="167" fontId="0" fillId="0" borderId="10" xfId="0" applyNumberFormat="1" applyFont="1" applyBorder="1" applyAlignment="1">
      <alignment horizontal="center"/>
    </xf>
    <xf numFmtId="166" fontId="0" fillId="0" borderId="10" xfId="0" applyNumberFormat="1" applyFont="1" applyBorder="1" applyAlignment="1">
      <alignment horizontal="center"/>
    </xf>
    <xf numFmtId="166" fontId="10" fillId="0" borderId="10" xfId="0" applyNumberFormat="1" applyFont="1" applyBorder="1" applyAlignment="1">
      <alignment horizontal="center"/>
    </xf>
    <xf numFmtId="166" fontId="0" fillId="0" borderId="13" xfId="0" applyNumberFormat="1" applyFont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9" fillId="0" borderId="11" xfId="0" applyFont="1" applyBorder="1"/>
    <xf numFmtId="1" fontId="19" fillId="0" borderId="10" xfId="0" applyNumberFormat="1" applyFont="1" applyBorder="1" applyAlignment="1">
      <alignment horizontal="center"/>
    </xf>
    <xf numFmtId="0" fontId="11" fillId="0" borderId="79" xfId="0" applyFont="1" applyBorder="1"/>
    <xf numFmtId="0" fontId="11" fillId="0" borderId="4" xfId="0" applyFont="1" applyBorder="1"/>
    <xf numFmtId="0" fontId="11" fillId="0" borderId="5" xfId="0" applyFont="1" applyBorder="1"/>
    <xf numFmtId="0" fontId="11" fillId="0" borderId="7" xfId="0" applyFont="1" applyBorder="1"/>
    <xf numFmtId="0" fontId="0" fillId="0" borderId="45" xfId="0" applyBorder="1" applyAlignment="1">
      <alignment horizontal="right"/>
    </xf>
    <xf numFmtId="4" fontId="10" fillId="0" borderId="2" xfId="0" applyNumberFormat="1" applyFont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49" fontId="19" fillId="0" borderId="11" xfId="0" applyNumberFormat="1" applyFont="1" applyBorder="1" applyAlignment="1">
      <alignment horizontal="center"/>
    </xf>
    <xf numFmtId="4" fontId="11" fillId="0" borderId="12" xfId="0" applyNumberFormat="1" applyFont="1" applyBorder="1" applyAlignment="1">
      <alignment horizontal="right"/>
    </xf>
    <xf numFmtId="4" fontId="11" fillId="0" borderId="5" xfId="0" applyNumberFormat="1" applyFont="1" applyBorder="1" applyAlignment="1">
      <alignment horizontal="right"/>
    </xf>
    <xf numFmtId="4" fontId="11" fillId="0" borderId="33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4" fontId="11" fillId="0" borderId="34" xfId="0" applyNumberFormat="1" applyFont="1" applyBorder="1" applyAlignment="1">
      <alignment horizontal="right"/>
    </xf>
    <xf numFmtId="0" fontId="11" fillId="0" borderId="34" xfId="0" applyFont="1" applyBorder="1" applyAlignment="1">
      <alignment horizontal="right"/>
    </xf>
    <xf numFmtId="4" fontId="11" fillId="0" borderId="11" xfId="0" applyNumberFormat="1" applyFont="1" applyBorder="1" applyAlignment="1">
      <alignment horizontal="right"/>
    </xf>
    <xf numFmtId="4" fontId="11" fillId="0" borderId="13" xfId="0" applyNumberFormat="1" applyFont="1" applyBorder="1" applyAlignment="1">
      <alignment horizontal="right"/>
    </xf>
    <xf numFmtId="4" fontId="11" fillId="0" borderId="1" xfId="0" applyNumberFormat="1" applyFont="1" applyBorder="1" applyAlignment="1">
      <alignment horizontal="right"/>
    </xf>
    <xf numFmtId="4" fontId="11" fillId="0" borderId="49" xfId="0" applyNumberFormat="1" applyFont="1" applyBorder="1" applyAlignment="1">
      <alignment horizontal="right"/>
    </xf>
    <xf numFmtId="4" fontId="11" fillId="0" borderId="69" xfId="0" applyNumberFormat="1" applyFont="1" applyBorder="1" applyAlignment="1">
      <alignment horizontal="right"/>
    </xf>
    <xf numFmtId="4" fontId="19" fillId="0" borderId="0" xfId="0" applyNumberFormat="1" applyFont="1" applyBorder="1" applyAlignment="1">
      <alignment horizontal="right"/>
    </xf>
    <xf numFmtId="4" fontId="19" fillId="0" borderId="79" xfId="0" applyNumberFormat="1" applyFont="1" applyBorder="1" applyAlignment="1">
      <alignment horizontal="right"/>
    </xf>
    <xf numFmtId="4" fontId="19" fillId="0" borderId="38" xfId="0" applyNumberFormat="1" applyFont="1" applyBorder="1" applyAlignment="1">
      <alignment horizontal="right"/>
    </xf>
    <xf numFmtId="4" fontId="10" fillId="2" borderId="28" xfId="0" applyNumberFormat="1" applyFont="1" applyFill="1" applyBorder="1" applyAlignment="1">
      <alignment horizontal="right"/>
    </xf>
    <xf numFmtId="4" fontId="10" fillId="2" borderId="74" xfId="0" applyNumberFormat="1" applyFont="1" applyFill="1" applyBorder="1" applyAlignment="1">
      <alignment horizontal="right"/>
    </xf>
    <xf numFmtId="4" fontId="10" fillId="2" borderId="35" xfId="0" applyNumberFormat="1" applyFont="1" applyFill="1" applyBorder="1" applyAlignment="1">
      <alignment horizontal="right"/>
    </xf>
    <xf numFmtId="49" fontId="0" fillId="0" borderId="24" xfId="0" applyNumberFormat="1" applyBorder="1" applyAlignment="1">
      <alignment horizontal="center"/>
    </xf>
    <xf numFmtId="4" fontId="0" fillId="0" borderId="49" xfId="0" applyNumberFormat="1" applyBorder="1" applyAlignment="1">
      <alignment horizontal="right"/>
    </xf>
    <xf numFmtId="4" fontId="10" fillId="2" borderId="40" xfId="0" applyNumberFormat="1" applyFont="1" applyFill="1" applyBorder="1" applyAlignment="1">
      <alignment horizontal="right"/>
    </xf>
    <xf numFmtId="49" fontId="0" fillId="0" borderId="68" xfId="0" applyNumberFormat="1" applyBorder="1" applyAlignment="1">
      <alignment horizontal="center"/>
    </xf>
    <xf numFmtId="49" fontId="0" fillId="0" borderId="55" xfId="0" applyNumberFormat="1" applyBorder="1" applyAlignment="1">
      <alignment horizontal="center"/>
    </xf>
    <xf numFmtId="49" fontId="0" fillId="0" borderId="65" xfId="0" applyNumberFormat="1" applyBorder="1" applyAlignment="1">
      <alignment horizontal="center"/>
    </xf>
    <xf numFmtId="4" fontId="0" fillId="0" borderId="25" xfId="0" applyNumberFormat="1" applyBorder="1" applyAlignment="1">
      <alignment horizontal="right"/>
    </xf>
    <xf numFmtId="4" fontId="0" fillId="0" borderId="50" xfId="0" applyNumberFormat="1" applyBorder="1" applyAlignment="1">
      <alignment horizontal="right"/>
    </xf>
    <xf numFmtId="0" fontId="0" fillId="0" borderId="69" xfId="0" applyBorder="1" applyAlignment="1">
      <alignment horizontal="right"/>
    </xf>
    <xf numFmtId="0" fontId="10" fillId="4" borderId="12" xfId="0" applyFont="1" applyFill="1" applyBorder="1" applyAlignment="1">
      <alignment horizontal="right"/>
    </xf>
    <xf numFmtId="0" fontId="10" fillId="4" borderId="5" xfId="0" applyFont="1" applyFill="1" applyBorder="1" applyAlignment="1">
      <alignment horizontal="right"/>
    </xf>
    <xf numFmtId="0" fontId="10" fillId="4" borderId="33" xfId="0" applyFont="1" applyFill="1" applyBorder="1" applyAlignment="1">
      <alignment horizontal="right"/>
    </xf>
    <xf numFmtId="0" fontId="0" fillId="0" borderId="66" xfId="0" applyFont="1" applyBorder="1" applyAlignment="1">
      <alignment horizontal="center"/>
    </xf>
    <xf numFmtId="0" fontId="0" fillId="0" borderId="45" xfId="0" applyBorder="1" applyAlignment="1">
      <alignment horizontal="center"/>
    </xf>
    <xf numFmtId="4" fontId="0" fillId="0" borderId="69" xfId="0" applyNumberFormat="1" applyBorder="1" applyAlignment="1">
      <alignment horizontal="right"/>
    </xf>
    <xf numFmtId="4" fontId="0" fillId="4" borderId="49" xfId="0" applyNumberFormat="1" applyFill="1" applyBorder="1" applyAlignment="1">
      <alignment horizontal="right"/>
    </xf>
    <xf numFmtId="4" fontId="14" fillId="5" borderId="48" xfId="0" applyNumberFormat="1" applyFont="1" applyFill="1" applyBorder="1" applyAlignment="1">
      <alignment horizontal="right"/>
    </xf>
    <xf numFmtId="4" fontId="14" fillId="5" borderId="20" xfId="0" applyNumberFormat="1" applyFont="1" applyFill="1" applyBorder="1" applyAlignment="1">
      <alignment horizontal="right"/>
    </xf>
    <xf numFmtId="4" fontId="10" fillId="0" borderId="5" xfId="0" applyNumberFormat="1" applyFont="1" applyBorder="1"/>
    <xf numFmtId="49" fontId="0" fillId="0" borderId="63" xfId="0" applyNumberFormat="1" applyBorder="1" applyAlignment="1">
      <alignment horizontal="center"/>
    </xf>
    <xf numFmtId="4" fontId="0" fillId="0" borderId="48" xfId="0" applyNumberFormat="1" applyFont="1" applyBorder="1" applyAlignment="1">
      <alignment horizontal="right"/>
    </xf>
    <xf numFmtId="4" fontId="0" fillId="0" borderId="6" xfId="0" applyNumberFormat="1" applyFont="1" applyBorder="1" applyAlignment="1"/>
    <xf numFmtId="4" fontId="0" fillId="0" borderId="69" xfId="0" applyNumberFormat="1" applyFont="1" applyBorder="1" applyAlignment="1"/>
    <xf numFmtId="4" fontId="10" fillId="5" borderId="48" xfId="0" applyNumberFormat="1" applyFont="1" applyFill="1" applyBorder="1" applyAlignment="1"/>
    <xf numFmtId="0" fontId="0" fillId="0" borderId="80" xfId="0" applyBorder="1"/>
    <xf numFmtId="0" fontId="17" fillId="0" borderId="0" xfId="0" applyFont="1"/>
    <xf numFmtId="0" fontId="40" fillId="0" borderId="0" xfId="0" applyFont="1"/>
    <xf numFmtId="0" fontId="0" fillId="3" borderId="0" xfId="0" applyFill="1"/>
    <xf numFmtId="0" fontId="10" fillId="3" borderId="32" xfId="0" applyFont="1" applyFill="1" applyBorder="1" applyAlignment="1"/>
    <xf numFmtId="0" fontId="10" fillId="3" borderId="48" xfId="0" applyFont="1" applyFill="1" applyBorder="1" applyAlignment="1"/>
    <xf numFmtId="4" fontId="10" fillId="3" borderId="48" xfId="0" applyNumberFormat="1" applyFont="1" applyFill="1" applyBorder="1"/>
    <xf numFmtId="0" fontId="0" fillId="2" borderId="0" xfId="0" applyFill="1"/>
    <xf numFmtId="0" fontId="32" fillId="6" borderId="0" xfId="0" applyFont="1" applyFill="1"/>
    <xf numFmtId="4" fontId="34" fillId="6" borderId="48" xfId="0" applyNumberFormat="1" applyFont="1" applyFill="1" applyBorder="1"/>
    <xf numFmtId="4" fontId="34" fillId="6" borderId="18" xfId="0" applyNumberFormat="1" applyFont="1" applyFill="1" applyBorder="1"/>
    <xf numFmtId="0" fontId="0" fillId="4" borderId="25" xfId="0" applyFill="1" applyBorder="1" applyAlignment="1">
      <alignment horizontal="left"/>
    </xf>
    <xf numFmtId="0" fontId="0" fillId="4" borderId="9" xfId="0" applyFill="1" applyBorder="1" applyAlignment="1">
      <alignment horizontal="left"/>
    </xf>
    <xf numFmtId="0" fontId="0" fillId="4" borderId="26" xfId="0" applyFill="1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4" borderId="44" xfId="0" applyFill="1" applyBorder="1" applyAlignment="1">
      <alignment horizontal="left"/>
    </xf>
    <xf numFmtId="4" fontId="0" fillId="0" borderId="33" xfId="7" applyNumberFormat="1" applyFont="1" applyBorder="1"/>
    <xf numFmtId="2" fontId="0" fillId="0" borderId="45" xfId="43" applyNumberFormat="1" applyFont="1" applyBorder="1"/>
    <xf numFmtId="0" fontId="0" fillId="0" borderId="25" xfId="0" applyBorder="1" applyAlignment="1">
      <alignment horizontal="center"/>
    </xf>
    <xf numFmtId="4" fontId="14" fillId="5" borderId="48" xfId="0" applyNumberFormat="1" applyFont="1" applyFill="1" applyBorder="1"/>
    <xf numFmtId="4" fontId="14" fillId="5" borderId="0" xfId="0" applyNumberFormat="1" applyFont="1" applyFill="1"/>
    <xf numFmtId="0" fontId="0" fillId="0" borderId="9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49" fontId="0" fillId="0" borderId="24" xfId="0" applyNumberFormat="1" applyBorder="1"/>
    <xf numFmtId="49" fontId="0" fillId="0" borderId="26" xfId="0" applyNumberFormat="1" applyBorder="1"/>
    <xf numFmtId="49" fontId="0" fillId="0" borderId="31" xfId="0" applyNumberFormat="1" applyBorder="1"/>
    <xf numFmtId="49" fontId="0" fillId="0" borderId="40" xfId="0" applyNumberFormat="1" applyBorder="1" applyAlignment="1">
      <alignment horizontal="center"/>
    </xf>
    <xf numFmtId="49" fontId="0" fillId="0" borderId="42" xfId="0" applyNumberFormat="1" applyBorder="1"/>
    <xf numFmtId="49" fontId="0" fillId="0" borderId="40" xfId="0" applyNumberFormat="1" applyBorder="1"/>
    <xf numFmtId="49" fontId="0" fillId="0" borderId="73" xfId="0" applyNumberFormat="1" applyBorder="1" applyAlignment="1">
      <alignment horizontal="center"/>
    </xf>
    <xf numFmtId="49" fontId="0" fillId="0" borderId="72" xfId="0" applyNumberForma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4" fontId="10" fillId="5" borderId="0" xfId="0" applyNumberFormat="1" applyFont="1" applyFill="1" applyBorder="1" applyAlignment="1"/>
    <xf numFmtId="0" fontId="0" fillId="4" borderId="25" xfId="0" applyFill="1" applyBorder="1" applyAlignment="1">
      <alignment horizontal="left"/>
    </xf>
    <xf numFmtId="0" fontId="0" fillId="4" borderId="9" xfId="0" applyFill="1" applyBorder="1" applyAlignment="1">
      <alignment horizontal="left"/>
    </xf>
    <xf numFmtId="0" fontId="0" fillId="4" borderId="26" xfId="0" applyFill="1" applyBorder="1" applyAlignment="1">
      <alignment horizontal="left"/>
    </xf>
    <xf numFmtId="0" fontId="0" fillId="4" borderId="47" xfId="0" applyFill="1" applyBorder="1" applyAlignment="1">
      <alignment horizontal="left"/>
    </xf>
    <xf numFmtId="0" fontId="0" fillId="4" borderId="6" xfId="0" applyFill="1" applyBorder="1" applyAlignment="1">
      <alignment horizontal="left"/>
    </xf>
    <xf numFmtId="4" fontId="10" fillId="0" borderId="62" xfId="0" applyNumberFormat="1" applyFont="1" applyBorder="1"/>
    <xf numFmtId="4" fontId="10" fillId="0" borderId="64" xfId="0" applyNumberFormat="1" applyFont="1" applyBorder="1"/>
    <xf numFmtId="4" fontId="10" fillId="0" borderId="31" xfId="0" applyNumberFormat="1" applyFont="1" applyBorder="1"/>
    <xf numFmtId="4" fontId="0" fillId="4" borderId="33" xfId="0" applyNumberFormat="1" applyFill="1" applyBorder="1"/>
    <xf numFmtId="2" fontId="0" fillId="0" borderId="34" xfId="0" applyNumberFormat="1" applyBorder="1"/>
    <xf numFmtId="2" fontId="0" fillId="0" borderId="25" xfId="0" applyNumberFormat="1" applyBorder="1"/>
    <xf numFmtId="43" fontId="0" fillId="0" borderId="35" xfId="7" applyFont="1" applyBorder="1"/>
    <xf numFmtId="43" fontId="0" fillId="0" borderId="34" xfId="0" applyNumberFormat="1" applyBorder="1"/>
    <xf numFmtId="43" fontId="0" fillId="0" borderId="25" xfId="7" applyNumberFormat="1" applyFont="1" applyBorder="1"/>
    <xf numFmtId="4" fontId="10" fillId="0" borderId="43" xfId="0" applyNumberFormat="1" applyFont="1" applyBorder="1"/>
    <xf numFmtId="43" fontId="0" fillId="0" borderId="34" xfId="7" applyNumberFormat="1" applyFont="1" applyBorder="1" applyAlignment="1">
      <alignment horizontal="right"/>
    </xf>
    <xf numFmtId="4" fontId="0" fillId="0" borderId="35" xfId="0" applyNumberFormat="1" applyBorder="1" applyAlignment="1">
      <alignment horizontal="right"/>
    </xf>
    <xf numFmtId="43" fontId="0" fillId="4" borderId="34" xfId="7" applyFont="1" applyFill="1" applyBorder="1"/>
    <xf numFmtId="4" fontId="0" fillId="4" borderId="36" xfId="0" applyNumberFormat="1" applyFill="1" applyBorder="1"/>
    <xf numFmtId="43" fontId="0" fillId="4" borderId="25" xfId="7" applyFont="1" applyFill="1" applyBorder="1"/>
    <xf numFmtId="4" fontId="0" fillId="4" borderId="25" xfId="0" applyNumberFormat="1" applyFill="1" applyBorder="1"/>
    <xf numFmtId="4" fontId="0" fillId="4" borderId="25" xfId="0" applyNumberFormat="1" applyFill="1" applyBorder="1" applyAlignment="1">
      <alignment horizontal="right"/>
    </xf>
    <xf numFmtId="2" fontId="0" fillId="0" borderId="33" xfId="0" applyNumberFormat="1" applyBorder="1"/>
    <xf numFmtId="4" fontId="21" fillId="0" borderId="32" xfId="0" applyNumberFormat="1" applyFont="1" applyBorder="1" applyAlignment="1">
      <alignment horizontal="right"/>
    </xf>
    <xf numFmtId="0" fontId="21" fillId="0" borderId="0" xfId="0" applyFont="1" applyBorder="1"/>
    <xf numFmtId="0" fontId="0" fillId="3" borderId="54" xfId="0" applyFont="1" applyFill="1" applyBorder="1" applyAlignment="1">
      <alignment horizontal="center"/>
    </xf>
    <xf numFmtId="0" fontId="0" fillId="3" borderId="55" xfId="0" applyFont="1" applyFill="1" applyBorder="1" applyAlignment="1">
      <alignment horizontal="center"/>
    </xf>
    <xf numFmtId="0" fontId="0" fillId="3" borderId="56" xfId="0" applyFont="1" applyFill="1" applyBorder="1" applyAlignment="1">
      <alignment horizontal="center"/>
    </xf>
    <xf numFmtId="4" fontId="0" fillId="4" borderId="58" xfId="0" applyNumberFormat="1" applyFont="1" applyFill="1" applyBorder="1" applyAlignment="1">
      <alignment horizontal="right"/>
    </xf>
    <xf numFmtId="0" fontId="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4" fontId="10" fillId="0" borderId="32" xfId="0" applyNumberFormat="1" applyFont="1" applyBorder="1" applyAlignment="1">
      <alignment horizontal="right" vertical="center"/>
    </xf>
    <xf numFmtId="4" fontId="10" fillId="0" borderId="48" xfId="0" applyNumberFormat="1" applyFont="1" applyBorder="1" applyAlignment="1">
      <alignment horizontal="right" vertical="center"/>
    </xf>
    <xf numFmtId="0" fontId="19" fillId="0" borderId="38" xfId="0" applyFont="1" applyBorder="1" applyAlignment="1">
      <alignment horizontal="center" wrapText="1"/>
    </xf>
    <xf numFmtId="4" fontId="21" fillId="0" borderId="15" xfId="0" applyNumberFormat="1" applyFont="1" applyBorder="1" applyAlignment="1">
      <alignment horizontal="right"/>
    </xf>
    <xf numFmtId="4" fontId="21" fillId="0" borderId="17" xfId="0" applyNumberFormat="1" applyFont="1" applyBorder="1" applyAlignment="1">
      <alignment horizontal="right"/>
    </xf>
    <xf numFmtId="4" fontId="21" fillId="0" borderId="48" xfId="0" applyNumberFormat="1" applyFont="1" applyBorder="1" applyAlignment="1">
      <alignment horizontal="right"/>
    </xf>
    <xf numFmtId="0" fontId="19" fillId="0" borderId="41" xfId="0" applyFont="1" applyBorder="1" applyAlignment="1">
      <alignment horizontal="center"/>
    </xf>
    <xf numFmtId="4" fontId="19" fillId="0" borderId="30" xfId="0" applyNumberFormat="1" applyFont="1" applyBorder="1"/>
    <xf numFmtId="4" fontId="11" fillId="0" borderId="0" xfId="0" applyNumberFormat="1" applyFont="1" applyAlignment="1">
      <alignment horizontal="center"/>
    </xf>
    <xf numFmtId="0" fontId="0" fillId="0" borderId="0" xfId="0" applyBorder="1" applyAlignment="1">
      <alignment horizontal="center"/>
    </xf>
    <xf numFmtId="4" fontId="10" fillId="0" borderId="45" xfId="0" applyNumberFormat="1" applyFont="1" applyBorder="1"/>
    <xf numFmtId="0" fontId="0" fillId="0" borderId="1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/>
    <xf numFmtId="0" fontId="4" fillId="0" borderId="0" xfId="0" applyFont="1" applyBorder="1"/>
    <xf numFmtId="4" fontId="10" fillId="0" borderId="10" xfId="0" applyNumberFormat="1" applyFont="1" applyBorder="1"/>
    <xf numFmtId="4" fontId="10" fillId="4" borderId="34" xfId="0" applyNumberFormat="1" applyFont="1" applyFill="1" applyBorder="1" applyAlignment="1">
      <alignment horizontal="right"/>
    </xf>
    <xf numFmtId="49" fontId="10" fillId="0" borderId="79" xfId="0" applyNumberFormat="1" applyFont="1" applyBorder="1" applyAlignment="1">
      <alignment horizontal="center"/>
    </xf>
    <xf numFmtId="164" fontId="0" fillId="0" borderId="0" xfId="0" applyNumberFormat="1"/>
    <xf numFmtId="49" fontId="10" fillId="0" borderId="34" xfId="0" applyNumberFormat="1" applyFont="1" applyFill="1" applyBorder="1" applyAlignment="1">
      <alignment horizontal="center"/>
    </xf>
    <xf numFmtId="49" fontId="0" fillId="0" borderId="10" xfId="0" applyNumberFormat="1" applyFill="1" applyBorder="1"/>
    <xf numFmtId="49" fontId="10" fillId="0" borderId="52" xfId="0" applyNumberFormat="1" applyFont="1" applyFill="1" applyBorder="1" applyAlignment="1">
      <alignment horizontal="center"/>
    </xf>
    <xf numFmtId="49" fontId="10" fillId="0" borderId="10" xfId="0" applyNumberFormat="1" applyFont="1" applyFill="1" applyBorder="1" applyAlignment="1">
      <alignment horizontal="center"/>
    </xf>
    <xf numFmtId="49" fontId="10" fillId="0" borderId="45" xfId="0" applyNumberFormat="1" applyFont="1" applyFill="1" applyBorder="1" applyAlignment="1">
      <alignment horizontal="center"/>
    </xf>
    <xf numFmtId="0" fontId="10" fillId="0" borderId="26" xfId="0" applyFont="1" applyFill="1" applyBorder="1" applyAlignment="1">
      <alignment horizontal="center"/>
    </xf>
    <xf numFmtId="0" fontId="10" fillId="0" borderId="27" xfId="0" applyFont="1" applyBorder="1" applyAlignment="1">
      <alignment horizontal="center"/>
    </xf>
    <xf numFmtId="49" fontId="0" fillId="0" borderId="52" xfId="0" applyNumberFormat="1" applyFill="1" applyBorder="1" applyAlignment="1">
      <alignment horizontal="center"/>
    </xf>
    <xf numFmtId="49" fontId="0" fillId="0" borderId="10" xfId="0" applyNumberFormat="1" applyFill="1" applyBorder="1" applyAlignment="1">
      <alignment horizontal="center"/>
    </xf>
    <xf numFmtId="49" fontId="10" fillId="0" borderId="26" xfId="0" applyNumberFormat="1" applyFont="1" applyFill="1" applyBorder="1" applyAlignment="1">
      <alignment horizontal="center"/>
    </xf>
    <xf numFmtId="0" fontId="10" fillId="0" borderId="49" xfId="0" applyFont="1" applyFill="1" applyBorder="1"/>
    <xf numFmtId="0" fontId="0" fillId="0" borderId="3" xfId="0" applyFont="1" applyFill="1" applyBorder="1"/>
    <xf numFmtId="49" fontId="0" fillId="0" borderId="13" xfId="0" applyNumberFormat="1" applyFont="1" applyFill="1" applyBorder="1"/>
    <xf numFmtId="49" fontId="0" fillId="0" borderId="1" xfId="0" applyNumberFormat="1" applyFont="1" applyFill="1" applyBorder="1"/>
    <xf numFmtId="49" fontId="0" fillId="0" borderId="59" xfId="0" applyNumberFormat="1" applyFont="1" applyFill="1" applyBorder="1" applyAlignment="1">
      <alignment horizontal="center"/>
    </xf>
    <xf numFmtId="49" fontId="0" fillId="0" borderId="13" xfId="0" applyNumberFormat="1" applyFont="1" applyFill="1" applyBorder="1" applyAlignment="1">
      <alignment horizontal="center"/>
    </xf>
    <xf numFmtId="49" fontId="0" fillId="0" borderId="60" xfId="0" applyNumberFormat="1" applyFont="1" applyFill="1" applyBorder="1" applyAlignment="1">
      <alignment horizontal="center"/>
    </xf>
    <xf numFmtId="0" fontId="0" fillId="0" borderId="49" xfId="0" applyFill="1" applyBorder="1"/>
    <xf numFmtId="0" fontId="0" fillId="0" borderId="60" xfId="0" applyFill="1" applyBorder="1" applyAlignment="1">
      <alignment horizontal="center"/>
    </xf>
    <xf numFmtId="4" fontId="0" fillId="0" borderId="35" xfId="0" applyNumberFormat="1" applyFill="1" applyBorder="1"/>
    <xf numFmtId="49" fontId="0" fillId="0" borderId="34" xfId="0" applyNumberFormat="1" applyFill="1" applyBorder="1" applyAlignment="1">
      <alignment horizontal="center"/>
    </xf>
    <xf numFmtId="49" fontId="0" fillId="0" borderId="8" xfId="0" applyNumberForma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49" fontId="0" fillId="0" borderId="6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9" fontId="10" fillId="0" borderId="69" xfId="0" applyNumberFormat="1" applyFont="1" applyFill="1" applyBorder="1" applyAlignment="1">
      <alignment horizontal="center"/>
    </xf>
    <xf numFmtId="49" fontId="10" fillId="0" borderId="53" xfId="0" applyNumberFormat="1" applyFont="1" applyFill="1" applyBorder="1" applyAlignment="1">
      <alignment horizontal="center"/>
    </xf>
    <xf numFmtId="49" fontId="10" fillId="0" borderId="12" xfId="0" applyNumberFormat="1" applyFont="1" applyFill="1" applyBorder="1" applyAlignment="1">
      <alignment horizontal="center"/>
    </xf>
    <xf numFmtId="49" fontId="0" fillId="0" borderId="12" xfId="0" applyNumberFormat="1" applyFill="1" applyBorder="1"/>
    <xf numFmtId="49" fontId="0" fillId="0" borderId="12" xfId="0" applyNumberFormat="1" applyFont="1" applyFill="1" applyBorder="1" applyAlignment="1">
      <alignment horizontal="center"/>
    </xf>
    <xf numFmtId="0" fontId="0" fillId="0" borderId="69" xfId="0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49" fontId="0" fillId="0" borderId="26" xfId="0" applyNumberFormat="1" applyFont="1" applyFill="1" applyBorder="1" applyAlignment="1">
      <alignment horizontal="center"/>
    </xf>
    <xf numFmtId="49" fontId="0" fillId="0" borderId="34" xfId="0" applyNumberFormat="1" applyFont="1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49" fontId="10" fillId="0" borderId="33" xfId="0" applyNumberFormat="1" applyFont="1" applyFill="1" applyBorder="1" applyAlignment="1">
      <alignment horizontal="center"/>
    </xf>
    <xf numFmtId="49" fontId="0" fillId="0" borderId="69" xfId="0" applyNumberFormat="1" applyFont="1" applyFill="1" applyBorder="1" applyAlignment="1">
      <alignment horizontal="center"/>
    </xf>
    <xf numFmtId="49" fontId="0" fillId="0" borderId="44" xfId="0" applyNumberFormat="1" applyFont="1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49" fontId="10" fillId="0" borderId="35" xfId="0" applyNumberFormat="1" applyFont="1" applyFill="1" applyBorder="1" applyAlignment="1">
      <alignment horizontal="center"/>
    </xf>
    <xf numFmtId="49" fontId="10" fillId="0" borderId="44" xfId="0" applyNumberFormat="1" applyFont="1" applyFill="1" applyBorder="1" applyAlignment="1">
      <alignment horizontal="center"/>
    </xf>
    <xf numFmtId="49" fontId="0" fillId="0" borderId="46" xfId="0" applyNumberFormat="1" applyFont="1" applyFill="1" applyBorder="1" applyAlignment="1">
      <alignment horizontal="center"/>
    </xf>
    <xf numFmtId="49" fontId="0" fillId="0" borderId="58" xfId="0" applyNumberFormat="1" applyFont="1" applyFill="1" applyBorder="1" applyAlignment="1">
      <alignment horizontal="center"/>
    </xf>
    <xf numFmtId="0" fontId="10" fillId="0" borderId="54" xfId="0" applyFont="1" applyFill="1" applyBorder="1" applyAlignment="1">
      <alignment horizontal="center"/>
    </xf>
    <xf numFmtId="49" fontId="0" fillId="0" borderId="46" xfId="0" applyNumberFormat="1" applyFill="1" applyBorder="1"/>
    <xf numFmtId="49" fontId="0" fillId="0" borderId="53" xfId="0" applyNumberFormat="1" applyFill="1" applyBorder="1"/>
    <xf numFmtId="49" fontId="10" fillId="0" borderId="47" xfId="0" applyNumberFormat="1" applyFont="1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49" fontId="0" fillId="0" borderId="47" xfId="0" applyNumberFormat="1" applyFont="1" applyFill="1" applyBorder="1" applyAlignment="1">
      <alignment horizontal="center"/>
    </xf>
    <xf numFmtId="49" fontId="0" fillId="0" borderId="52" xfId="0" applyNumberFormat="1" applyFill="1" applyBorder="1"/>
    <xf numFmtId="0" fontId="0" fillId="0" borderId="37" xfId="0" applyFill="1" applyBorder="1" applyAlignment="1">
      <alignment horizontal="center"/>
    </xf>
    <xf numFmtId="49" fontId="10" fillId="0" borderId="27" xfId="0" applyNumberFormat="1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49" fontId="0" fillId="0" borderId="57" xfId="0" applyNumberFormat="1" applyFill="1" applyBorder="1"/>
    <xf numFmtId="49" fontId="0" fillId="0" borderId="54" xfId="0" applyNumberFormat="1" applyFill="1" applyBorder="1"/>
    <xf numFmtId="49" fontId="0" fillId="0" borderId="55" xfId="0" applyNumberFormat="1" applyFill="1" applyBorder="1"/>
    <xf numFmtId="49" fontId="10" fillId="0" borderId="55" xfId="0" applyNumberFormat="1" applyFont="1" applyFill="1" applyBorder="1"/>
    <xf numFmtId="49" fontId="10" fillId="0" borderId="55" xfId="0" applyNumberFormat="1" applyFont="1" applyFill="1" applyBorder="1" applyAlignment="1">
      <alignment horizontal="center"/>
    </xf>
    <xf numFmtId="49" fontId="10" fillId="0" borderId="56" xfId="0" applyNumberFormat="1" applyFont="1" applyFill="1" applyBorder="1" applyAlignment="1">
      <alignment horizontal="center"/>
    </xf>
    <xf numFmtId="49" fontId="10" fillId="0" borderId="24" xfId="0" applyNumberFormat="1" applyFont="1" applyFill="1" applyBorder="1"/>
    <xf numFmtId="49" fontId="10" fillId="0" borderId="36" xfId="0" applyNumberFormat="1" applyFont="1" applyFill="1" applyBorder="1" applyAlignment="1">
      <alignment horizontal="center"/>
    </xf>
    <xf numFmtId="4" fontId="0" fillId="0" borderId="33" xfId="0" applyNumberFormat="1" applyFill="1" applyBorder="1"/>
    <xf numFmtId="49" fontId="10" fillId="0" borderId="29" xfId="0" applyNumberFormat="1" applyFont="1" applyFill="1" applyBorder="1"/>
    <xf numFmtId="4" fontId="0" fillId="0" borderId="66" xfId="0" applyNumberFormat="1" applyBorder="1"/>
    <xf numFmtId="0" fontId="10" fillId="0" borderId="74" xfId="0" applyFont="1" applyBorder="1"/>
    <xf numFmtId="0" fontId="10" fillId="0" borderId="1" xfId="0" applyFont="1" applyBorder="1"/>
    <xf numFmtId="0" fontId="10" fillId="0" borderId="1" xfId="0" applyFont="1" applyBorder="1" applyAlignment="1"/>
    <xf numFmtId="0" fontId="10" fillId="0" borderId="73" xfId="0" applyFont="1" applyBorder="1"/>
    <xf numFmtId="0" fontId="10" fillId="0" borderId="79" xfId="0" applyFont="1" applyBorder="1" applyAlignment="1"/>
    <xf numFmtId="0" fontId="10" fillId="0" borderId="80" xfId="0" applyFont="1" applyBorder="1" applyAlignment="1"/>
    <xf numFmtId="0" fontId="10" fillId="0" borderId="77" xfId="0" applyFont="1" applyBorder="1" applyAlignment="1"/>
    <xf numFmtId="0" fontId="10" fillId="0" borderId="17" xfId="0" applyFont="1" applyBorder="1" applyAlignment="1"/>
    <xf numFmtId="0" fontId="3" fillId="0" borderId="0" xfId="0" applyFont="1"/>
    <xf numFmtId="0" fontId="20" fillId="0" borderId="0" xfId="0" applyFont="1"/>
    <xf numFmtId="0" fontId="20" fillId="0" borderId="31" xfId="0" applyFont="1" applyBorder="1"/>
    <xf numFmtId="0" fontId="20" fillId="0" borderId="18" xfId="0" applyFont="1" applyBorder="1"/>
    <xf numFmtId="0" fontId="20" fillId="0" borderId="22" xfId="0" applyFont="1" applyBorder="1"/>
    <xf numFmtId="0" fontId="20" fillId="0" borderId="41" xfId="0" applyFont="1" applyBorder="1"/>
    <xf numFmtId="0" fontId="20" fillId="0" borderId="0" xfId="0" applyFont="1" applyBorder="1"/>
    <xf numFmtId="0" fontId="20" fillId="0" borderId="39" xfId="0" applyFont="1" applyBorder="1" applyAlignment="1">
      <alignment horizontal="center" vertical="center"/>
    </xf>
    <xf numFmtId="0" fontId="20" fillId="0" borderId="39" xfId="0" applyFont="1" applyBorder="1" applyAlignment="1">
      <alignment vertical="distributed" readingOrder="1"/>
    </xf>
    <xf numFmtId="4" fontId="20" fillId="0" borderId="40" xfId="0" applyNumberFormat="1" applyFont="1" applyBorder="1"/>
    <xf numFmtId="4" fontId="20" fillId="0" borderId="40" xfId="0" applyNumberFormat="1" applyFont="1" applyBorder="1" applyAlignment="1">
      <alignment horizontal="center"/>
    </xf>
    <xf numFmtId="0" fontId="20" fillId="0" borderId="40" xfId="0" applyFont="1" applyBorder="1"/>
    <xf numFmtId="0" fontId="3" fillId="0" borderId="0" xfId="0" applyFont="1" applyBorder="1"/>
    <xf numFmtId="0" fontId="2" fillId="0" borderId="0" xfId="0" applyFont="1"/>
    <xf numFmtId="0" fontId="2" fillId="0" borderId="30" xfId="0" applyFont="1" applyBorder="1"/>
    <xf numFmtId="0" fontId="2" fillId="0" borderId="48" xfId="0" applyFont="1" applyBorder="1" applyAlignment="1">
      <alignment horizontal="center"/>
    </xf>
    <xf numFmtId="0" fontId="2" fillId="0" borderId="32" xfId="0" applyFont="1" applyBorder="1"/>
    <xf numFmtId="0" fontId="2" fillId="0" borderId="41" xfId="0" applyFont="1" applyBorder="1"/>
    <xf numFmtId="0" fontId="2" fillId="0" borderId="18" xfId="0" applyFont="1" applyBorder="1"/>
    <xf numFmtId="0" fontId="2" fillId="0" borderId="29" xfId="0" applyFont="1" applyBorder="1"/>
    <xf numFmtId="0" fontId="2" fillId="0" borderId="10" xfId="0" applyFont="1" applyBorder="1" applyAlignment="1">
      <alignment horizontal="center"/>
    </xf>
    <xf numFmtId="0" fontId="2" fillId="0" borderId="10" xfId="0" applyFont="1" applyBorder="1"/>
    <xf numFmtId="4" fontId="2" fillId="0" borderId="10" xfId="0" applyNumberFormat="1" applyFont="1" applyBorder="1"/>
    <xf numFmtId="0" fontId="0" fillId="4" borderId="26" xfId="0" applyFill="1" applyBorder="1" applyAlignment="1">
      <alignment horizontal="left"/>
    </xf>
    <xf numFmtId="4" fontId="0" fillId="4" borderId="69" xfId="0" applyNumberFormat="1" applyFill="1" applyBorder="1"/>
    <xf numFmtId="4" fontId="0" fillId="4" borderId="49" xfId="0" applyNumberFormat="1" applyFill="1" applyBorder="1"/>
    <xf numFmtId="4" fontId="0" fillId="4" borderId="31" xfId="0" applyNumberFormat="1" applyFont="1" applyFill="1" applyBorder="1" applyAlignment="1">
      <alignment horizontal="right"/>
    </xf>
    <xf numFmtId="4" fontId="0" fillId="4" borderId="13" xfId="0" applyNumberFormat="1" applyFont="1" applyFill="1" applyBorder="1" applyAlignment="1">
      <alignment horizontal="right"/>
    </xf>
    <xf numFmtId="4" fontId="10" fillId="0" borderId="62" xfId="0" applyNumberFormat="1" applyFont="1" applyBorder="1" applyAlignment="1">
      <alignment horizontal="right" vertical="center"/>
    </xf>
    <xf numFmtId="4" fontId="10" fillId="4" borderId="64" xfId="0" applyNumberFormat="1" applyFont="1" applyFill="1" applyBorder="1" applyAlignment="1">
      <alignment horizontal="right" vertical="center"/>
    </xf>
    <xf numFmtId="4" fontId="0" fillId="4" borderId="10" xfId="0" applyNumberFormat="1" applyFont="1" applyFill="1" applyBorder="1" applyAlignment="1">
      <alignment horizontal="right"/>
    </xf>
    <xf numFmtId="0" fontId="10" fillId="0" borderId="8" xfId="0" applyFont="1" applyBorder="1" applyAlignment="1">
      <alignment horizontal="center"/>
    </xf>
    <xf numFmtId="0" fontId="10" fillId="4" borderId="21" xfId="0" applyFont="1" applyFill="1" applyBorder="1" applyAlignment="1">
      <alignment vertical="top" readingOrder="1"/>
    </xf>
    <xf numFmtId="0" fontId="10" fillId="4" borderId="22" xfId="0" applyFont="1" applyFill="1" applyBorder="1" applyAlignment="1">
      <alignment vertical="top" readingOrder="1"/>
    </xf>
    <xf numFmtId="0" fontId="10" fillId="4" borderId="41" xfId="0" applyFont="1" applyFill="1" applyBorder="1" applyAlignment="1">
      <alignment vertical="top" readingOrder="1"/>
    </xf>
    <xf numFmtId="0" fontId="10" fillId="4" borderId="37" xfId="0" applyFont="1" applyFill="1" applyBorder="1" applyAlignment="1">
      <alignment vertical="top" readingOrder="1"/>
    </xf>
    <xf numFmtId="0" fontId="10" fillId="4" borderId="0" xfId="0" applyFont="1" applyFill="1" applyBorder="1" applyAlignment="1">
      <alignment vertical="top" readingOrder="1"/>
    </xf>
    <xf numFmtId="0" fontId="10" fillId="4" borderId="42" xfId="0" applyFont="1" applyFill="1" applyBorder="1" applyAlignment="1">
      <alignment vertical="top" readingOrder="1"/>
    </xf>
    <xf numFmtId="0" fontId="10" fillId="4" borderId="43" xfId="0" applyFont="1" applyFill="1" applyBorder="1" applyAlignment="1">
      <alignment vertical="top" readingOrder="1"/>
    </xf>
    <xf numFmtId="0" fontId="10" fillId="4" borderId="30" xfId="0" applyFont="1" applyFill="1" applyBorder="1" applyAlignment="1">
      <alignment vertical="top" readingOrder="1"/>
    </xf>
    <xf numFmtId="0" fontId="10" fillId="4" borderId="31" xfId="0" applyFont="1" applyFill="1" applyBorder="1" applyAlignment="1">
      <alignment vertical="top" readingOrder="1"/>
    </xf>
    <xf numFmtId="0" fontId="10" fillId="0" borderId="32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4" xfId="0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37" xfId="0" applyFont="1" applyBorder="1" applyAlignment="1">
      <alignment horizontal="center" vertical="distributed" readingOrder="1"/>
    </xf>
    <xf numFmtId="0" fontId="0" fillId="0" borderId="2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4" xfId="0" applyBorder="1" applyAlignment="1">
      <alignment horizontal="center"/>
    </xf>
    <xf numFmtId="0" fontId="10" fillId="0" borderId="37" xfId="0" applyFont="1" applyBorder="1" applyAlignment="1">
      <alignment horizontal="center" vertical="distributed" wrapText="1" readingOrder="1"/>
    </xf>
    <xf numFmtId="0" fontId="0" fillId="0" borderId="25" xfId="0" applyBorder="1" applyAlignment="1">
      <alignment horizontal="center"/>
    </xf>
    <xf numFmtId="0" fontId="10" fillId="5" borderId="32" xfId="0" applyFont="1" applyFill="1" applyBorder="1" applyAlignment="1">
      <alignment horizontal="center"/>
    </xf>
    <xf numFmtId="0" fontId="10" fillId="5" borderId="18" xfId="0" applyFont="1" applyFill="1" applyBorder="1" applyAlignment="1">
      <alignment horizontal="center"/>
    </xf>
    <xf numFmtId="0" fontId="10" fillId="5" borderId="20" xfId="0" applyFont="1" applyFill="1" applyBorder="1" applyAlignment="1">
      <alignment horizontal="center"/>
    </xf>
    <xf numFmtId="0" fontId="10" fillId="5" borderId="30" xfId="0" applyFont="1" applyFill="1" applyBorder="1" applyAlignment="1">
      <alignment horizontal="center"/>
    </xf>
    <xf numFmtId="0" fontId="10" fillId="5" borderId="31" xfId="0" applyFont="1" applyFill="1" applyBorder="1" applyAlignment="1">
      <alignment horizontal="center"/>
    </xf>
    <xf numFmtId="0" fontId="10" fillId="4" borderId="25" xfId="0" applyFont="1" applyFill="1" applyBorder="1" applyAlignment="1">
      <alignment horizontal="left"/>
    </xf>
    <xf numFmtId="0" fontId="10" fillId="4" borderId="9" xfId="0" applyFont="1" applyFill="1" applyBorder="1" applyAlignment="1">
      <alignment horizontal="left"/>
    </xf>
    <xf numFmtId="0" fontId="10" fillId="4" borderId="26" xfId="0" applyFont="1" applyFill="1" applyBorder="1" applyAlignment="1">
      <alignment horizontal="left"/>
    </xf>
    <xf numFmtId="0" fontId="0" fillId="4" borderId="25" xfId="0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/>
    </xf>
    <xf numFmtId="0" fontId="10" fillId="5" borderId="41" xfId="0" applyFont="1" applyFill="1" applyBorder="1" applyAlignment="1">
      <alignment horizontal="center"/>
    </xf>
    <xf numFmtId="49" fontId="10" fillId="4" borderId="55" xfId="0" applyNumberFormat="1" applyFont="1" applyFill="1" applyBorder="1" applyAlignment="1">
      <alignment horizontal="center"/>
    </xf>
    <xf numFmtId="49" fontId="10" fillId="4" borderId="54" xfId="0" applyNumberFormat="1" applyFont="1" applyFill="1" applyBorder="1" applyAlignment="1">
      <alignment horizontal="center"/>
    </xf>
    <xf numFmtId="49" fontId="10" fillId="4" borderId="56" xfId="0" applyNumberFormat="1" applyFont="1" applyFill="1" applyBorder="1" applyAlignment="1">
      <alignment horizontal="center"/>
    </xf>
    <xf numFmtId="0" fontId="0" fillId="4" borderId="34" xfId="0" applyFill="1" applyBorder="1"/>
    <xf numFmtId="49" fontId="0" fillId="4" borderId="10" xfId="0" applyNumberFormat="1" applyFill="1" applyBorder="1"/>
    <xf numFmtId="49" fontId="0" fillId="4" borderId="11" xfId="0" applyNumberFormat="1" applyFill="1" applyBorder="1"/>
    <xf numFmtId="49" fontId="10" fillId="4" borderId="52" xfId="0" applyNumberFormat="1" applyFont="1" applyFill="1" applyBorder="1" applyAlignment="1">
      <alignment horizontal="center"/>
    </xf>
    <xf numFmtId="49" fontId="10" fillId="4" borderId="10" xfId="0" applyNumberFormat="1" applyFont="1" applyFill="1" applyBorder="1" applyAlignment="1">
      <alignment horizontal="center"/>
    </xf>
    <xf numFmtId="49" fontId="10" fillId="4" borderId="45" xfId="0" applyNumberFormat="1" applyFont="1" applyFill="1" applyBorder="1" applyAlignment="1">
      <alignment horizontal="center"/>
    </xf>
    <xf numFmtId="0" fontId="0" fillId="4" borderId="34" xfId="0" applyNumberFormat="1" applyFill="1" applyBorder="1"/>
    <xf numFmtId="0" fontId="10" fillId="4" borderId="34" xfId="0" applyFont="1" applyFill="1" applyBorder="1" applyAlignment="1">
      <alignment horizontal="center"/>
    </xf>
    <xf numFmtId="49" fontId="0" fillId="4" borderId="52" xfId="0" applyNumberFormat="1" applyFill="1" applyBorder="1" applyAlignment="1">
      <alignment horizontal="center"/>
    </xf>
    <xf numFmtId="49" fontId="0" fillId="4" borderId="10" xfId="0" applyNumberFormat="1" applyFill="1" applyBorder="1" applyAlignment="1">
      <alignment horizontal="center"/>
    </xf>
    <xf numFmtId="49" fontId="0" fillId="4" borderId="10" xfId="0" applyNumberFormat="1" applyFont="1" applyFill="1" applyBorder="1" applyAlignment="1">
      <alignment horizontal="center"/>
    </xf>
    <xf numFmtId="49" fontId="0" fillId="4" borderId="45" xfId="0" applyNumberFormat="1" applyFont="1" applyFill="1" applyBorder="1" applyAlignment="1">
      <alignment horizontal="center"/>
    </xf>
    <xf numFmtId="0" fontId="10" fillId="4" borderId="26" xfId="0" applyFont="1" applyFill="1" applyBorder="1" applyAlignment="1">
      <alignment horizontal="center"/>
    </xf>
    <xf numFmtId="0" fontId="10" fillId="4" borderId="34" xfId="0" applyFont="1" applyFill="1" applyBorder="1"/>
    <xf numFmtId="49" fontId="0" fillId="4" borderId="10" xfId="0" applyNumberFormat="1" applyFont="1" applyFill="1" applyBorder="1"/>
    <xf numFmtId="49" fontId="0" fillId="4" borderId="11" xfId="0" applyNumberFormat="1" applyFont="1" applyFill="1" applyBorder="1"/>
    <xf numFmtId="49" fontId="0" fillId="4" borderId="52" xfId="0" applyNumberFormat="1" applyFont="1" applyFill="1" applyBorder="1" applyAlignment="1">
      <alignment horizontal="center"/>
    </xf>
    <xf numFmtId="49" fontId="10" fillId="4" borderId="26" xfId="0" applyNumberFormat="1" applyFont="1" applyFill="1" applyBorder="1" applyAlignment="1">
      <alignment horizontal="center"/>
    </xf>
    <xf numFmtId="49" fontId="10" fillId="4" borderId="11" xfId="0" applyNumberFormat="1" applyFont="1" applyFill="1" applyBorder="1"/>
    <xf numFmtId="0" fontId="10" fillId="4" borderId="26" xfId="0" applyFont="1" applyFill="1" applyBorder="1"/>
    <xf numFmtId="0" fontId="32" fillId="4" borderId="0" xfId="0" applyFont="1" applyFill="1"/>
    <xf numFmtId="0" fontId="0" fillId="4" borderId="38" xfId="0" applyFill="1" applyBorder="1"/>
    <xf numFmtId="0" fontId="10" fillId="4" borderId="49" xfId="0" applyFont="1" applyFill="1" applyBorder="1" applyAlignment="1">
      <alignment horizontal="center"/>
    </xf>
    <xf numFmtId="0" fontId="10" fillId="4" borderId="35" xfId="0" applyFont="1" applyFill="1" applyBorder="1" applyAlignment="1">
      <alignment horizontal="center"/>
    </xf>
    <xf numFmtId="49" fontId="0" fillId="4" borderId="13" xfId="0" applyNumberFormat="1" applyFont="1" applyFill="1" applyBorder="1"/>
    <xf numFmtId="49" fontId="0" fillId="4" borderId="13" xfId="0" applyNumberFormat="1" applyFont="1" applyFill="1" applyBorder="1" applyAlignment="1">
      <alignment horizontal="center"/>
    </xf>
    <xf numFmtId="49" fontId="0" fillId="4" borderId="60" xfId="0" applyNumberFormat="1" applyFont="1" applyFill="1" applyBorder="1" applyAlignment="1">
      <alignment horizontal="center"/>
    </xf>
    <xf numFmtId="0" fontId="0" fillId="4" borderId="37" xfId="0" applyFill="1" applyBorder="1"/>
    <xf numFmtId="49" fontId="10" fillId="4" borderId="34" xfId="0" applyNumberFormat="1" applyFont="1" applyFill="1" applyBorder="1" applyAlignment="1">
      <alignment horizontal="center"/>
    </xf>
    <xf numFmtId="49" fontId="0" fillId="4" borderId="8" xfId="0" applyNumberFormat="1" applyFill="1" applyBorder="1" applyAlignment="1">
      <alignment horizontal="center"/>
    </xf>
    <xf numFmtId="49" fontId="0" fillId="4" borderId="11" xfId="0" applyNumberFormat="1" applyFill="1" applyBorder="1" applyAlignment="1">
      <alignment horizontal="center"/>
    </xf>
    <xf numFmtId="49" fontId="10" fillId="4" borderId="69" xfId="0" applyNumberFormat="1" applyFont="1" applyFill="1" applyBorder="1" applyAlignment="1">
      <alignment horizontal="center"/>
    </xf>
    <xf numFmtId="49" fontId="0" fillId="4" borderId="7" xfId="0" applyNumberFormat="1" applyFill="1" applyBorder="1"/>
    <xf numFmtId="49" fontId="0" fillId="4" borderId="12" xfId="0" applyNumberFormat="1" applyFill="1" applyBorder="1"/>
    <xf numFmtId="49" fontId="0" fillId="4" borderId="5" xfId="0" applyNumberFormat="1" applyFill="1" applyBorder="1"/>
    <xf numFmtId="49" fontId="0" fillId="4" borderId="12" xfId="0" applyNumberFormat="1" applyFill="1" applyBorder="1" applyAlignment="1">
      <alignment horizontal="center"/>
    </xf>
    <xf numFmtId="0" fontId="10" fillId="4" borderId="44" xfId="0" applyFont="1" applyFill="1" applyBorder="1" applyAlignment="1">
      <alignment horizontal="center"/>
    </xf>
    <xf numFmtId="4" fontId="0" fillId="4" borderId="10" xfId="0" applyNumberFormat="1" applyFill="1" applyBorder="1"/>
    <xf numFmtId="4" fontId="0" fillId="4" borderId="11" xfId="0" applyNumberFormat="1" applyFill="1" applyBorder="1"/>
    <xf numFmtId="49" fontId="0" fillId="4" borderId="8" xfId="0" applyNumberFormat="1" applyFill="1" applyBorder="1"/>
    <xf numFmtId="49" fontId="0" fillId="4" borderId="45" xfId="0" applyNumberFormat="1" applyFill="1" applyBorder="1" applyAlignment="1">
      <alignment horizontal="center"/>
    </xf>
    <xf numFmtId="49" fontId="10" fillId="4" borderId="49" xfId="0" applyNumberFormat="1" applyFont="1" applyFill="1" applyBorder="1" applyAlignment="1">
      <alignment horizontal="center"/>
    </xf>
    <xf numFmtId="49" fontId="0" fillId="4" borderId="3" xfId="0" applyNumberFormat="1" applyFill="1" applyBorder="1"/>
    <xf numFmtId="49" fontId="0" fillId="4" borderId="13" xfId="0" applyNumberFormat="1" applyFill="1" applyBorder="1"/>
    <xf numFmtId="49" fontId="0" fillId="4" borderId="1" xfId="0" applyNumberFormat="1" applyFill="1" applyBorder="1"/>
    <xf numFmtId="0" fontId="10" fillId="4" borderId="38" xfId="0" applyFont="1" applyFill="1" applyBorder="1" applyAlignment="1">
      <alignment horizontal="center"/>
    </xf>
    <xf numFmtId="4" fontId="0" fillId="4" borderId="34" xfId="0" applyNumberFormat="1" applyFill="1" applyBorder="1" applyAlignment="1">
      <alignment horizontal="right"/>
    </xf>
    <xf numFmtId="49" fontId="0" fillId="4" borderId="26" xfId="0" applyNumberFormat="1" applyFont="1" applyFill="1" applyBorder="1" applyAlignment="1">
      <alignment horizontal="center"/>
    </xf>
    <xf numFmtId="49" fontId="0" fillId="4" borderId="34" xfId="0" applyNumberFormat="1" applyFont="1" applyFill="1" applyBorder="1" applyAlignment="1">
      <alignment horizontal="center"/>
    </xf>
    <xf numFmtId="0" fontId="10" fillId="4" borderId="25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/>
    </xf>
    <xf numFmtId="49" fontId="10" fillId="4" borderId="10" xfId="0" applyNumberFormat="1" applyFont="1" applyFill="1" applyBorder="1"/>
    <xf numFmtId="0" fontId="10" fillId="4" borderId="9" xfId="0" applyFont="1" applyFill="1" applyBorder="1" applyAlignment="1">
      <alignment horizontal="center"/>
    </xf>
    <xf numFmtId="49" fontId="10" fillId="4" borderId="35" xfId="0" applyNumberFormat="1" applyFont="1" applyFill="1" applyBorder="1" applyAlignment="1">
      <alignment horizontal="center"/>
    </xf>
    <xf numFmtId="49" fontId="10" fillId="4" borderId="8" xfId="0" applyNumberFormat="1" applyFont="1" applyFill="1" applyBorder="1" applyAlignment="1">
      <alignment horizontal="center"/>
    </xf>
    <xf numFmtId="49" fontId="0" fillId="4" borderId="11" xfId="0" applyNumberFormat="1" applyFont="1" applyFill="1" applyBorder="1" applyAlignment="1">
      <alignment horizontal="center"/>
    </xf>
    <xf numFmtId="0" fontId="10" fillId="4" borderId="47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4" fontId="0" fillId="4" borderId="69" xfId="0" applyNumberFormat="1" applyFill="1" applyBorder="1" applyAlignment="1">
      <alignment horizontal="right"/>
    </xf>
    <xf numFmtId="49" fontId="0" fillId="4" borderId="25" xfId="0" applyNumberFormat="1" applyFill="1" applyBorder="1" applyAlignment="1">
      <alignment horizontal="center"/>
    </xf>
    <xf numFmtId="49" fontId="0" fillId="4" borderId="9" xfId="0" applyNumberFormat="1" applyFill="1" applyBorder="1" applyAlignment="1">
      <alignment horizontal="center"/>
    </xf>
    <xf numFmtId="49" fontId="0" fillId="4" borderId="9" xfId="0" applyNumberFormat="1" applyFont="1" applyFill="1" applyBorder="1" applyAlignment="1">
      <alignment horizontal="center"/>
    </xf>
    <xf numFmtId="49" fontId="0" fillId="4" borderId="34" xfId="0" applyNumberFormat="1" applyFill="1" applyBorder="1" applyAlignment="1">
      <alignment horizontal="center"/>
    </xf>
    <xf numFmtId="49" fontId="10" fillId="4" borderId="25" xfId="0" applyNumberFormat="1" applyFont="1" applyFill="1" applyBorder="1" applyAlignment="1">
      <alignment horizontal="center"/>
    </xf>
    <xf numFmtId="49" fontId="10" fillId="4" borderId="34" xfId="0" applyNumberFormat="1" applyFont="1" applyFill="1" applyBorder="1"/>
    <xf numFmtId="49" fontId="10" fillId="4" borderId="38" xfId="0" applyNumberFormat="1" applyFont="1" applyFill="1" applyBorder="1" applyAlignment="1">
      <alignment horizontal="center"/>
    </xf>
    <xf numFmtId="49" fontId="10" fillId="4" borderId="13" xfId="0" applyNumberFormat="1" applyFont="1" applyFill="1" applyBorder="1" applyAlignment="1">
      <alignment horizontal="center"/>
    </xf>
    <xf numFmtId="49" fontId="10" fillId="4" borderId="9" xfId="0" applyNumberFormat="1" applyFont="1" applyFill="1" applyBorder="1" applyAlignment="1">
      <alignment horizontal="center"/>
    </xf>
    <xf numFmtId="0" fontId="0" fillId="4" borderId="34" xfId="0" applyFill="1" applyBorder="1" applyAlignment="1">
      <alignment horizontal="right"/>
    </xf>
    <xf numFmtId="0" fontId="0" fillId="4" borderId="34" xfId="0" applyNumberFormat="1" applyFill="1" applyBorder="1" applyAlignment="1">
      <alignment horizontal="right"/>
    </xf>
    <xf numFmtId="49" fontId="14" fillId="4" borderId="25" xfId="0" applyNumberFormat="1" applyFont="1" applyFill="1" applyBorder="1" applyAlignment="1">
      <alignment horizontal="center"/>
    </xf>
    <xf numFmtId="49" fontId="10" fillId="4" borderId="51" xfId="0" applyNumberFormat="1" applyFont="1" applyFill="1" applyBorder="1" applyAlignment="1">
      <alignment horizontal="center"/>
    </xf>
    <xf numFmtId="49" fontId="14" fillId="4" borderId="50" xfId="0" applyNumberFormat="1" applyFont="1" applyFill="1" applyBorder="1" applyAlignment="1">
      <alignment horizontal="center"/>
    </xf>
    <xf numFmtId="49" fontId="10" fillId="4" borderId="49" xfId="0" applyNumberFormat="1" applyFont="1" applyFill="1" applyBorder="1"/>
    <xf numFmtId="49" fontId="0" fillId="4" borderId="1" xfId="0" applyNumberFormat="1" applyFill="1" applyBorder="1" applyAlignment="1">
      <alignment horizontal="center"/>
    </xf>
    <xf numFmtId="49" fontId="10" fillId="4" borderId="59" xfId="0" applyNumberFormat="1" applyFont="1" applyFill="1" applyBorder="1" applyAlignment="1">
      <alignment horizontal="center"/>
    </xf>
    <xf numFmtId="49" fontId="0" fillId="4" borderId="46" xfId="0" applyNumberFormat="1" applyFill="1" applyBorder="1" applyAlignment="1">
      <alignment horizontal="center"/>
    </xf>
    <xf numFmtId="49" fontId="10" fillId="4" borderId="50" xfId="0" applyNumberFormat="1" applyFont="1" applyFill="1" applyBorder="1" applyAlignment="1">
      <alignment horizontal="center"/>
    </xf>
    <xf numFmtId="4" fontId="0" fillId="4" borderId="47" xfId="0" applyNumberFormat="1" applyFill="1" applyBorder="1" applyAlignment="1">
      <alignment horizontal="right"/>
    </xf>
    <xf numFmtId="49" fontId="10" fillId="4" borderId="53" xfId="0" applyNumberFormat="1" applyFont="1" applyFill="1" applyBorder="1" applyAlignment="1">
      <alignment horizontal="center"/>
    </xf>
    <xf numFmtId="49" fontId="10" fillId="4" borderId="12" xfId="0" applyNumberFormat="1" applyFont="1" applyFill="1" applyBorder="1" applyAlignment="1">
      <alignment horizontal="center"/>
    </xf>
    <xf numFmtId="49" fontId="10" fillId="4" borderId="44" xfId="0" applyNumberFormat="1" applyFont="1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49" fontId="0" fillId="4" borderId="49" xfId="0" applyNumberFormat="1" applyFont="1" applyFill="1" applyBorder="1" applyAlignment="1">
      <alignment horizontal="center"/>
    </xf>
    <xf numFmtId="0" fontId="0" fillId="4" borderId="25" xfId="0" applyNumberFormat="1" applyFill="1" applyBorder="1" applyAlignment="1">
      <alignment horizontal="right"/>
    </xf>
    <xf numFmtId="0" fontId="14" fillId="4" borderId="25" xfId="0" applyFont="1" applyFill="1" applyBorder="1" applyAlignment="1">
      <alignment horizontal="center"/>
    </xf>
    <xf numFmtId="0" fontId="14" fillId="4" borderId="50" xfId="0" applyFont="1" applyFill="1" applyBorder="1" applyAlignment="1">
      <alignment horizontal="center"/>
    </xf>
    <xf numFmtId="49" fontId="10" fillId="4" borderId="42" xfId="0" applyNumberFormat="1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/>
    </xf>
    <xf numFmtId="0" fontId="10" fillId="4" borderId="37" xfId="0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/>
    </xf>
    <xf numFmtId="4" fontId="0" fillId="4" borderId="40" xfId="0" applyNumberFormat="1" applyFont="1" applyFill="1" applyBorder="1" applyAlignment="1">
      <alignment horizontal="right"/>
    </xf>
    <xf numFmtId="4" fontId="0" fillId="4" borderId="43" xfId="0" applyNumberFormat="1" applyFont="1" applyFill="1" applyBorder="1" applyAlignment="1">
      <alignment horizontal="right"/>
    </xf>
    <xf numFmtId="49" fontId="0" fillId="4" borderId="46" xfId="0" applyNumberFormat="1" applyFont="1" applyFill="1" applyBorder="1" applyAlignment="1">
      <alignment horizontal="center"/>
    </xf>
    <xf numFmtId="49" fontId="0" fillId="4" borderId="58" xfId="0" applyNumberFormat="1" applyFont="1" applyFill="1" applyBorder="1" applyAlignment="1">
      <alignment horizontal="center"/>
    </xf>
    <xf numFmtId="0" fontId="10" fillId="4" borderId="13" xfId="0" applyFont="1" applyFill="1" applyBorder="1" applyAlignment="1">
      <alignment horizontal="center"/>
    </xf>
    <xf numFmtId="0" fontId="0" fillId="4" borderId="0" xfId="0" applyFont="1" applyFill="1"/>
    <xf numFmtId="49" fontId="10" fillId="4" borderId="12" xfId="0" applyNumberFormat="1" applyFont="1" applyFill="1" applyBorder="1"/>
    <xf numFmtId="4" fontId="0" fillId="4" borderId="47" xfId="0" applyNumberFormat="1" applyFill="1" applyBorder="1"/>
    <xf numFmtId="0" fontId="10" fillId="4" borderId="42" xfId="0" applyFont="1" applyFill="1" applyBorder="1"/>
    <xf numFmtId="0" fontId="0" fillId="4" borderId="25" xfId="0" applyNumberFormat="1" applyFill="1" applyBorder="1"/>
    <xf numFmtId="0" fontId="10" fillId="4" borderId="42" xfId="0" applyFont="1" applyFill="1" applyBorder="1" applyAlignment="1">
      <alignment horizontal="center"/>
    </xf>
    <xf numFmtId="4" fontId="30" fillId="4" borderId="34" xfId="0" applyNumberFormat="1" applyFont="1" applyFill="1" applyBorder="1"/>
    <xf numFmtId="0" fontId="10" fillId="4" borderId="8" xfId="0" applyFont="1" applyFill="1" applyBorder="1"/>
    <xf numFmtId="0" fontId="10" fillId="4" borderId="8" xfId="0" applyFont="1" applyFill="1" applyBorder="1" applyAlignment="1">
      <alignment horizontal="center"/>
    </xf>
    <xf numFmtId="4" fontId="10" fillId="4" borderId="34" xfId="0" applyNumberFormat="1" applyFont="1" applyFill="1" applyBorder="1"/>
    <xf numFmtId="4" fontId="10" fillId="4" borderId="25" xfId="0" applyNumberFormat="1" applyFont="1" applyFill="1" applyBorder="1"/>
    <xf numFmtId="0" fontId="10" fillId="4" borderId="0" xfId="0" applyFont="1" applyFill="1"/>
    <xf numFmtId="0" fontId="10" fillId="4" borderId="50" xfId="0" applyFont="1" applyFill="1" applyBorder="1" applyAlignment="1">
      <alignment horizontal="center"/>
    </xf>
    <xf numFmtId="4" fontId="0" fillId="4" borderId="50" xfId="0" applyNumberFormat="1" applyFill="1" applyBorder="1"/>
    <xf numFmtId="49" fontId="10" fillId="4" borderId="57" xfId="0" applyNumberFormat="1" applyFont="1" applyFill="1" applyBorder="1" applyAlignment="1">
      <alignment horizontal="center"/>
    </xf>
    <xf numFmtId="49" fontId="0" fillId="4" borderId="46" xfId="0" applyNumberFormat="1" applyFill="1" applyBorder="1"/>
    <xf numFmtId="0" fontId="0" fillId="4" borderId="34" xfId="0" applyFill="1" applyBorder="1" applyAlignment="1">
      <alignment horizontal="center"/>
    </xf>
    <xf numFmtId="0" fontId="0" fillId="4" borderId="25" xfId="0" applyFill="1" applyBorder="1" applyAlignment="1">
      <alignment horizontal="center"/>
    </xf>
    <xf numFmtId="49" fontId="0" fillId="4" borderId="34" xfId="0" applyNumberFormat="1" applyFill="1" applyBorder="1"/>
    <xf numFmtId="49" fontId="10" fillId="4" borderId="38" xfId="0" applyNumberFormat="1" applyFont="1" applyFill="1" applyBorder="1"/>
    <xf numFmtId="49" fontId="0" fillId="4" borderId="52" xfId="0" applyNumberFormat="1" applyFill="1" applyBorder="1"/>
    <xf numFmtId="49" fontId="10" fillId="4" borderId="33" xfId="0" applyNumberFormat="1" applyFont="1" applyFill="1" applyBorder="1" applyAlignment="1">
      <alignment horizontal="center"/>
    </xf>
    <xf numFmtId="49" fontId="10" fillId="4" borderId="52" xfId="0" applyNumberFormat="1" applyFont="1" applyFill="1" applyBorder="1"/>
    <xf numFmtId="49" fontId="14" fillId="4" borderId="69" xfId="0" applyNumberFormat="1" applyFont="1" applyFill="1" applyBorder="1" applyAlignment="1">
      <alignment horizontal="center"/>
    </xf>
    <xf numFmtId="0" fontId="14" fillId="4" borderId="52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center"/>
    </xf>
    <xf numFmtId="0" fontId="14" fillId="4" borderId="45" xfId="0" applyFont="1" applyFill="1" applyBorder="1" applyAlignment="1">
      <alignment horizontal="center"/>
    </xf>
    <xf numFmtId="4" fontId="17" fillId="4" borderId="69" xfId="0" applyNumberFormat="1" applyFont="1" applyFill="1" applyBorder="1" applyAlignment="1">
      <alignment horizontal="right"/>
    </xf>
    <xf numFmtId="4" fontId="17" fillId="4" borderId="44" xfId="0" applyNumberFormat="1" applyFont="1" applyFill="1" applyBorder="1" applyAlignment="1">
      <alignment horizontal="right"/>
    </xf>
    <xf numFmtId="4" fontId="17" fillId="4" borderId="26" xfId="0" applyNumberFormat="1" applyFont="1" applyFill="1" applyBorder="1" applyAlignment="1">
      <alignment horizontal="right"/>
    </xf>
    <xf numFmtId="0" fontId="14" fillId="4" borderId="8" xfId="0" applyFont="1" applyFill="1" applyBorder="1" applyAlignment="1">
      <alignment horizontal="center"/>
    </xf>
    <xf numFmtId="49" fontId="14" fillId="4" borderId="34" xfId="0" applyNumberFormat="1" applyFont="1" applyFill="1" applyBorder="1" applyAlignment="1">
      <alignment horizontal="center"/>
    </xf>
    <xf numFmtId="49" fontId="17" fillId="4" borderId="45" xfId="0" applyNumberFormat="1" applyFont="1" applyFill="1" applyBorder="1" applyAlignment="1">
      <alignment horizontal="center"/>
    </xf>
    <xf numFmtId="49" fontId="14" fillId="4" borderId="45" xfId="0" applyNumberFormat="1" applyFont="1" applyFill="1" applyBorder="1" applyAlignment="1">
      <alignment horizontal="center"/>
    </xf>
    <xf numFmtId="4" fontId="17" fillId="4" borderId="49" xfId="0" applyNumberFormat="1" applyFont="1" applyFill="1" applyBorder="1" applyAlignment="1">
      <alignment horizontal="right"/>
    </xf>
    <xf numFmtId="4" fontId="17" fillId="4" borderId="51" xfId="0" applyNumberFormat="1" applyFont="1" applyFill="1" applyBorder="1" applyAlignment="1">
      <alignment horizontal="right"/>
    </xf>
    <xf numFmtId="49" fontId="14" fillId="4" borderId="10" xfId="0" applyNumberFormat="1" applyFont="1" applyFill="1" applyBorder="1" applyAlignment="1">
      <alignment horizontal="center"/>
    </xf>
    <xf numFmtId="0" fontId="10" fillId="4" borderId="52" xfId="0" applyFont="1" applyFill="1" applyBorder="1"/>
    <xf numFmtId="0" fontId="0" fillId="4" borderId="11" xfId="0" applyFill="1" applyBorder="1" applyAlignment="1">
      <alignment horizontal="center"/>
    </xf>
    <xf numFmtId="0" fontId="0" fillId="4" borderId="48" xfId="0" applyFont="1" applyFill="1" applyBorder="1"/>
    <xf numFmtId="0" fontId="0" fillId="4" borderId="8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10" fillId="4" borderId="52" xfId="0" applyFont="1" applyFill="1" applyBorder="1" applyAlignment="1">
      <alignment horizontal="center"/>
    </xf>
    <xf numFmtId="0" fontId="0" fillId="4" borderId="10" xfId="0" applyFill="1" applyBorder="1"/>
    <xf numFmtId="0" fontId="10" fillId="4" borderId="44" xfId="0" applyFont="1" applyFill="1" applyBorder="1"/>
    <xf numFmtId="4" fontId="10" fillId="4" borderId="25" xfId="0" applyNumberFormat="1" applyFont="1" applyFill="1" applyBorder="1" applyAlignment="1">
      <alignment horizontal="center"/>
    </xf>
    <xf numFmtId="0" fontId="10" fillId="4" borderId="11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52" xfId="0" applyFill="1" applyBorder="1" applyAlignment="1">
      <alignment horizontal="center"/>
    </xf>
    <xf numFmtId="49" fontId="10" fillId="4" borderId="25" xfId="0" applyNumberFormat="1" applyFont="1" applyFill="1" applyBorder="1" applyAlignment="1">
      <alignment horizontal="right"/>
    </xf>
    <xf numFmtId="0" fontId="0" fillId="4" borderId="34" xfId="0" applyFont="1" applyFill="1" applyBorder="1" applyAlignment="1">
      <alignment horizontal="right"/>
    </xf>
    <xf numFmtId="49" fontId="14" fillId="4" borderId="25" xfId="0" applyNumberFormat="1" applyFont="1" applyFill="1" applyBorder="1" applyAlignment="1">
      <alignment horizontal="right"/>
    </xf>
    <xf numFmtId="0" fontId="10" fillId="4" borderId="51" xfId="0" applyFont="1" applyFill="1" applyBorder="1"/>
    <xf numFmtId="49" fontId="14" fillId="4" borderId="50" xfId="0" applyNumberFormat="1" applyFont="1" applyFill="1" applyBorder="1" applyAlignment="1">
      <alignment horizontal="right"/>
    </xf>
    <xf numFmtId="0" fontId="10" fillId="4" borderId="59" xfId="0" applyFont="1" applyFill="1" applyBorder="1"/>
    <xf numFmtId="0" fontId="0" fillId="4" borderId="13" xfId="0" applyFill="1" applyBorder="1"/>
    <xf numFmtId="0" fontId="0" fillId="4" borderId="1" xfId="0" applyFill="1" applyBorder="1" applyAlignment="1">
      <alignment horizontal="center"/>
    </xf>
    <xf numFmtId="49" fontId="10" fillId="4" borderId="60" xfId="0" applyNumberFormat="1" applyFont="1" applyFill="1" applyBorder="1" applyAlignment="1">
      <alignment horizontal="center"/>
    </xf>
    <xf numFmtId="49" fontId="0" fillId="4" borderId="58" xfId="0" applyNumberFormat="1" applyFill="1" applyBorder="1" applyAlignment="1">
      <alignment horizontal="center"/>
    </xf>
    <xf numFmtId="4" fontId="0" fillId="4" borderId="8" xfId="0" applyNumberFormat="1" applyFill="1" applyBorder="1"/>
    <xf numFmtId="49" fontId="10" fillId="4" borderId="11" xfId="0" applyNumberFormat="1" applyFont="1" applyFill="1" applyBorder="1" applyAlignment="1">
      <alignment horizontal="center"/>
    </xf>
    <xf numFmtId="0" fontId="0" fillId="4" borderId="34" xfId="0" applyFont="1" applyFill="1" applyBorder="1" applyAlignment="1">
      <alignment horizontal="center"/>
    </xf>
    <xf numFmtId="49" fontId="10" fillId="4" borderId="26" xfId="0" applyNumberFormat="1" applyFont="1" applyFill="1" applyBorder="1" applyAlignment="1">
      <alignment horizontal="right"/>
    </xf>
    <xf numFmtId="49" fontId="0" fillId="4" borderId="10" xfId="0" applyNumberFormat="1" applyFill="1" applyBorder="1" applyAlignment="1">
      <alignment vertical="center"/>
    </xf>
    <xf numFmtId="49" fontId="0" fillId="4" borderId="73" xfId="0" applyNumberFormat="1" applyFill="1" applyBorder="1"/>
    <xf numFmtId="0" fontId="10" fillId="4" borderId="27" xfId="0" applyFont="1" applyFill="1" applyBorder="1" applyAlignment="1">
      <alignment horizontal="center"/>
    </xf>
    <xf numFmtId="49" fontId="10" fillId="4" borderId="8" xfId="0" applyNumberFormat="1" applyFont="1" applyFill="1" applyBorder="1"/>
    <xf numFmtId="49" fontId="10" fillId="4" borderId="34" xfId="0" applyNumberFormat="1" applyFont="1" applyFill="1" applyBorder="1" applyAlignment="1">
      <alignment horizontal="right"/>
    </xf>
    <xf numFmtId="49" fontId="0" fillId="4" borderId="46" xfId="0" applyNumberFormat="1" applyFont="1" applyFill="1" applyBorder="1"/>
    <xf numFmtId="49" fontId="10" fillId="4" borderId="27" xfId="0" applyNumberFormat="1" applyFont="1" applyFill="1" applyBorder="1" applyAlignment="1">
      <alignment horizontal="center"/>
    </xf>
    <xf numFmtId="49" fontId="14" fillId="4" borderId="35" xfId="0" applyNumberFormat="1" applyFont="1" applyFill="1" applyBorder="1" applyAlignment="1">
      <alignment horizontal="center"/>
    </xf>
    <xf numFmtId="49" fontId="0" fillId="4" borderId="50" xfId="0" applyNumberFormat="1" applyFill="1" applyBorder="1" applyAlignment="1">
      <alignment horizontal="center"/>
    </xf>
    <xf numFmtId="49" fontId="0" fillId="4" borderId="49" xfId="0" applyNumberFormat="1" applyFill="1" applyBorder="1" applyAlignment="1">
      <alignment horizontal="center"/>
    </xf>
    <xf numFmtId="49" fontId="0" fillId="4" borderId="2" xfId="0" applyNumberFormat="1" applyFill="1" applyBorder="1" applyAlignment="1">
      <alignment horizontal="center"/>
    </xf>
    <xf numFmtId="0" fontId="0" fillId="4" borderId="25" xfId="0" applyFont="1" applyFill="1" applyBorder="1"/>
    <xf numFmtId="0" fontId="0" fillId="4" borderId="9" xfId="0" applyFont="1" applyFill="1" applyBorder="1"/>
    <xf numFmtId="0" fontId="10" fillId="4" borderId="11" xfId="0" applyFont="1" applyFill="1" applyBorder="1" applyAlignment="1">
      <alignment horizontal="right"/>
    </xf>
    <xf numFmtId="0" fontId="10" fillId="4" borderId="45" xfId="0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49" fontId="0" fillId="4" borderId="25" xfId="0" applyNumberFormat="1" applyFont="1" applyFill="1" applyBorder="1" applyAlignment="1">
      <alignment horizontal="center"/>
    </xf>
    <xf numFmtId="4" fontId="0" fillId="4" borderId="10" xfId="0" applyNumberFormat="1" applyFont="1" applyFill="1" applyBorder="1" applyAlignment="1">
      <alignment horizontal="center"/>
    </xf>
    <xf numFmtId="0" fontId="0" fillId="4" borderId="11" xfId="0" applyFont="1" applyFill="1" applyBorder="1" applyAlignment="1">
      <alignment horizontal="right"/>
    </xf>
    <xf numFmtId="4" fontId="0" fillId="4" borderId="34" xfId="0" applyNumberFormat="1" applyFont="1" applyFill="1" applyBorder="1" applyAlignment="1">
      <alignment horizontal="center"/>
    </xf>
    <xf numFmtId="49" fontId="10" fillId="4" borderId="53" xfId="0" applyNumberFormat="1" applyFont="1" applyFill="1" applyBorder="1"/>
    <xf numFmtId="49" fontId="10" fillId="4" borderId="66" xfId="0" applyNumberFormat="1" applyFont="1" applyFill="1" applyBorder="1" applyAlignment="1">
      <alignment horizontal="center"/>
    </xf>
    <xf numFmtId="49" fontId="10" fillId="4" borderId="6" xfId="0" applyNumberFormat="1" applyFont="1" applyFill="1" applyBorder="1" applyAlignment="1">
      <alignment horizontal="center"/>
    </xf>
    <xf numFmtId="49" fontId="10" fillId="4" borderId="47" xfId="0" applyNumberFormat="1" applyFont="1" applyFill="1" applyBorder="1" applyAlignment="1">
      <alignment horizontal="center"/>
    </xf>
    <xf numFmtId="4" fontId="0" fillId="4" borderId="69" xfId="0" applyNumberFormat="1" applyFont="1" applyFill="1" applyBorder="1"/>
    <xf numFmtId="4" fontId="0" fillId="4" borderId="5" xfId="0" applyNumberFormat="1" applyFont="1" applyFill="1" applyBorder="1" applyAlignment="1">
      <alignment horizontal="right"/>
    </xf>
    <xf numFmtId="49" fontId="10" fillId="4" borderId="59" xfId="0" applyNumberFormat="1" applyFont="1" applyFill="1" applyBorder="1"/>
    <xf numFmtId="49" fontId="10" fillId="4" borderId="1" xfId="0" applyNumberFormat="1" applyFont="1" applyFill="1" applyBorder="1" applyAlignment="1">
      <alignment horizontal="center"/>
    </xf>
    <xf numFmtId="4" fontId="0" fillId="4" borderId="1" xfId="0" applyNumberFormat="1" applyFont="1" applyFill="1" applyBorder="1"/>
    <xf numFmtId="4" fontId="0" fillId="4" borderId="49" xfId="0" applyNumberFormat="1" applyFont="1" applyFill="1" applyBorder="1"/>
    <xf numFmtId="4" fontId="0" fillId="4" borderId="9" xfId="0" applyNumberFormat="1" applyFont="1" applyFill="1" applyBorder="1" applyAlignment="1">
      <alignment horizontal="right"/>
    </xf>
    <xf numFmtId="4" fontId="0" fillId="4" borderId="69" xfId="0" applyNumberFormat="1" applyFont="1" applyFill="1" applyBorder="1" applyAlignment="1">
      <alignment horizontal="right"/>
    </xf>
    <xf numFmtId="4" fontId="0" fillId="4" borderId="25" xfId="0" applyNumberFormat="1" applyFont="1" applyFill="1" applyBorder="1" applyAlignment="1">
      <alignment horizontal="right"/>
    </xf>
    <xf numFmtId="4" fontId="0" fillId="4" borderId="49" xfId="0" applyNumberFormat="1" applyFont="1" applyFill="1" applyBorder="1" applyAlignment="1">
      <alignment horizontal="right"/>
    </xf>
    <xf numFmtId="49" fontId="14" fillId="4" borderId="26" xfId="0" applyNumberFormat="1" applyFont="1" applyFill="1" applyBorder="1" applyAlignment="1">
      <alignment horizontal="center"/>
    </xf>
    <xf numFmtId="4" fontId="0" fillId="4" borderId="35" xfId="0" applyNumberFormat="1" applyFont="1" applyFill="1" applyBorder="1" applyAlignment="1">
      <alignment horizontal="right"/>
    </xf>
    <xf numFmtId="49" fontId="0" fillId="4" borderId="33" xfId="0" applyNumberFormat="1" applyFont="1" applyFill="1" applyBorder="1" applyAlignment="1">
      <alignment horizontal="center"/>
    </xf>
    <xf numFmtId="49" fontId="10" fillId="4" borderId="36" xfId="0" applyNumberFormat="1" applyFont="1" applyFill="1" applyBorder="1" applyAlignment="1">
      <alignment horizontal="center"/>
    </xf>
    <xf numFmtId="49" fontId="10" fillId="4" borderId="24" xfId="0" applyNumberFormat="1" applyFont="1" applyFill="1" applyBorder="1" applyAlignment="1">
      <alignment horizontal="center"/>
    </xf>
    <xf numFmtId="0" fontId="10" fillId="4" borderId="0" xfId="0" applyFont="1" applyFill="1" applyBorder="1" applyAlignment="1">
      <alignment horizontal="right"/>
    </xf>
    <xf numFmtId="43" fontId="10" fillId="4" borderId="38" xfId="7" applyFont="1" applyFill="1" applyBorder="1" applyAlignment="1">
      <alignment horizontal="right"/>
    </xf>
    <xf numFmtId="43" fontId="0" fillId="4" borderId="34" xfId="7" applyFont="1" applyFill="1" applyBorder="1" applyAlignment="1">
      <alignment horizontal="right"/>
    </xf>
    <xf numFmtId="4" fontId="0" fillId="4" borderId="25" xfId="0" applyNumberFormat="1" applyFont="1" applyFill="1" applyBorder="1"/>
    <xf numFmtId="49" fontId="10" fillId="4" borderId="26" xfId="0" applyNumberFormat="1" applyFont="1" applyFill="1" applyBorder="1"/>
    <xf numFmtId="0" fontId="10" fillId="4" borderId="69" xfId="0" applyFont="1" applyFill="1" applyBorder="1"/>
    <xf numFmtId="4" fontId="0" fillId="4" borderId="6" xfId="0" applyNumberFormat="1" applyFont="1" applyFill="1" applyBorder="1" applyAlignment="1">
      <alignment horizontal="right"/>
    </xf>
    <xf numFmtId="4" fontId="10" fillId="4" borderId="69" xfId="0" applyNumberFormat="1" applyFont="1" applyFill="1" applyBorder="1" applyAlignment="1">
      <alignment horizontal="right"/>
    </xf>
    <xf numFmtId="4" fontId="10" fillId="4" borderId="34" xfId="0" applyNumberFormat="1" applyFont="1" applyFill="1" applyBorder="1" applyAlignment="1">
      <alignment horizontal="center"/>
    </xf>
    <xf numFmtId="0" fontId="0" fillId="4" borderId="34" xfId="0" applyFont="1" applyFill="1" applyBorder="1"/>
    <xf numFmtId="0" fontId="0" fillId="4" borderId="9" xfId="0" applyFill="1" applyBorder="1" applyAlignment="1">
      <alignment horizontal="center"/>
    </xf>
    <xf numFmtId="0" fontId="0" fillId="4" borderId="69" xfId="0" applyFont="1" applyFill="1" applyBorder="1"/>
    <xf numFmtId="4" fontId="0" fillId="4" borderId="9" xfId="0" applyNumberFormat="1" applyFont="1" applyFill="1" applyBorder="1" applyAlignment="1"/>
    <xf numFmtId="4" fontId="0" fillId="4" borderId="34" xfId="0" applyNumberFormat="1" applyFont="1" applyFill="1" applyBorder="1" applyAlignment="1"/>
    <xf numFmtId="4" fontId="0" fillId="4" borderId="38" xfId="0" applyNumberFormat="1" applyFont="1" applyFill="1" applyBorder="1" applyAlignment="1"/>
    <xf numFmtId="4" fontId="0" fillId="4" borderId="49" xfId="0" applyNumberFormat="1" applyFont="1" applyFill="1" applyBorder="1" applyAlignment="1"/>
    <xf numFmtId="4" fontId="0" fillId="4" borderId="69" xfId="0" applyNumberFormat="1" applyFont="1" applyFill="1" applyBorder="1" applyAlignment="1"/>
    <xf numFmtId="49" fontId="10" fillId="4" borderId="57" xfId="0" applyNumberFormat="1" applyFont="1" applyFill="1" applyBorder="1"/>
    <xf numFmtId="49" fontId="10" fillId="4" borderId="46" xfId="0" applyNumberFormat="1" applyFont="1" applyFill="1" applyBorder="1" applyAlignment="1">
      <alignment horizontal="center"/>
    </xf>
    <xf numFmtId="49" fontId="10" fillId="4" borderId="58" xfId="0" applyNumberFormat="1" applyFont="1" applyFill="1" applyBorder="1" applyAlignment="1">
      <alignment horizontal="center"/>
    </xf>
    <xf numFmtId="0" fontId="10" fillId="4" borderId="2" xfId="0" applyFont="1" applyFill="1" applyBorder="1"/>
    <xf numFmtId="0" fontId="0" fillId="4" borderId="2" xfId="0" applyFont="1" applyFill="1" applyBorder="1"/>
    <xf numFmtId="0" fontId="0" fillId="4" borderId="35" xfId="0" applyFont="1" applyFill="1" applyBorder="1"/>
    <xf numFmtId="4" fontId="10" fillId="4" borderId="49" xfId="0" applyNumberFormat="1" applyFont="1" applyFill="1" applyBorder="1" applyAlignment="1"/>
    <xf numFmtId="0" fontId="0" fillId="4" borderId="54" xfId="0" applyFill="1" applyBorder="1"/>
    <xf numFmtId="0" fontId="0" fillId="4" borderId="12" xfId="0" applyFill="1" applyBorder="1"/>
    <xf numFmtId="0" fontId="10" fillId="4" borderId="66" xfId="0" applyFont="1" applyFill="1" applyBorder="1" applyAlignment="1">
      <alignment horizontal="center"/>
    </xf>
    <xf numFmtId="0" fontId="10" fillId="4" borderId="53" xfId="0" applyFont="1" applyFill="1" applyBorder="1" applyAlignment="1">
      <alignment horizontal="center"/>
    </xf>
    <xf numFmtId="0" fontId="0" fillId="4" borderId="12" xfId="0" applyFont="1" applyFill="1" applyBorder="1" applyAlignment="1">
      <alignment horizontal="center"/>
    </xf>
    <xf numFmtId="0" fontId="0" fillId="4" borderId="10" xfId="0" applyFont="1" applyFill="1" applyBorder="1" applyAlignment="1">
      <alignment horizontal="center"/>
    </xf>
    <xf numFmtId="0" fontId="10" fillId="4" borderId="10" xfId="0" applyFont="1" applyFill="1" applyBorder="1"/>
    <xf numFmtId="0" fontId="0" fillId="4" borderId="45" xfId="0" applyFont="1" applyFill="1" applyBorder="1" applyAlignment="1">
      <alignment horizontal="center"/>
    </xf>
    <xf numFmtId="0" fontId="0" fillId="4" borderId="52" xfId="0" applyFill="1" applyBorder="1"/>
    <xf numFmtId="0" fontId="0" fillId="4" borderId="59" xfId="0" applyFill="1" applyBorder="1"/>
    <xf numFmtId="0" fontId="0" fillId="4" borderId="57" xfId="0" applyFill="1" applyBorder="1" applyAlignment="1">
      <alignment horizontal="center"/>
    </xf>
    <xf numFmtId="49" fontId="0" fillId="4" borderId="53" xfId="0" applyNumberFormat="1" applyFill="1" applyBorder="1"/>
    <xf numFmtId="0" fontId="0" fillId="4" borderId="33" xfId="0" applyFont="1" applyFill="1" applyBorder="1"/>
    <xf numFmtId="0" fontId="0" fillId="4" borderId="47" xfId="0" applyFill="1" applyBorder="1" applyAlignment="1">
      <alignment horizontal="center"/>
    </xf>
    <xf numFmtId="4" fontId="0" fillId="4" borderId="6" xfId="0" applyNumberFormat="1" applyFont="1" applyFill="1" applyBorder="1" applyAlignment="1"/>
    <xf numFmtId="49" fontId="10" fillId="4" borderId="69" xfId="0" applyNumberFormat="1" applyFont="1" applyFill="1" applyBorder="1"/>
    <xf numFmtId="4" fontId="0" fillId="4" borderId="26" xfId="0" applyNumberFormat="1" applyFont="1" applyFill="1" applyBorder="1" applyAlignment="1"/>
    <xf numFmtId="4" fontId="0" fillId="4" borderId="34" xfId="0" applyNumberFormat="1" applyFont="1" applyFill="1" applyBorder="1" applyAlignment="1">
      <alignment vertical="top"/>
    </xf>
    <xf numFmtId="49" fontId="10" fillId="4" borderId="51" xfId="0" applyNumberFormat="1" applyFont="1" applyFill="1" applyBorder="1"/>
    <xf numFmtId="0" fontId="10" fillId="4" borderId="75" xfId="0" applyFont="1" applyFill="1" applyBorder="1" applyAlignment="1">
      <alignment horizontal="center"/>
    </xf>
    <xf numFmtId="0" fontId="10" fillId="4" borderId="14" xfId="0" applyFont="1" applyFill="1" applyBorder="1" applyAlignment="1">
      <alignment horizontal="center"/>
    </xf>
    <xf numFmtId="0" fontId="10" fillId="4" borderId="14" xfId="0" applyFont="1" applyFill="1" applyBorder="1" applyAlignment="1">
      <alignment horizontal="left"/>
    </xf>
    <xf numFmtId="0" fontId="10" fillId="4" borderId="67" xfId="0" applyFont="1" applyFill="1" applyBorder="1" applyAlignment="1">
      <alignment horizontal="center"/>
    </xf>
    <xf numFmtId="0" fontId="10" fillId="4" borderId="12" xfId="0" applyFont="1" applyFill="1" applyBorder="1"/>
    <xf numFmtId="0" fontId="0" fillId="4" borderId="9" xfId="0" applyFill="1" applyBorder="1"/>
    <xf numFmtId="0" fontId="0" fillId="4" borderId="47" xfId="0" applyFont="1" applyFill="1" applyBorder="1" applyAlignment="1">
      <alignment horizontal="center"/>
    </xf>
    <xf numFmtId="4" fontId="0" fillId="4" borderId="34" xfId="0" applyNumberFormat="1" applyFont="1" applyFill="1" applyBorder="1" applyAlignment="1">
      <alignment horizontal="right" vertical="top"/>
    </xf>
    <xf numFmtId="4" fontId="0" fillId="4" borderId="26" xfId="0" applyNumberFormat="1" applyFont="1" applyFill="1" applyBorder="1"/>
    <xf numFmtId="49" fontId="0" fillId="4" borderId="57" xfId="0" applyNumberFormat="1" applyFill="1" applyBorder="1"/>
    <xf numFmtId="49" fontId="0" fillId="4" borderId="43" xfId="0" applyNumberFormat="1" applyFill="1" applyBorder="1"/>
    <xf numFmtId="49" fontId="10" fillId="4" borderId="7" xfId="0" applyNumberFormat="1" applyFont="1" applyFill="1" applyBorder="1" applyAlignment="1">
      <alignment horizontal="center"/>
    </xf>
    <xf numFmtId="49" fontId="10" fillId="4" borderId="5" xfId="0" applyNumberFormat="1" applyFont="1" applyFill="1" applyBorder="1" applyAlignment="1">
      <alignment horizontal="center"/>
    </xf>
    <xf numFmtId="43" fontId="10" fillId="4" borderId="34" xfId="7" applyFont="1" applyFill="1" applyBorder="1" applyAlignment="1">
      <alignment horizontal="center"/>
    </xf>
    <xf numFmtId="4" fontId="0" fillId="4" borderId="8" xfId="0" applyNumberFormat="1" applyFont="1" applyFill="1" applyBorder="1" applyAlignment="1">
      <alignment horizontal="right"/>
    </xf>
    <xf numFmtId="0" fontId="10" fillId="4" borderId="53" xfId="0" applyFont="1" applyFill="1" applyBorder="1" applyAlignment="1">
      <alignment horizontal="left"/>
    </xf>
    <xf numFmtId="0" fontId="10" fillId="4" borderId="12" xfId="0" applyFont="1" applyFill="1" applyBorder="1" applyAlignment="1">
      <alignment horizontal="left"/>
    </xf>
    <xf numFmtId="0" fontId="10" fillId="4" borderId="44" xfId="0" applyFont="1" applyFill="1" applyBorder="1" applyAlignment="1"/>
    <xf numFmtId="49" fontId="10" fillId="4" borderId="13" xfId="0" applyNumberFormat="1" applyFont="1" applyFill="1" applyBorder="1"/>
    <xf numFmtId="4" fontId="10" fillId="4" borderId="26" xfId="0" applyNumberFormat="1" applyFont="1" applyFill="1" applyBorder="1" applyAlignment="1">
      <alignment horizontal="center"/>
    </xf>
    <xf numFmtId="4" fontId="10" fillId="4" borderId="9" xfId="0" applyNumberFormat="1" applyFont="1" applyFill="1" applyBorder="1" applyAlignment="1">
      <alignment horizontal="center"/>
    </xf>
    <xf numFmtId="49" fontId="10" fillId="4" borderId="46" xfId="0" applyNumberFormat="1" applyFont="1" applyFill="1" applyBorder="1"/>
    <xf numFmtId="49" fontId="0" fillId="4" borderId="69" xfId="0" applyNumberFormat="1" applyFont="1" applyFill="1" applyBorder="1"/>
    <xf numFmtId="49" fontId="14" fillId="4" borderId="52" xfId="0" applyNumberFormat="1" applyFont="1" applyFill="1" applyBorder="1"/>
    <xf numFmtId="49" fontId="14" fillId="4" borderId="10" xfId="0" applyNumberFormat="1" applyFont="1" applyFill="1" applyBorder="1"/>
    <xf numFmtId="0" fontId="14" fillId="4" borderId="52" xfId="0" applyFont="1" applyFill="1" applyBorder="1" applyAlignment="1">
      <alignment horizontal="left"/>
    </xf>
    <xf numFmtId="49" fontId="10" fillId="4" borderId="44" xfId="0" applyNumberFormat="1" applyFont="1" applyFill="1" applyBorder="1"/>
    <xf numFmtId="49" fontId="10" fillId="4" borderId="52" xfId="0" applyNumberFormat="1" applyFont="1" applyFill="1" applyBorder="1" applyAlignment="1">
      <alignment horizontal="center" vertical="center"/>
    </xf>
    <xf numFmtId="49" fontId="10" fillId="4" borderId="25" xfId="0" applyNumberFormat="1" applyFont="1" applyFill="1" applyBorder="1"/>
    <xf numFmtId="49" fontId="0" fillId="4" borderId="47" xfId="0" applyNumberFormat="1" applyFill="1" applyBorder="1"/>
    <xf numFmtId="49" fontId="0" fillId="4" borderId="66" xfId="0" applyNumberFormat="1" applyFill="1" applyBorder="1"/>
    <xf numFmtId="49" fontId="0" fillId="4" borderId="45" xfId="0" applyNumberFormat="1" applyFill="1" applyBorder="1"/>
    <xf numFmtId="0" fontId="10" fillId="4" borderId="45" xfId="0" applyFont="1" applyFill="1" applyBorder="1"/>
    <xf numFmtId="49" fontId="10" fillId="4" borderId="45" xfId="0" applyNumberFormat="1" applyFont="1" applyFill="1" applyBorder="1"/>
    <xf numFmtId="49" fontId="0" fillId="4" borderId="45" xfId="0" applyNumberFormat="1" applyFont="1" applyFill="1" applyBorder="1"/>
    <xf numFmtId="49" fontId="0" fillId="4" borderId="25" xfId="0" applyNumberFormat="1" applyFill="1" applyBorder="1"/>
    <xf numFmtId="49" fontId="0" fillId="4" borderId="27" xfId="0" applyNumberFormat="1" applyFill="1" applyBorder="1"/>
    <xf numFmtId="49" fontId="0" fillId="4" borderId="58" xfId="0" applyNumberFormat="1" applyFill="1" applyBorder="1"/>
    <xf numFmtId="0" fontId="0" fillId="4" borderId="28" xfId="0" applyFont="1" applyFill="1" applyBorder="1"/>
    <xf numFmtId="0" fontId="0" fillId="4" borderId="29" xfId="0" applyFont="1" applyFill="1" applyBorder="1"/>
    <xf numFmtId="0" fontId="0" fillId="4" borderId="35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49" fontId="0" fillId="4" borderId="59" xfId="0" applyNumberFormat="1" applyFill="1" applyBorder="1"/>
    <xf numFmtId="0" fontId="0" fillId="4" borderId="51" xfId="0" applyFont="1" applyFill="1" applyBorder="1"/>
    <xf numFmtId="0" fontId="0" fillId="4" borderId="49" xfId="0" applyFill="1" applyBorder="1" applyAlignment="1">
      <alignment horizontal="center"/>
    </xf>
    <xf numFmtId="49" fontId="10" fillId="4" borderId="29" xfId="0" applyNumberFormat="1" applyFont="1" applyFill="1" applyBorder="1"/>
    <xf numFmtId="0" fontId="10" fillId="4" borderId="29" xfId="0" applyFont="1" applyFill="1" applyBorder="1"/>
    <xf numFmtId="0" fontId="0" fillId="4" borderId="53" xfId="0" applyFill="1" applyBorder="1"/>
    <xf numFmtId="0" fontId="10" fillId="4" borderId="53" xfId="0" applyFont="1" applyFill="1" applyBorder="1"/>
    <xf numFmtId="4" fontId="10" fillId="5" borderId="49" xfId="0" applyNumberFormat="1" applyFont="1" applyFill="1" applyBorder="1"/>
    <xf numFmtId="0" fontId="10" fillId="2" borderId="21" xfId="0" applyFont="1" applyFill="1" applyBorder="1"/>
    <xf numFmtId="0" fontId="10" fillId="2" borderId="22" xfId="0" applyFont="1" applyFill="1" applyBorder="1"/>
    <xf numFmtId="0" fontId="10" fillId="2" borderId="22" xfId="0" applyFont="1" applyFill="1" applyBorder="1" applyAlignment="1"/>
    <xf numFmtId="0" fontId="10" fillId="2" borderId="41" xfId="0" applyFont="1" applyFill="1" applyBorder="1" applyAlignment="1"/>
    <xf numFmtId="0" fontId="0" fillId="2" borderId="32" xfId="0" applyFill="1" applyBorder="1"/>
    <xf numFmtId="0" fontId="0" fillId="2" borderId="18" xfId="0" applyFill="1" applyBorder="1"/>
    <xf numFmtId="0" fontId="10" fillId="2" borderId="18" xfId="0" applyFont="1" applyFill="1" applyBorder="1"/>
    <xf numFmtId="4" fontId="10" fillId="2" borderId="39" xfId="0" applyNumberFormat="1" applyFont="1" applyFill="1" applyBorder="1" applyAlignment="1">
      <alignment horizontal="right"/>
    </xf>
    <xf numFmtId="4" fontId="10" fillId="5" borderId="48" xfId="0" applyNumberFormat="1" applyFont="1" applyFill="1" applyBorder="1" applyAlignment="1">
      <alignment horizontal="right"/>
    </xf>
    <xf numFmtId="4" fontId="10" fillId="5" borderId="18" xfId="0" applyNumberFormat="1" applyFont="1" applyFill="1" applyBorder="1" applyAlignment="1"/>
    <xf numFmtId="43" fontId="10" fillId="5" borderId="48" xfId="7" applyFont="1" applyFill="1" applyBorder="1" applyAlignment="1">
      <alignment horizontal="right"/>
    </xf>
    <xf numFmtId="4" fontId="10" fillId="5" borderId="32" xfId="0" applyNumberFormat="1" applyFont="1" applyFill="1" applyBorder="1" applyAlignment="1">
      <alignment horizontal="right"/>
    </xf>
    <xf numFmtId="4" fontId="14" fillId="5" borderId="40" xfId="0" applyNumberFormat="1" applyFont="1" applyFill="1" applyBorder="1" applyAlignment="1">
      <alignment horizontal="right"/>
    </xf>
    <xf numFmtId="0" fontId="10" fillId="5" borderId="48" xfId="0" applyFont="1" applyFill="1" applyBorder="1" applyAlignment="1">
      <alignment horizontal="center"/>
    </xf>
    <xf numFmtId="4" fontId="10" fillId="5" borderId="39" xfId="0" applyNumberFormat="1" applyFont="1" applyFill="1" applyBorder="1"/>
    <xf numFmtId="0" fontId="0" fillId="5" borderId="21" xfId="0" applyFill="1" applyBorder="1"/>
    <xf numFmtId="0" fontId="0" fillId="5" borderId="22" xfId="0" applyFill="1" applyBorder="1"/>
    <xf numFmtId="4" fontId="10" fillId="5" borderId="35" xfId="0" applyNumberFormat="1" applyFont="1" applyFill="1" applyBorder="1" applyAlignment="1">
      <alignment horizontal="right"/>
    </xf>
    <xf numFmtId="4" fontId="10" fillId="5" borderId="61" xfId="0" applyNumberFormat="1" applyFont="1" applyFill="1" applyBorder="1"/>
    <xf numFmtId="4" fontId="10" fillId="5" borderId="16" xfId="0" applyNumberFormat="1" applyFont="1" applyFill="1" applyBorder="1"/>
    <xf numFmtId="0" fontId="0" fillId="0" borderId="9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45" xfId="0" applyBorder="1" applyAlignment="1">
      <alignment horizontal="center"/>
    </xf>
    <xf numFmtId="49" fontId="0" fillId="0" borderId="11" xfId="0" applyNumberFormat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4" borderId="9" xfId="0" applyFont="1" applyFill="1" applyBorder="1" applyAlignment="1">
      <alignment horizontal="center"/>
    </xf>
    <xf numFmtId="49" fontId="0" fillId="0" borderId="60" xfId="0" applyNumberFormat="1" applyBorder="1"/>
    <xf numFmtId="49" fontId="0" fillId="0" borderId="38" xfId="0" applyNumberFormat="1" applyBorder="1" applyAlignment="1">
      <alignment horizontal="center"/>
    </xf>
    <xf numFmtId="49" fontId="0" fillId="4" borderId="24" xfId="0" applyNumberFormat="1" applyFont="1" applyFill="1" applyBorder="1"/>
    <xf numFmtId="49" fontId="0" fillId="4" borderId="36" xfId="0" applyNumberFormat="1" applyFont="1" applyFill="1" applyBorder="1" applyAlignment="1">
      <alignment horizontal="center"/>
    </xf>
    <xf numFmtId="0" fontId="0" fillId="4" borderId="12" xfId="0" applyFont="1" applyFill="1" applyBorder="1"/>
    <xf numFmtId="4" fontId="0" fillId="4" borderId="33" xfId="0" applyNumberFormat="1" applyFont="1" applyFill="1" applyBorder="1" applyAlignment="1"/>
    <xf numFmtId="4" fontId="0" fillId="4" borderId="44" xfId="0" applyNumberFormat="1" applyFont="1" applyFill="1" applyBorder="1" applyAlignment="1"/>
    <xf numFmtId="49" fontId="0" fillId="4" borderId="69" xfId="0" applyNumberFormat="1" applyFill="1" applyBorder="1"/>
    <xf numFmtId="43" fontId="0" fillId="4" borderId="0" xfId="7" applyFont="1" applyFill="1"/>
    <xf numFmtId="0" fontId="10" fillId="4" borderId="51" xfId="0" applyFont="1" applyFill="1" applyBorder="1" applyAlignment="1"/>
    <xf numFmtId="0" fontId="0" fillId="4" borderId="8" xfId="0" applyFill="1" applyBorder="1"/>
    <xf numFmtId="0" fontId="0" fillId="4" borderId="26" xfId="0" applyFill="1" applyBorder="1" applyAlignment="1">
      <alignment horizontal="center"/>
    </xf>
    <xf numFmtId="0" fontId="0" fillId="4" borderId="8" xfId="0" applyFont="1" applyFill="1" applyBorder="1"/>
    <xf numFmtId="43" fontId="0" fillId="0" borderId="0" xfId="0" applyNumberFormat="1" applyFill="1"/>
    <xf numFmtId="167" fontId="0" fillId="0" borderId="0" xfId="0" applyNumberFormat="1"/>
    <xf numFmtId="167" fontId="0" fillId="0" borderId="67" xfId="0" applyNumberFormat="1" applyBorder="1"/>
    <xf numFmtId="0" fontId="4" fillId="0" borderId="67" xfId="0" applyFont="1" applyBorder="1"/>
    <xf numFmtId="167" fontId="0" fillId="0" borderId="64" xfId="0" applyNumberFormat="1" applyBorder="1"/>
    <xf numFmtId="0" fontId="0" fillId="4" borderId="25" xfId="0" applyFill="1" applyBorder="1" applyAlignment="1">
      <alignment horizontal="left"/>
    </xf>
    <xf numFmtId="0" fontId="0" fillId="4" borderId="9" xfId="0" applyFill="1" applyBorder="1" applyAlignment="1">
      <alignment horizontal="left"/>
    </xf>
    <xf numFmtId="0" fontId="0" fillId="4" borderId="26" xfId="0" applyFill="1" applyBorder="1" applyAlignment="1">
      <alignment horizontal="left"/>
    </xf>
    <xf numFmtId="4" fontId="0" fillId="4" borderId="38" xfId="0" applyNumberFormat="1" applyFill="1" applyBorder="1"/>
    <xf numFmtId="0" fontId="0" fillId="4" borderId="25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/>
    </xf>
    <xf numFmtId="0" fontId="0" fillId="4" borderId="25" xfId="0" applyFill="1" applyBorder="1" applyAlignment="1"/>
    <xf numFmtId="0" fontId="0" fillId="4" borderId="26" xfId="0" applyFill="1" applyBorder="1" applyAlignment="1"/>
    <xf numFmtId="4" fontId="0" fillId="0" borderId="43" xfId="0" applyNumberFormat="1" applyBorder="1"/>
    <xf numFmtId="4" fontId="0" fillId="0" borderId="30" xfId="0" applyNumberFormat="1" applyBorder="1"/>
    <xf numFmtId="0" fontId="0" fillId="4" borderId="36" xfId="0" applyFill="1" applyBorder="1"/>
    <xf numFmtId="0" fontId="0" fillId="4" borderId="23" xfId="0" applyFill="1" applyBorder="1"/>
    <xf numFmtId="0" fontId="0" fillId="4" borderId="54" xfId="0" applyFill="1" applyBorder="1" applyAlignment="1">
      <alignment horizontal="center"/>
    </xf>
    <xf numFmtId="4" fontId="0" fillId="4" borderId="55" xfId="0" applyNumberFormat="1" applyFill="1" applyBorder="1"/>
    <xf numFmtId="4" fontId="0" fillId="4" borderId="45" xfId="0" applyNumberFormat="1" applyFill="1" applyBorder="1"/>
    <xf numFmtId="0" fontId="0" fillId="4" borderId="25" xfId="0" applyFill="1" applyBorder="1"/>
    <xf numFmtId="0" fontId="32" fillId="4" borderId="52" xfId="0" applyFont="1" applyFill="1" applyBorder="1" applyAlignment="1">
      <alignment horizontal="center"/>
    </xf>
    <xf numFmtId="4" fontId="32" fillId="4" borderId="10" xfId="0" applyNumberFormat="1" applyFont="1" applyFill="1" applyBorder="1"/>
    <xf numFmtId="4" fontId="32" fillId="4" borderId="45" xfId="0" applyNumberFormat="1" applyFont="1" applyFill="1" applyBorder="1"/>
    <xf numFmtId="0" fontId="0" fillId="4" borderId="3" xfId="0" applyFill="1" applyBorder="1" applyAlignment="1">
      <alignment horizontal="center"/>
    </xf>
    <xf numFmtId="4" fontId="0" fillId="4" borderId="13" xfId="0" applyNumberFormat="1" applyFill="1" applyBorder="1"/>
    <xf numFmtId="0" fontId="0" fillId="4" borderId="59" xfId="0" applyFill="1" applyBorder="1" applyAlignment="1">
      <alignment horizontal="center"/>
    </xf>
    <xf numFmtId="4" fontId="0" fillId="4" borderId="65" xfId="0" applyNumberFormat="1" applyFill="1" applyBorder="1"/>
    <xf numFmtId="0" fontId="10" fillId="0" borderId="41" xfId="0" applyFont="1" applyBorder="1" applyAlignment="1">
      <alignment vertical="distributed" readingOrder="1"/>
    </xf>
    <xf numFmtId="0" fontId="10" fillId="0" borderId="10" xfId="0" applyFont="1" applyBorder="1" applyAlignment="1">
      <alignment vertical="distributed" readingOrder="1"/>
    </xf>
    <xf numFmtId="0" fontId="10" fillId="0" borderId="10" xfId="0" applyFont="1" applyBorder="1" applyAlignment="1">
      <alignment horizontal="center" vertical="center"/>
    </xf>
    <xf numFmtId="0" fontId="12" fillId="4" borderId="52" xfId="0" applyFont="1" applyFill="1" applyBorder="1" applyAlignment="1">
      <alignment horizontal="center"/>
    </xf>
    <xf numFmtId="0" fontId="12" fillId="4" borderId="10" xfId="0" applyFont="1" applyFill="1" applyBorder="1" applyAlignment="1">
      <alignment horizontal="center"/>
    </xf>
    <xf numFmtId="49" fontId="12" fillId="4" borderId="45" xfId="0" applyNumberFormat="1" applyFont="1" applyFill="1" applyBorder="1" applyAlignment="1">
      <alignment horizontal="center"/>
    </xf>
    <xf numFmtId="4" fontId="12" fillId="4" borderId="52" xfId="0" applyNumberFormat="1" applyFont="1" applyFill="1" applyBorder="1" applyAlignment="1">
      <alignment horizontal="right"/>
    </xf>
    <xf numFmtId="4" fontId="12" fillId="4" borderId="22" xfId="0" applyNumberFormat="1" applyFont="1" applyFill="1" applyBorder="1" applyAlignment="1">
      <alignment horizontal="right"/>
    </xf>
    <xf numFmtId="4" fontId="12" fillId="4" borderId="25" xfId="0" applyNumberFormat="1" applyFont="1" applyFill="1" applyBorder="1" applyAlignment="1">
      <alignment horizontal="right"/>
    </xf>
    <xf numFmtId="4" fontId="12" fillId="4" borderId="33" xfId="0" applyNumberFormat="1" applyFont="1" applyFill="1" applyBorder="1" applyAlignment="1">
      <alignment horizontal="right"/>
    </xf>
    <xf numFmtId="0" fontId="12" fillId="4" borderId="0" xfId="0" applyFont="1" applyFill="1"/>
    <xf numFmtId="0" fontId="12" fillId="4" borderId="52" xfId="0" applyFont="1" applyFill="1" applyBorder="1"/>
    <xf numFmtId="0" fontId="12" fillId="4" borderId="10" xfId="0" applyFont="1" applyFill="1" applyBorder="1"/>
    <xf numFmtId="49" fontId="12" fillId="4" borderId="45" xfId="0" applyNumberFormat="1" applyFont="1" applyFill="1" applyBorder="1"/>
    <xf numFmtId="0" fontId="12" fillId="4" borderId="0" xfId="0" applyFont="1" applyFill="1" applyAlignment="1">
      <alignment horizontal="left"/>
    </xf>
    <xf numFmtId="0" fontId="12" fillId="4" borderId="52" xfId="0" applyFont="1" applyFill="1" applyBorder="1" applyAlignment="1">
      <alignment horizontal="left"/>
    </xf>
    <xf numFmtId="0" fontId="12" fillId="4" borderId="10" xfId="0" applyFont="1" applyFill="1" applyBorder="1" applyAlignment="1">
      <alignment horizontal="left"/>
    </xf>
    <xf numFmtId="49" fontId="12" fillId="4" borderId="45" xfId="0" applyNumberFormat="1" applyFont="1" applyFill="1" applyBorder="1" applyAlignment="1">
      <alignment horizontal="left"/>
    </xf>
    <xf numFmtId="0" fontId="12" fillId="4" borderId="9" xfId="0" applyFont="1" applyFill="1" applyBorder="1" applyAlignment="1">
      <alignment horizontal="left"/>
    </xf>
    <xf numFmtId="0" fontId="12" fillId="4" borderId="26" xfId="0" applyFont="1" applyFill="1" applyBorder="1" applyAlignment="1">
      <alignment horizontal="left"/>
    </xf>
    <xf numFmtId="0" fontId="12" fillId="4" borderId="8" xfId="0" applyFont="1" applyFill="1" applyBorder="1" applyAlignment="1">
      <alignment horizontal="center"/>
    </xf>
    <xf numFmtId="4" fontId="12" fillId="4" borderId="54" xfId="0" applyNumberFormat="1" applyFont="1" applyFill="1" applyBorder="1" applyAlignment="1">
      <alignment horizontal="right"/>
    </xf>
    <xf numFmtId="4" fontId="12" fillId="4" borderId="55" xfId="0" applyNumberFormat="1" applyFont="1" applyFill="1" applyBorder="1" applyAlignment="1">
      <alignment horizontal="right"/>
    </xf>
    <xf numFmtId="4" fontId="12" fillId="4" borderId="56" xfId="0" applyNumberFormat="1" applyFont="1" applyFill="1" applyBorder="1" applyAlignment="1">
      <alignment horizontal="right"/>
    </xf>
    <xf numFmtId="0" fontId="11" fillId="4" borderId="0" xfId="0" applyFont="1" applyFill="1"/>
    <xf numFmtId="0" fontId="12" fillId="4" borderId="8" xfId="0" applyFont="1" applyFill="1" applyBorder="1"/>
    <xf numFmtId="4" fontId="12" fillId="4" borderId="10" xfId="0" applyNumberFormat="1" applyFont="1" applyFill="1" applyBorder="1" applyAlignment="1">
      <alignment horizontal="right"/>
    </xf>
    <xf numFmtId="0" fontId="12" fillId="4" borderId="25" xfId="0" applyFont="1" applyFill="1" applyBorder="1" applyAlignment="1">
      <alignment horizontal="left"/>
    </xf>
    <xf numFmtId="0" fontId="0" fillId="4" borderId="52" xfId="0" applyFont="1" applyFill="1" applyBorder="1" applyAlignment="1">
      <alignment horizontal="center"/>
    </xf>
    <xf numFmtId="49" fontId="0" fillId="4" borderId="45" xfId="7" applyNumberFormat="1" applyFont="1" applyFill="1" applyBorder="1" applyAlignment="1">
      <alignment horizontal="center"/>
    </xf>
    <xf numFmtId="4" fontId="0" fillId="4" borderId="54" xfId="0" applyNumberFormat="1" applyFont="1" applyFill="1" applyBorder="1" applyAlignment="1">
      <alignment horizontal="right"/>
    </xf>
    <xf numFmtId="4" fontId="0" fillId="4" borderId="55" xfId="0" applyNumberFormat="1" applyFont="1" applyFill="1" applyBorder="1" applyAlignment="1">
      <alignment horizontal="right"/>
    </xf>
    <xf numFmtId="4" fontId="0" fillId="4" borderId="56" xfId="0" applyNumberFormat="1" applyFont="1" applyFill="1" applyBorder="1" applyAlignment="1">
      <alignment horizontal="right"/>
    </xf>
    <xf numFmtId="0" fontId="5" fillId="4" borderId="0" xfId="0" applyFont="1" applyFill="1"/>
    <xf numFmtId="4" fontId="0" fillId="4" borderId="53" xfId="0" applyNumberFormat="1" applyFont="1" applyFill="1" applyBorder="1" applyAlignment="1">
      <alignment horizontal="right"/>
    </xf>
    <xf numFmtId="4" fontId="0" fillId="4" borderId="12" xfId="0" applyNumberFormat="1" applyFont="1" applyFill="1" applyBorder="1" applyAlignment="1">
      <alignment horizontal="right"/>
    </xf>
    <xf numFmtId="4" fontId="0" fillId="4" borderId="66" xfId="0" applyNumberFormat="1" applyFont="1" applyFill="1" applyBorder="1" applyAlignment="1">
      <alignment horizontal="right"/>
    </xf>
    <xf numFmtId="4" fontId="0" fillId="4" borderId="52" xfId="0" applyNumberFormat="1" applyFont="1" applyFill="1" applyBorder="1" applyAlignment="1">
      <alignment horizontal="right"/>
    </xf>
    <xf numFmtId="4" fontId="0" fillId="4" borderId="45" xfId="0" applyNumberFormat="1" applyFont="1" applyFill="1" applyBorder="1" applyAlignment="1">
      <alignment horizontal="right"/>
    </xf>
    <xf numFmtId="0" fontId="0" fillId="4" borderId="21" xfId="0" applyFont="1" applyFill="1" applyBorder="1" applyAlignment="1">
      <alignment horizontal="left" vertical="center" readingOrder="1"/>
    </xf>
    <xf numFmtId="0" fontId="0" fillId="4" borderId="22" xfId="0" applyFont="1" applyFill="1" applyBorder="1" applyAlignment="1">
      <alignment horizontal="left" vertical="center" readingOrder="1"/>
    </xf>
    <xf numFmtId="0" fontId="0" fillId="4" borderId="52" xfId="0" applyFont="1" applyFill="1" applyBorder="1"/>
    <xf numFmtId="0" fontId="0" fillId="4" borderId="10" xfId="0" applyFont="1" applyFill="1" applyBorder="1"/>
    <xf numFmtId="0" fontId="0" fillId="4" borderId="59" xfId="0" applyFont="1" applyFill="1" applyBorder="1"/>
    <xf numFmtId="0" fontId="0" fillId="4" borderId="13" xfId="0" applyFont="1" applyFill="1" applyBorder="1"/>
    <xf numFmtId="49" fontId="0" fillId="4" borderId="60" xfId="0" applyNumberFormat="1" applyFont="1" applyFill="1" applyBorder="1"/>
    <xf numFmtId="4" fontId="0" fillId="4" borderId="59" xfId="0" applyNumberFormat="1" applyFont="1" applyFill="1" applyBorder="1" applyAlignment="1">
      <alignment horizontal="right"/>
    </xf>
    <xf numFmtId="4" fontId="0" fillId="4" borderId="46" xfId="0" applyNumberFormat="1" applyFont="1" applyFill="1" applyBorder="1" applyAlignment="1">
      <alignment horizontal="right"/>
    </xf>
    <xf numFmtId="0" fontId="0" fillId="4" borderId="54" xfId="0" applyFont="1" applyFill="1" applyBorder="1" applyAlignment="1">
      <alignment horizontal="left"/>
    </xf>
    <xf numFmtId="0" fontId="0" fillId="4" borderId="55" xfId="0" applyFont="1" applyFill="1" applyBorder="1" applyAlignment="1">
      <alignment horizontal="left"/>
    </xf>
    <xf numFmtId="0" fontId="0" fillId="4" borderId="56" xfId="0" applyFont="1" applyFill="1" applyBorder="1" applyAlignment="1">
      <alignment horizontal="left"/>
    </xf>
    <xf numFmtId="4" fontId="0" fillId="4" borderId="30" xfId="0" applyNumberFormat="1" applyFont="1" applyFill="1" applyBorder="1" applyAlignment="1">
      <alignment horizontal="right"/>
    </xf>
    <xf numFmtId="0" fontId="10" fillId="4" borderId="0" xfId="0" applyFont="1" applyFill="1" applyBorder="1" applyAlignment="1"/>
    <xf numFmtId="0" fontId="0" fillId="4" borderId="6" xfId="0" applyFont="1" applyFill="1" applyBorder="1" applyAlignment="1"/>
    <xf numFmtId="0" fontId="0" fillId="4" borderId="9" xfId="0" applyFont="1" applyFill="1" applyBorder="1" applyAlignment="1"/>
    <xf numFmtId="0" fontId="0" fillId="4" borderId="21" xfId="0" applyFont="1" applyFill="1" applyBorder="1" applyAlignment="1">
      <alignment horizontal="center"/>
    </xf>
    <xf numFmtId="4" fontId="0" fillId="4" borderId="0" xfId="0" applyNumberFormat="1" applyFill="1"/>
    <xf numFmtId="43" fontId="0" fillId="4" borderId="9" xfId="7" applyFont="1" applyFill="1" applyBorder="1"/>
    <xf numFmtId="43" fontId="0" fillId="4" borderId="8" xfId="7" applyFont="1" applyFill="1" applyBorder="1"/>
    <xf numFmtId="0" fontId="0" fillId="4" borderId="36" xfId="0" applyFill="1" applyBorder="1" applyAlignment="1">
      <alignment horizontal="center"/>
    </xf>
    <xf numFmtId="4" fontId="0" fillId="4" borderId="23" xfId="0" applyNumberFormat="1" applyFill="1" applyBorder="1"/>
    <xf numFmtId="0" fontId="0" fillId="4" borderId="43" xfId="0" applyFill="1" applyBorder="1"/>
    <xf numFmtId="0" fontId="0" fillId="0" borderId="25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34" xfId="0" applyBorder="1" applyAlignment="1">
      <alignment horizontal="center"/>
    </xf>
    <xf numFmtId="4" fontId="0" fillId="4" borderId="9" xfId="0" applyNumberFormat="1" applyFill="1" applyBorder="1"/>
    <xf numFmtId="0" fontId="11" fillId="4" borderId="33" xfId="0" applyFont="1" applyFill="1" applyBorder="1" applyAlignment="1">
      <alignment horizontal="center"/>
    </xf>
    <xf numFmtId="4" fontId="11" fillId="4" borderId="33" xfId="0" applyNumberFormat="1" applyFont="1" applyFill="1" applyBorder="1"/>
    <xf numFmtId="4" fontId="11" fillId="4" borderId="23" xfId="0" applyNumberFormat="1" applyFont="1" applyFill="1" applyBorder="1"/>
    <xf numFmtId="4" fontId="11" fillId="4" borderId="24" xfId="0" applyNumberFormat="1" applyFont="1" applyFill="1" applyBorder="1"/>
    <xf numFmtId="0" fontId="11" fillId="4" borderId="34" xfId="0" applyFont="1" applyFill="1" applyBorder="1" applyAlignment="1">
      <alignment horizontal="center"/>
    </xf>
    <xf numFmtId="4" fontId="11" fillId="4" borderId="34" xfId="0" applyNumberFormat="1" applyFont="1" applyFill="1" applyBorder="1" applyAlignment="1">
      <alignment horizontal="right"/>
    </xf>
    <xf numFmtId="4" fontId="11" fillId="4" borderId="34" xfId="0" applyNumberFormat="1" applyFont="1" applyFill="1" applyBorder="1"/>
    <xf numFmtId="0" fontId="11" fillId="4" borderId="49" xfId="0" applyFont="1" applyFill="1" applyBorder="1" applyAlignment="1">
      <alignment horizontal="center"/>
    </xf>
    <xf numFmtId="4" fontId="11" fillId="4" borderId="49" xfId="0" applyNumberFormat="1" applyFont="1" applyFill="1" applyBorder="1"/>
    <xf numFmtId="0" fontId="11" fillId="4" borderId="49" xfId="0" applyNumberFormat="1" applyFont="1" applyFill="1" applyBorder="1" applyAlignment="1">
      <alignment horizontal="center"/>
    </xf>
    <xf numFmtId="43" fontId="11" fillId="4" borderId="34" xfId="7" applyFont="1" applyFill="1" applyBorder="1" applyAlignment="1">
      <alignment horizontal="right"/>
    </xf>
    <xf numFmtId="43" fontId="11" fillId="4" borderId="34" xfId="7" applyFont="1" applyFill="1" applyBorder="1"/>
    <xf numFmtId="43" fontId="0" fillId="4" borderId="49" xfId="7" applyFont="1" applyFill="1" applyBorder="1"/>
    <xf numFmtId="43" fontId="0" fillId="4" borderId="2" xfId="7" applyFont="1" applyFill="1" applyBorder="1"/>
    <xf numFmtId="0" fontId="0" fillId="4" borderId="50" xfId="0" applyFill="1" applyBorder="1" applyAlignment="1">
      <alignment horizontal="center"/>
    </xf>
    <xf numFmtId="43" fontId="0" fillId="4" borderId="10" xfId="7" applyFont="1" applyFill="1" applyBorder="1"/>
    <xf numFmtId="0" fontId="0" fillId="4" borderId="10" xfId="0" applyFill="1" applyBorder="1" applyAlignment="1">
      <alignment horizontal="center" vertical="center"/>
    </xf>
    <xf numFmtId="4" fontId="0" fillId="4" borderId="35" xfId="0" applyNumberFormat="1" applyFill="1" applyBorder="1"/>
    <xf numFmtId="4" fontId="0" fillId="4" borderId="68" xfId="0" applyNumberFormat="1" applyFill="1" applyBorder="1"/>
    <xf numFmtId="4" fontId="0" fillId="4" borderId="48" xfId="0" applyNumberFormat="1" applyFill="1" applyBorder="1"/>
    <xf numFmtId="0" fontId="0" fillId="0" borderId="25" xfId="0" applyBorder="1" applyAlignment="1">
      <alignment horizontal="center"/>
    </xf>
    <xf numFmtId="0" fontId="0" fillId="0" borderId="34" xfId="0" applyBorder="1" applyAlignment="1">
      <alignment horizontal="center"/>
    </xf>
    <xf numFmtId="164" fontId="0" fillId="0" borderId="0" xfId="43" applyFont="1"/>
    <xf numFmtId="169" fontId="0" fillId="0" borderId="0" xfId="0" applyNumberFormat="1"/>
    <xf numFmtId="0" fontId="0" fillId="0" borderId="5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4" borderId="36" xfId="0" applyFill="1" applyBorder="1" applyAlignment="1">
      <alignment horizontal="left"/>
    </xf>
    <xf numFmtId="0" fontId="0" fillId="4" borderId="24" xfId="0" applyFill="1" applyBorder="1" applyAlignment="1">
      <alignment horizontal="left"/>
    </xf>
    <xf numFmtId="0" fontId="0" fillId="0" borderId="34" xfId="0" applyBorder="1" applyAlignment="1">
      <alignment horizontal="center"/>
    </xf>
    <xf numFmtId="0" fontId="10" fillId="4" borderId="9" xfId="0" applyFont="1" applyFill="1" applyBorder="1" applyAlignment="1">
      <alignment horizontal="left"/>
    </xf>
    <xf numFmtId="0" fontId="10" fillId="4" borderId="11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/>
    </xf>
    <xf numFmtId="0" fontId="20" fillId="0" borderId="10" xfId="0" applyFont="1" applyBorder="1" applyAlignment="1">
      <alignment horizontal="center"/>
    </xf>
    <xf numFmtId="0" fontId="20" fillId="0" borderId="11" xfId="0" applyFont="1" applyBorder="1" applyAlignment="1"/>
    <xf numFmtId="0" fontId="20" fillId="0" borderId="9" xfId="0" applyFont="1" applyBorder="1" applyAlignment="1"/>
    <xf numFmtId="0" fontId="20" fillId="0" borderId="8" xfId="0" applyFont="1" applyBorder="1" applyAlignment="1"/>
    <xf numFmtId="4" fontId="20" fillId="0" borderId="10" xfId="0" applyNumberFormat="1" applyFont="1" applyBorder="1" applyAlignment="1">
      <alignment horizontal="center"/>
    </xf>
    <xf numFmtId="0" fontId="20" fillId="0" borderId="10" xfId="0" applyFont="1" applyBorder="1"/>
    <xf numFmtId="4" fontId="0" fillId="0" borderId="38" xfId="0" applyNumberFormat="1" applyFill="1" applyBorder="1"/>
    <xf numFmtId="0" fontId="0" fillId="0" borderId="5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5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25" xfId="0" applyBorder="1" applyAlignment="1"/>
    <xf numFmtId="0" fontId="0" fillId="0" borderId="9" xfId="0" applyBorder="1" applyAlignment="1"/>
    <xf numFmtId="0" fontId="0" fillId="0" borderId="26" xfId="0" applyBorder="1" applyAlignment="1"/>
    <xf numFmtId="0" fontId="0" fillId="0" borderId="2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6" xfId="0" applyBorder="1" applyAlignment="1">
      <alignment horizontal="center"/>
    </xf>
    <xf numFmtId="0" fontId="10" fillId="4" borderId="2" xfId="0" applyFont="1" applyFill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4" borderId="9" xfId="0" applyFont="1" applyFill="1" applyBorder="1" applyAlignment="1">
      <alignment horizontal="left"/>
    </xf>
    <xf numFmtId="0" fontId="0" fillId="4" borderId="26" xfId="0" applyFont="1" applyFill="1" applyBorder="1" applyAlignment="1">
      <alignment horizontal="left"/>
    </xf>
    <xf numFmtId="0" fontId="0" fillId="4" borderId="25" xfId="0" applyFont="1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0" fillId="0" borderId="34" xfId="0" applyBorder="1" applyAlignment="1">
      <alignment horizontal="center"/>
    </xf>
    <xf numFmtId="0" fontId="0" fillId="4" borderId="8" xfId="0" applyFont="1" applyFill="1" applyBorder="1" applyAlignment="1">
      <alignment horizontal="center"/>
    </xf>
    <xf numFmtId="4" fontId="0" fillId="4" borderId="11" xfId="0" applyNumberFormat="1" applyFont="1" applyFill="1" applyBorder="1" applyAlignment="1">
      <alignment horizontal="right"/>
    </xf>
    <xf numFmtId="4" fontId="0" fillId="4" borderId="11" xfId="0" applyNumberFormat="1" applyFont="1" applyFill="1" applyBorder="1" applyAlignment="1"/>
    <xf numFmtId="49" fontId="26" fillId="4" borderId="10" xfId="7" applyNumberFormat="1" applyFont="1" applyFill="1" applyBorder="1" applyAlignment="1">
      <alignment horizontal="center"/>
    </xf>
    <xf numFmtId="4" fontId="0" fillId="4" borderId="10" xfId="0" applyNumberFormat="1" applyFill="1" applyBorder="1" applyAlignment="1">
      <alignment horizontal="center"/>
    </xf>
    <xf numFmtId="4" fontId="0" fillId="4" borderId="11" xfId="0" applyNumberFormat="1" applyFill="1" applyBorder="1" applyAlignment="1">
      <alignment horizontal="center"/>
    </xf>
    <xf numFmtId="0" fontId="0" fillId="4" borderId="11" xfId="0" applyFill="1" applyBorder="1"/>
    <xf numFmtId="4" fontId="0" fillId="4" borderId="45" xfId="0" applyNumberFormat="1" applyFill="1" applyBorder="1" applyAlignment="1">
      <alignment horizontal="center"/>
    </xf>
    <xf numFmtId="4" fontId="0" fillId="4" borderId="45" xfId="0" applyNumberFormat="1" applyFill="1" applyBorder="1" applyAlignment="1">
      <alignment horizontal="right"/>
    </xf>
    <xf numFmtId="4" fontId="0" fillId="4" borderId="9" xfId="0" applyNumberFormat="1" applyFill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49" fontId="0" fillId="0" borderId="50" xfId="0" applyNumberFormat="1" applyBorder="1"/>
    <xf numFmtId="49" fontId="10" fillId="0" borderId="42" xfId="0" applyNumberFormat="1" applyFont="1" applyBorder="1" applyAlignment="1">
      <alignment horizontal="center"/>
    </xf>
    <xf numFmtId="49" fontId="10" fillId="0" borderId="42" xfId="0" applyNumberFormat="1" applyFont="1" applyBorder="1"/>
    <xf numFmtId="49" fontId="0" fillId="4" borderId="26" xfId="0" applyNumberFormat="1" applyFill="1" applyBorder="1" applyAlignment="1">
      <alignment horizontal="center"/>
    </xf>
    <xf numFmtId="4" fontId="12" fillId="4" borderId="34" xfId="0" applyNumberFormat="1" applyFont="1" applyFill="1" applyBorder="1"/>
    <xf numFmtId="4" fontId="33" fillId="4" borderId="34" xfId="0" applyNumberFormat="1" applyFont="1" applyFill="1" applyBorder="1"/>
    <xf numFmtId="0" fontId="0" fillId="4" borderId="69" xfId="0" applyFill="1" applyBorder="1"/>
    <xf numFmtId="0" fontId="0" fillId="4" borderId="7" xfId="0" applyFill="1" applyBorder="1"/>
    <xf numFmtId="0" fontId="0" fillId="4" borderId="66" xfId="0" applyFill="1" applyBorder="1"/>
    <xf numFmtId="0" fontId="0" fillId="4" borderId="51" xfId="0" applyFill="1" applyBorder="1" applyAlignment="1">
      <alignment horizontal="center"/>
    </xf>
    <xf numFmtId="169" fontId="0" fillId="4" borderId="26" xfId="0" applyNumberFormat="1" applyFill="1" applyBorder="1"/>
    <xf numFmtId="49" fontId="10" fillId="4" borderId="2" xfId="0" applyNumberFormat="1" applyFont="1" applyFill="1" applyBorder="1" applyAlignment="1">
      <alignment horizontal="center"/>
    </xf>
    <xf numFmtId="169" fontId="0" fillId="0" borderId="0" xfId="0" applyNumberFormat="1" applyFill="1"/>
    <xf numFmtId="0" fontId="0" fillId="0" borderId="34" xfId="0" applyBorder="1" applyAlignment="1">
      <alignment horizontal="center"/>
    </xf>
    <xf numFmtId="49" fontId="10" fillId="4" borderId="28" xfId="0" applyNumberFormat="1" applyFont="1" applyFill="1" applyBorder="1" applyAlignment="1">
      <alignment horizontal="center"/>
    </xf>
    <xf numFmtId="0" fontId="0" fillId="0" borderId="25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34" xfId="0" applyBorder="1" applyAlignment="1">
      <alignment horizontal="center"/>
    </xf>
    <xf numFmtId="49" fontId="0" fillId="4" borderId="12" xfId="0" applyNumberFormat="1" applyFont="1" applyFill="1" applyBorder="1" applyAlignment="1">
      <alignment horizontal="center"/>
    </xf>
    <xf numFmtId="49" fontId="0" fillId="4" borderId="66" xfId="0" applyNumberFormat="1" applyFont="1" applyFill="1" applyBorder="1" applyAlignment="1">
      <alignment horizontal="center"/>
    </xf>
    <xf numFmtId="49" fontId="0" fillId="4" borderId="54" xfId="0" applyNumberFormat="1" applyFill="1" applyBorder="1"/>
    <xf numFmtId="49" fontId="0" fillId="4" borderId="55" xfId="0" applyNumberFormat="1" applyFill="1" applyBorder="1"/>
    <xf numFmtId="49" fontId="10" fillId="4" borderId="55" xfId="0" applyNumberFormat="1" applyFont="1" applyFill="1" applyBorder="1"/>
    <xf numFmtId="49" fontId="10" fillId="4" borderId="24" xfId="0" applyNumberFormat="1" applyFont="1" applyFill="1" applyBorder="1"/>
    <xf numFmtId="0" fontId="10" fillId="4" borderId="54" xfId="0" applyFont="1" applyFill="1" applyBorder="1" applyAlignment="1">
      <alignment horizontal="center"/>
    </xf>
    <xf numFmtId="0" fontId="10" fillId="4" borderId="36" xfId="0" applyFont="1" applyFill="1" applyBorder="1" applyAlignment="1">
      <alignment horizontal="center"/>
    </xf>
    <xf numFmtId="4" fontId="10" fillId="4" borderId="40" xfId="0" applyNumberFormat="1" applyFont="1" applyFill="1" applyBorder="1"/>
    <xf numFmtId="49" fontId="0" fillId="4" borderId="62" xfId="0" applyNumberFormat="1" applyFill="1" applyBorder="1"/>
    <xf numFmtId="49" fontId="0" fillId="4" borderId="63" xfId="0" applyNumberFormat="1" applyFill="1" applyBorder="1"/>
    <xf numFmtId="49" fontId="10" fillId="4" borderId="63" xfId="0" applyNumberFormat="1" applyFont="1" applyFill="1" applyBorder="1" applyAlignment="1">
      <alignment horizontal="center"/>
    </xf>
    <xf numFmtId="49" fontId="0" fillId="4" borderId="64" xfId="0" applyNumberFormat="1" applyFont="1" applyFill="1" applyBorder="1" applyAlignment="1">
      <alignment horizontal="center"/>
    </xf>
    <xf numFmtId="49" fontId="10" fillId="4" borderId="35" xfId="0" applyNumberFormat="1" applyFont="1" applyFill="1" applyBorder="1"/>
    <xf numFmtId="0" fontId="0" fillId="4" borderId="6" xfId="0" applyFont="1" applyFill="1" applyBorder="1"/>
    <xf numFmtId="49" fontId="10" fillId="4" borderId="5" xfId="0" applyNumberFormat="1" applyFont="1" applyFill="1" applyBorder="1"/>
    <xf numFmtId="49" fontId="0" fillId="4" borderId="26" xfId="0" applyNumberFormat="1" applyFont="1" applyFill="1" applyBorder="1" applyAlignment="1">
      <alignment horizontal="right"/>
    </xf>
    <xf numFmtId="0" fontId="0" fillId="4" borderId="0" xfId="0" applyFill="1" applyAlignment="1">
      <alignment horizontal="right"/>
    </xf>
    <xf numFmtId="43" fontId="0" fillId="4" borderId="49" xfId="7" applyFont="1" applyFill="1" applyBorder="1" applyAlignment="1">
      <alignment horizontal="right"/>
    </xf>
    <xf numFmtId="0" fontId="0" fillId="4" borderId="38" xfId="0" applyFill="1" applyBorder="1" applyAlignment="1">
      <alignment horizontal="center"/>
    </xf>
    <xf numFmtId="0" fontId="10" fillId="4" borderId="56" xfId="0" applyFont="1" applyFill="1" applyBorder="1" applyAlignment="1">
      <alignment horizontal="center"/>
    </xf>
    <xf numFmtId="0" fontId="10" fillId="4" borderId="23" xfId="0" applyFont="1" applyFill="1" applyBorder="1" applyAlignment="1">
      <alignment horizontal="center"/>
    </xf>
    <xf numFmtId="49" fontId="0" fillId="4" borderId="51" xfId="0" applyNumberFormat="1" applyFont="1" applyFill="1" applyBorder="1" applyAlignment="1">
      <alignment horizontal="center"/>
    </xf>
    <xf numFmtId="49" fontId="0" fillId="4" borderId="35" xfId="0" applyNumberFormat="1" applyFill="1" applyBorder="1" applyAlignment="1">
      <alignment horizontal="center"/>
    </xf>
    <xf numFmtId="49" fontId="10" fillId="4" borderId="74" xfId="0" applyNumberFormat="1" applyFont="1" applyFill="1" applyBorder="1"/>
    <xf numFmtId="49" fontId="0" fillId="4" borderId="59" xfId="0" applyNumberFormat="1" applyFill="1" applyBorder="1" applyAlignment="1">
      <alignment horizontal="center"/>
    </xf>
    <xf numFmtId="49" fontId="0" fillId="4" borderId="7" xfId="0" applyNumberFormat="1" applyFill="1" applyBorder="1" applyAlignment="1">
      <alignment horizontal="center"/>
    </xf>
    <xf numFmtId="49" fontId="0" fillId="4" borderId="5" xfId="0" applyNumberFormat="1" applyFill="1" applyBorder="1" applyAlignment="1">
      <alignment horizontal="center"/>
    </xf>
    <xf numFmtId="0" fontId="10" fillId="4" borderId="25" xfId="0" applyFont="1" applyFill="1" applyBorder="1"/>
    <xf numFmtId="0" fontId="0" fillId="4" borderId="10" xfId="0" applyFill="1" applyBorder="1" applyAlignment="1">
      <alignment horizontal="right"/>
    </xf>
    <xf numFmtId="0" fontId="0" fillId="4" borderId="10" xfId="0" applyNumberFormat="1" applyFill="1" applyBorder="1" applyAlignment="1">
      <alignment horizontal="right"/>
    </xf>
    <xf numFmtId="0" fontId="0" fillId="4" borderId="45" xfId="0" applyFill="1" applyBorder="1" applyAlignment="1">
      <alignment horizontal="right"/>
    </xf>
    <xf numFmtId="49" fontId="10" fillId="4" borderId="3" xfId="0" applyNumberFormat="1" applyFont="1" applyFill="1" applyBorder="1" applyAlignment="1">
      <alignment horizontal="center"/>
    </xf>
    <xf numFmtId="49" fontId="0" fillId="4" borderId="44" xfId="0" applyNumberFormat="1" applyFill="1" applyBorder="1" applyAlignment="1">
      <alignment horizontal="center"/>
    </xf>
    <xf numFmtId="0" fontId="0" fillId="4" borderId="69" xfId="0" applyFill="1" applyBorder="1" applyAlignment="1">
      <alignment horizontal="center"/>
    </xf>
    <xf numFmtId="0" fontId="10" fillId="4" borderId="48" xfId="0" applyFont="1" applyFill="1" applyBorder="1" applyAlignment="1"/>
    <xf numFmtId="0" fontId="0" fillId="4" borderId="10" xfId="0" applyNumberFormat="1" applyFill="1" applyBorder="1"/>
    <xf numFmtId="0" fontId="0" fillId="4" borderId="9" xfId="0" applyFont="1" applyFill="1" applyBorder="1" applyAlignment="1">
      <alignment horizontal="left"/>
    </xf>
    <xf numFmtId="0" fontId="10" fillId="4" borderId="25" xfId="0" applyFont="1" applyFill="1" applyBorder="1" applyAlignment="1">
      <alignment horizontal="left"/>
    </xf>
    <xf numFmtId="0" fontId="0" fillId="4" borderId="25" xfId="0" applyFont="1" applyFill="1" applyBorder="1" applyAlignment="1">
      <alignment horizontal="left"/>
    </xf>
    <xf numFmtId="0" fontId="0" fillId="4" borderId="26" xfId="0" applyFont="1" applyFill="1" applyBorder="1" applyAlignment="1">
      <alignment horizontal="left"/>
    </xf>
    <xf numFmtId="49" fontId="0" fillId="4" borderId="0" xfId="0" applyNumberFormat="1" applyFill="1" applyBorder="1" applyAlignment="1">
      <alignment horizontal="center"/>
    </xf>
    <xf numFmtId="0" fontId="0" fillId="7" borderId="0" xfId="0" applyFill="1"/>
    <xf numFmtId="0" fontId="0" fillId="8" borderId="0" xfId="0" applyFill="1"/>
    <xf numFmtId="0" fontId="0" fillId="9" borderId="0" xfId="0" applyFill="1"/>
    <xf numFmtId="169" fontId="0" fillId="4" borderId="34" xfId="0" applyNumberFormat="1" applyFill="1" applyBorder="1"/>
    <xf numFmtId="4" fontId="10" fillId="2" borderId="0" xfId="0" applyNumberFormat="1" applyFont="1" applyFill="1"/>
    <xf numFmtId="0" fontId="0" fillId="4" borderId="9" xfId="0" applyFont="1" applyFill="1" applyBorder="1" applyAlignment="1">
      <alignment horizontal="left"/>
    </xf>
    <xf numFmtId="0" fontId="10" fillId="4" borderId="9" xfId="0" applyFont="1" applyFill="1" applyBorder="1" applyAlignment="1">
      <alignment horizontal="left"/>
    </xf>
    <xf numFmtId="0" fontId="10" fillId="4" borderId="25" xfId="0" applyFont="1" applyFill="1" applyBorder="1" applyAlignment="1">
      <alignment horizontal="left"/>
    </xf>
    <xf numFmtId="0" fontId="10" fillId="4" borderId="26" xfId="0" applyFont="1" applyFill="1" applyBorder="1" applyAlignment="1">
      <alignment horizontal="left"/>
    </xf>
    <xf numFmtId="0" fontId="10" fillId="4" borderId="6" xfId="0" applyFont="1" applyFill="1" applyBorder="1" applyAlignment="1">
      <alignment horizontal="left"/>
    </xf>
    <xf numFmtId="0" fontId="0" fillId="4" borderId="25" xfId="0" applyFont="1" applyFill="1" applyBorder="1" applyAlignment="1">
      <alignment horizontal="left"/>
    </xf>
    <xf numFmtId="0" fontId="0" fillId="4" borderId="26" xfId="0" applyFont="1" applyFill="1" applyBorder="1" applyAlignment="1">
      <alignment horizontal="left"/>
    </xf>
    <xf numFmtId="0" fontId="10" fillId="4" borderId="25" xfId="0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10" fillId="4" borderId="26" xfId="0" applyFont="1" applyFill="1" applyBorder="1" applyAlignment="1">
      <alignment horizontal="center"/>
    </xf>
    <xf numFmtId="0" fontId="0" fillId="4" borderId="25" xfId="0" applyFill="1" applyBorder="1" applyAlignment="1">
      <alignment horizontal="left"/>
    </xf>
    <xf numFmtId="0" fontId="0" fillId="4" borderId="9" xfId="0" applyFill="1" applyBorder="1" applyAlignment="1">
      <alignment horizontal="left"/>
    </xf>
    <xf numFmtId="0" fontId="0" fillId="4" borderId="26" xfId="0" applyFill="1" applyBorder="1" applyAlignment="1">
      <alignment horizontal="left"/>
    </xf>
    <xf numFmtId="0" fontId="14" fillId="4" borderId="25" xfId="0" applyFont="1" applyFill="1" applyBorder="1" applyAlignment="1">
      <alignment horizontal="left"/>
    </xf>
    <xf numFmtId="0" fontId="17" fillId="4" borderId="9" xfId="0" applyFont="1" applyFill="1" applyBorder="1" applyAlignment="1">
      <alignment horizontal="left"/>
    </xf>
    <xf numFmtId="0" fontId="17" fillId="4" borderId="26" xfId="0" applyFont="1" applyFill="1" applyBorder="1" applyAlignment="1">
      <alignment horizontal="left"/>
    </xf>
    <xf numFmtId="0" fontId="10" fillId="4" borderId="22" xfId="0" applyFont="1" applyFill="1" applyBorder="1" applyAlignment="1">
      <alignment horizontal="left"/>
    </xf>
    <xf numFmtId="0" fontId="32" fillId="8" borderId="0" xfId="0" applyFont="1" applyFill="1"/>
    <xf numFmtId="49" fontId="10" fillId="2" borderId="10" xfId="0" applyNumberFormat="1" applyFont="1" applyFill="1" applyBorder="1" applyAlignment="1">
      <alignment horizontal="center"/>
    </xf>
    <xf numFmtId="49" fontId="0" fillId="2" borderId="13" xfId="0" applyNumberFormat="1" applyFill="1" applyBorder="1"/>
    <xf numFmtId="4" fontId="10" fillId="2" borderId="61" xfId="0" applyNumberFormat="1" applyFont="1" applyFill="1" applyBorder="1" applyAlignment="1">
      <alignment horizontal="right"/>
    </xf>
    <xf numFmtId="4" fontId="10" fillId="2" borderId="16" xfId="0" applyNumberFormat="1" applyFont="1" applyFill="1" applyBorder="1" applyAlignment="1">
      <alignment horizontal="right"/>
    </xf>
    <xf numFmtId="4" fontId="10" fillId="2" borderId="34" xfId="0" applyNumberFormat="1" applyFont="1" applyFill="1" applyBorder="1"/>
    <xf numFmtId="4" fontId="10" fillId="2" borderId="48" xfId="0" applyNumberFormat="1" applyFont="1" applyFill="1" applyBorder="1" applyAlignment="1"/>
    <xf numFmtId="4" fontId="10" fillId="2" borderId="40" xfId="0" applyNumberFormat="1" applyFont="1" applyFill="1" applyBorder="1" applyAlignment="1"/>
    <xf numFmtId="49" fontId="10" fillId="2" borderId="52" xfId="0" applyNumberFormat="1" applyFont="1" applyFill="1" applyBorder="1"/>
    <xf numFmtId="49" fontId="10" fillId="2" borderId="10" xfId="0" applyNumberFormat="1" applyFont="1" applyFill="1" applyBorder="1"/>
    <xf numFmtId="4" fontId="10" fillId="2" borderId="10" xfId="0" applyNumberFormat="1" applyFont="1" applyFill="1" applyBorder="1" applyAlignment="1">
      <alignment horizontal="right"/>
    </xf>
    <xf numFmtId="4" fontId="10" fillId="2" borderId="10" xfId="0" applyNumberFormat="1" applyFont="1" applyFill="1" applyBorder="1"/>
    <xf numFmtId="4" fontId="10" fillId="2" borderId="11" xfId="0" applyNumberFormat="1" applyFont="1" applyFill="1" applyBorder="1" applyAlignment="1">
      <alignment horizontal="right"/>
    </xf>
    <xf numFmtId="0" fontId="10" fillId="2" borderId="0" xfId="0" applyFont="1" applyFill="1"/>
    <xf numFmtId="4" fontId="10" fillId="2" borderId="34" xfId="0" applyNumberFormat="1" applyFont="1" applyFill="1" applyBorder="1" applyAlignment="1">
      <alignment horizontal="right"/>
    </xf>
    <xf numFmtId="49" fontId="32" fillId="4" borderId="10" xfId="0" applyNumberFormat="1" applyFont="1" applyFill="1" applyBorder="1"/>
    <xf numFmtId="49" fontId="32" fillId="4" borderId="11" xfId="0" applyNumberFormat="1" applyFont="1" applyFill="1" applyBorder="1"/>
    <xf numFmtId="49" fontId="34" fillId="4" borderId="34" xfId="0" applyNumberFormat="1" applyFont="1" applyFill="1" applyBorder="1" applyAlignment="1">
      <alignment horizontal="center"/>
    </xf>
    <xf numFmtId="49" fontId="32" fillId="4" borderId="26" xfId="0" applyNumberFormat="1" applyFont="1" applyFill="1" applyBorder="1" applyAlignment="1">
      <alignment horizontal="center"/>
    </xf>
    <xf numFmtId="49" fontId="0" fillId="4" borderId="34" xfId="0" applyNumberFormat="1" applyFont="1" applyFill="1" applyBorder="1"/>
    <xf numFmtId="49" fontId="0" fillId="4" borderId="8" xfId="0" applyNumberFormat="1" applyFont="1" applyFill="1" applyBorder="1" applyAlignment="1">
      <alignment horizontal="center"/>
    </xf>
    <xf numFmtId="49" fontId="0" fillId="4" borderId="33" xfId="0" applyNumberFormat="1" applyFill="1" applyBorder="1"/>
    <xf numFmtId="49" fontId="10" fillId="4" borderId="7" xfId="0" applyNumberFormat="1" applyFont="1" applyFill="1" applyBorder="1"/>
    <xf numFmtId="0" fontId="14" fillId="4" borderId="54" xfId="0" applyFont="1" applyFill="1" applyBorder="1" applyAlignment="1">
      <alignment horizontal="center"/>
    </xf>
    <xf numFmtId="0" fontId="14" fillId="4" borderId="55" xfId="0" applyFont="1" applyFill="1" applyBorder="1" applyAlignment="1">
      <alignment horizontal="center"/>
    </xf>
    <xf numFmtId="0" fontId="14" fillId="4" borderId="56" xfId="0" applyFont="1" applyFill="1" applyBorder="1" applyAlignment="1">
      <alignment horizontal="center"/>
    </xf>
    <xf numFmtId="4" fontId="17" fillId="4" borderId="33" xfId="0" applyNumberFormat="1" applyFont="1" applyFill="1" applyBorder="1" applyAlignment="1">
      <alignment horizontal="right"/>
    </xf>
    <xf numFmtId="4" fontId="17" fillId="4" borderId="24" xfId="0" applyNumberFormat="1" applyFont="1" applyFill="1" applyBorder="1" applyAlignment="1">
      <alignment horizontal="right"/>
    </xf>
    <xf numFmtId="49" fontId="0" fillId="4" borderId="44" xfId="0" applyNumberFormat="1" applyFont="1" applyFill="1" applyBorder="1" applyAlignment="1">
      <alignment horizontal="center"/>
    </xf>
    <xf numFmtId="49" fontId="0" fillId="4" borderId="69" xfId="0" applyNumberFormat="1" applyFont="1" applyFill="1" applyBorder="1" applyAlignment="1">
      <alignment horizontal="center"/>
    </xf>
    <xf numFmtId="49" fontId="17" fillId="4" borderId="69" xfId="0" applyNumberFormat="1" applyFont="1" applyFill="1" applyBorder="1" applyAlignment="1">
      <alignment horizontal="center"/>
    </xf>
    <xf numFmtId="49" fontId="17" fillId="4" borderId="34" xfId="0" applyNumberFormat="1" applyFont="1" applyFill="1" applyBorder="1" applyAlignment="1">
      <alignment horizontal="center"/>
    </xf>
    <xf numFmtId="4" fontId="17" fillId="4" borderId="40" xfId="0" applyNumberFormat="1" applyFont="1" applyFill="1" applyBorder="1" applyAlignment="1">
      <alignment horizontal="right"/>
    </xf>
    <xf numFmtId="4" fontId="17" fillId="4" borderId="29" xfId="0" applyNumberFormat="1" applyFont="1" applyFill="1" applyBorder="1" applyAlignment="1">
      <alignment horizontal="right"/>
    </xf>
    <xf numFmtId="0" fontId="34" fillId="4" borderId="34" xfId="0" applyFont="1" applyFill="1" applyBorder="1" applyAlignment="1">
      <alignment horizontal="center"/>
    </xf>
    <xf numFmtId="0" fontId="32" fillId="4" borderId="8" xfId="0" applyFont="1" applyFill="1" applyBorder="1"/>
    <xf numFmtId="49" fontId="32" fillId="4" borderId="52" xfId="0" applyNumberFormat="1" applyFont="1" applyFill="1" applyBorder="1" applyAlignment="1">
      <alignment horizontal="center"/>
    </xf>
    <xf numFmtId="49" fontId="32" fillId="4" borderId="10" xfId="0" applyNumberFormat="1" applyFont="1" applyFill="1" applyBorder="1" applyAlignment="1">
      <alignment horizontal="center"/>
    </xf>
    <xf numFmtId="49" fontId="32" fillId="4" borderId="45" xfId="0" applyNumberFormat="1" applyFont="1" applyFill="1" applyBorder="1" applyAlignment="1">
      <alignment horizontal="center"/>
    </xf>
    <xf numFmtId="0" fontId="34" fillId="4" borderId="26" xfId="0" applyFont="1" applyFill="1" applyBorder="1" applyAlignment="1">
      <alignment horizontal="center"/>
    </xf>
    <xf numFmtId="0" fontId="0" fillId="10" borderId="0" xfId="0" applyFill="1"/>
    <xf numFmtId="0" fontId="0" fillId="4" borderId="57" xfId="0" applyFill="1" applyBorder="1"/>
    <xf numFmtId="0" fontId="0" fillId="4" borderId="46" xfId="0" applyFill="1" applyBorder="1"/>
    <xf numFmtId="0" fontId="0" fillId="4" borderId="46" xfId="0" applyFont="1" applyFill="1" applyBorder="1" applyAlignment="1">
      <alignment horizontal="center"/>
    </xf>
    <xf numFmtId="0" fontId="14" fillId="4" borderId="34" xfId="0" applyFont="1" applyFill="1" applyBorder="1" applyAlignment="1">
      <alignment horizontal="center"/>
    </xf>
    <xf numFmtId="4" fontId="0" fillId="4" borderId="10" xfId="0" applyNumberFormat="1" applyFill="1" applyBorder="1" applyAlignment="1">
      <alignment horizontal="right"/>
    </xf>
    <xf numFmtId="49" fontId="10" fillId="4" borderId="29" xfId="0" applyNumberFormat="1" applyFont="1" applyFill="1" applyBorder="1" applyAlignment="1">
      <alignment horizontal="center"/>
    </xf>
    <xf numFmtId="0" fontId="10" fillId="4" borderId="40" xfId="0" applyFont="1" applyFill="1" applyBorder="1" applyAlignment="1">
      <alignment horizontal="center"/>
    </xf>
    <xf numFmtId="4" fontId="0" fillId="4" borderId="13" xfId="0" applyNumberFormat="1" applyFill="1" applyBorder="1" applyAlignment="1">
      <alignment horizontal="right"/>
    </xf>
    <xf numFmtId="49" fontId="0" fillId="4" borderId="33" xfId="0" applyNumberForma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49" fontId="0" fillId="4" borderId="69" xfId="0" applyNumberFormat="1" applyFill="1" applyBorder="1" applyAlignment="1">
      <alignment horizontal="center"/>
    </xf>
    <xf numFmtId="4" fontId="0" fillId="4" borderId="6" xfId="0" applyNumberFormat="1" applyFill="1" applyBorder="1" applyAlignment="1">
      <alignment horizontal="right"/>
    </xf>
    <xf numFmtId="4" fontId="0" fillId="4" borderId="9" xfId="0" applyNumberFormat="1" applyFill="1" applyBorder="1" applyAlignment="1">
      <alignment horizontal="right"/>
    </xf>
    <xf numFmtId="4" fontId="0" fillId="4" borderId="26" xfId="0" applyNumberFormat="1" applyFill="1" applyBorder="1" applyAlignment="1">
      <alignment horizontal="right"/>
    </xf>
    <xf numFmtId="4" fontId="0" fillId="4" borderId="0" xfId="0" applyNumberFormat="1" applyFill="1" applyAlignment="1">
      <alignment horizontal="right"/>
    </xf>
    <xf numFmtId="43" fontId="19" fillId="4" borderId="31" xfId="7" applyFont="1" applyFill="1" applyBorder="1"/>
    <xf numFmtId="49" fontId="10" fillId="4" borderId="48" xfId="0" applyNumberFormat="1" applyFont="1" applyFill="1" applyBorder="1" applyAlignment="1">
      <alignment horizontal="center"/>
    </xf>
    <xf numFmtId="49" fontId="0" fillId="4" borderId="57" xfId="0" applyNumberFormat="1" applyFill="1" applyBorder="1" applyAlignment="1">
      <alignment horizontal="center"/>
    </xf>
    <xf numFmtId="49" fontId="0" fillId="4" borderId="29" xfId="0" applyNumberFormat="1" applyFont="1" applyFill="1" applyBorder="1" applyAlignment="1">
      <alignment horizontal="center"/>
    </xf>
    <xf numFmtId="49" fontId="0" fillId="4" borderId="35" xfId="0" applyNumberFormat="1" applyFont="1" applyFill="1" applyBorder="1" applyAlignment="1">
      <alignment horizontal="center"/>
    </xf>
    <xf numFmtId="49" fontId="0" fillId="4" borderId="53" xfId="0" applyNumberFormat="1" applyFill="1" applyBorder="1" applyAlignment="1">
      <alignment horizontal="center"/>
    </xf>
    <xf numFmtId="49" fontId="32" fillId="4" borderId="8" xfId="0" applyNumberFormat="1" applyFont="1" applyFill="1" applyBorder="1"/>
    <xf numFmtId="49" fontId="32" fillId="4" borderId="34" xfId="0" applyNumberFormat="1" applyFont="1" applyFill="1" applyBorder="1" applyAlignment="1">
      <alignment horizontal="center"/>
    </xf>
    <xf numFmtId="0" fontId="34" fillId="4" borderId="25" xfId="0" applyFont="1" applyFill="1" applyBorder="1" applyAlignment="1">
      <alignment horizontal="center"/>
    </xf>
    <xf numFmtId="4" fontId="32" fillId="4" borderId="25" xfId="0" applyNumberFormat="1" applyFont="1" applyFill="1" applyBorder="1" applyAlignment="1">
      <alignment horizontal="right"/>
    </xf>
    <xf numFmtId="49" fontId="0" fillId="4" borderId="8" xfId="0" applyNumberFormat="1" applyFont="1" applyFill="1" applyBorder="1"/>
    <xf numFmtId="49" fontId="0" fillId="4" borderId="3" xfId="0" applyNumberFormat="1" applyFont="1" applyFill="1" applyBorder="1"/>
    <xf numFmtId="49" fontId="0" fillId="4" borderId="1" xfId="0" applyNumberFormat="1" applyFont="1" applyFill="1" applyBorder="1"/>
    <xf numFmtId="49" fontId="0" fillId="4" borderId="57" xfId="0" applyNumberFormat="1" applyFont="1" applyFill="1" applyBorder="1" applyAlignment="1">
      <alignment horizontal="center"/>
    </xf>
    <xf numFmtId="49" fontId="0" fillId="4" borderId="73" xfId="0" applyNumberFormat="1" applyFont="1" applyFill="1" applyBorder="1" applyAlignment="1">
      <alignment horizontal="center"/>
    </xf>
    <xf numFmtId="0" fontId="0" fillId="4" borderId="2" xfId="0" applyFont="1" applyFill="1" applyBorder="1" applyAlignment="1"/>
    <xf numFmtId="0" fontId="0" fillId="4" borderId="3" xfId="0" applyFont="1" applyFill="1" applyBorder="1" applyAlignment="1"/>
    <xf numFmtId="0" fontId="10" fillId="4" borderId="1" xfId="0" applyFont="1" applyFill="1" applyBorder="1" applyAlignment="1">
      <alignment horizontal="center"/>
    </xf>
    <xf numFmtId="4" fontId="0" fillId="4" borderId="48" xfId="0" applyNumberFormat="1" applyFont="1" applyFill="1" applyBorder="1" applyAlignment="1">
      <alignment horizontal="right"/>
    </xf>
    <xf numFmtId="4" fontId="0" fillId="4" borderId="32" xfId="0" applyNumberFormat="1" applyFont="1" applyFill="1" applyBorder="1" applyAlignment="1">
      <alignment horizontal="right"/>
    </xf>
    <xf numFmtId="49" fontId="0" fillId="4" borderId="28" xfId="0" applyNumberFormat="1" applyFill="1" applyBorder="1"/>
    <xf numFmtId="0" fontId="10" fillId="4" borderId="74" xfId="0" applyFont="1" applyFill="1" applyBorder="1" applyAlignment="1">
      <alignment horizontal="center"/>
    </xf>
    <xf numFmtId="4" fontId="0" fillId="4" borderId="27" xfId="0" applyNumberFormat="1" applyFill="1" applyBorder="1"/>
    <xf numFmtId="4" fontId="0" fillId="4" borderId="28" xfId="0" applyNumberFormat="1" applyFill="1" applyBorder="1"/>
    <xf numFmtId="0" fontId="0" fillId="4" borderId="37" xfId="0" applyFill="1" applyBorder="1" applyAlignment="1">
      <alignment horizontal="center"/>
    </xf>
    <xf numFmtId="0" fontId="10" fillId="4" borderId="57" xfId="0" applyFont="1" applyFill="1" applyBorder="1" applyAlignment="1">
      <alignment horizontal="center"/>
    </xf>
    <xf numFmtId="0" fontId="0" fillId="4" borderId="74" xfId="0" applyFill="1" applyBorder="1" applyAlignment="1">
      <alignment horizontal="center"/>
    </xf>
    <xf numFmtId="0" fontId="10" fillId="4" borderId="51" xfId="0" applyFont="1" applyFill="1" applyBorder="1" applyAlignment="1">
      <alignment horizontal="center"/>
    </xf>
    <xf numFmtId="49" fontId="14" fillId="4" borderId="29" xfId="0" applyNumberFormat="1" applyFont="1" applyFill="1" applyBorder="1" applyAlignment="1">
      <alignment horizontal="center"/>
    </xf>
    <xf numFmtId="0" fontId="0" fillId="4" borderId="42" xfId="0" applyFont="1" applyFill="1" applyBorder="1"/>
    <xf numFmtId="49" fontId="0" fillId="4" borderId="66" xfId="0" applyNumberFormat="1" applyFill="1" applyBorder="1" applyAlignment="1">
      <alignment horizontal="center"/>
    </xf>
    <xf numFmtId="49" fontId="0" fillId="4" borderId="47" xfId="0" applyNumberFormat="1" applyFont="1" applyFill="1" applyBorder="1" applyAlignment="1">
      <alignment horizontal="center"/>
    </xf>
    <xf numFmtId="4" fontId="0" fillId="4" borderId="47" xfId="0" applyNumberFormat="1" applyFont="1" applyFill="1" applyBorder="1" applyAlignment="1">
      <alignment horizontal="right"/>
    </xf>
    <xf numFmtId="4" fontId="0" fillId="4" borderId="37" xfId="0" applyNumberFormat="1" applyFont="1" applyFill="1" applyBorder="1" applyAlignment="1">
      <alignment horizontal="right"/>
    </xf>
    <xf numFmtId="43" fontId="0" fillId="4" borderId="25" xfId="7" applyFont="1" applyFill="1" applyBorder="1" applyAlignment="1">
      <alignment horizontal="right"/>
    </xf>
    <xf numFmtId="43" fontId="26" fillId="4" borderId="34" xfId="7" applyFont="1" applyFill="1" applyBorder="1" applyAlignment="1">
      <alignment horizontal="right"/>
    </xf>
    <xf numFmtId="43" fontId="0" fillId="4" borderId="35" xfId="7" applyFont="1" applyFill="1" applyBorder="1" applyAlignment="1">
      <alignment horizontal="right"/>
    </xf>
    <xf numFmtId="4" fontId="0" fillId="4" borderId="50" xfId="0" applyNumberFormat="1" applyFont="1" applyFill="1" applyBorder="1" applyAlignment="1">
      <alignment horizontal="right"/>
    </xf>
    <xf numFmtId="0" fontId="30" fillId="4" borderId="0" xfId="0" applyFont="1" applyFill="1"/>
    <xf numFmtId="4" fontId="0" fillId="4" borderId="39" xfId="0" applyNumberFormat="1" applyFont="1" applyFill="1" applyBorder="1" applyAlignment="1"/>
    <xf numFmtId="4" fontId="0" fillId="4" borderId="52" xfId="0" applyNumberFormat="1" applyFont="1" applyFill="1" applyBorder="1" applyAlignment="1"/>
    <xf numFmtId="0" fontId="10" fillId="4" borderId="59" xfId="0" applyFont="1" applyFill="1" applyBorder="1" applyAlignment="1">
      <alignment horizontal="center"/>
    </xf>
    <xf numFmtId="43" fontId="0" fillId="4" borderId="6" xfId="7" applyFont="1" applyFill="1" applyBorder="1" applyAlignment="1">
      <alignment horizontal="center"/>
    </xf>
    <xf numFmtId="49" fontId="0" fillId="4" borderId="43" xfId="0" applyNumberFormat="1" applyFill="1" applyBorder="1" applyAlignment="1">
      <alignment horizontal="center"/>
    </xf>
    <xf numFmtId="0" fontId="10" fillId="5" borderId="32" xfId="0" applyFont="1" applyFill="1" applyBorder="1" applyAlignment="1"/>
    <xf numFmtId="0" fontId="0" fillId="4" borderId="10" xfId="0" applyFont="1" applyFill="1" applyBorder="1" applyAlignment="1"/>
    <xf numFmtId="0" fontId="17" fillId="4" borderId="10" xfId="0" applyFont="1" applyFill="1" applyBorder="1" applyAlignment="1"/>
    <xf numFmtId="43" fontId="0" fillId="4" borderId="10" xfId="7" applyFont="1" applyFill="1" applyBorder="1" applyAlignment="1"/>
    <xf numFmtId="49" fontId="10" fillId="4" borderId="25" xfId="0" applyNumberFormat="1" applyFont="1" applyFill="1" applyBorder="1" applyAlignment="1">
      <alignment horizontal="center" vertical="center"/>
    </xf>
    <xf numFmtId="49" fontId="0" fillId="4" borderId="52" xfId="0" applyNumberFormat="1" applyFont="1" applyFill="1" applyBorder="1"/>
    <xf numFmtId="49" fontId="0" fillId="4" borderId="26" xfId="0" applyNumberFormat="1" applyFont="1" applyFill="1" applyBorder="1"/>
    <xf numFmtId="49" fontId="0" fillId="4" borderId="38" xfId="0" applyNumberFormat="1" applyFont="1" applyFill="1" applyBorder="1" applyAlignment="1">
      <alignment horizontal="center"/>
    </xf>
    <xf numFmtId="164" fontId="0" fillId="4" borderId="0" xfId="0" applyNumberFormat="1" applyFill="1"/>
    <xf numFmtId="0" fontId="10" fillId="4" borderId="37" xfId="0" applyFont="1" applyFill="1" applyBorder="1"/>
    <xf numFmtId="4" fontId="10" fillId="4" borderId="48" xfId="0" applyNumberFormat="1" applyFont="1" applyFill="1" applyBorder="1" applyAlignment="1">
      <alignment horizontal="right"/>
    </xf>
    <xf numFmtId="0" fontId="37" fillId="0" borderId="21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37" fillId="0" borderId="41" xfId="0" applyFont="1" applyBorder="1" applyAlignment="1">
      <alignment horizontal="center"/>
    </xf>
    <xf numFmtId="0" fontId="19" fillId="2" borderId="37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42" xfId="0" applyFont="1" applyFill="1" applyBorder="1" applyAlignment="1">
      <alignment horizontal="center"/>
    </xf>
    <xf numFmtId="0" fontId="0" fillId="0" borderId="11" xfId="0" applyFont="1" applyBorder="1" applyAlignment="1">
      <alignment horizontal="left"/>
    </xf>
    <xf numFmtId="0" fontId="0" fillId="0" borderId="9" xfId="0" applyFont="1" applyBorder="1" applyAlignment="1">
      <alignment horizontal="left"/>
    </xf>
    <xf numFmtId="0" fontId="0" fillId="0" borderId="8" xfId="0" applyFont="1" applyBorder="1" applyAlignment="1">
      <alignment horizontal="left"/>
    </xf>
    <xf numFmtId="0" fontId="21" fillId="0" borderId="38" xfId="0" applyFont="1" applyBorder="1" applyAlignment="1">
      <alignment horizontal="center" vertical="distributed" wrapText="1"/>
    </xf>
    <xf numFmtId="0" fontId="21" fillId="0" borderId="0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79" xfId="0" applyFont="1" applyBorder="1" applyAlignment="1">
      <alignment horizontal="center" vertical="center"/>
    </xf>
    <xf numFmtId="0" fontId="10" fillId="0" borderId="11" xfId="0" applyFont="1" applyFill="1" applyBorder="1" applyAlignment="1">
      <alignment horizontal="left"/>
    </xf>
    <xf numFmtId="0" fontId="10" fillId="0" borderId="9" xfId="0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0" fontId="10" fillId="0" borderId="65" xfId="0" applyFont="1" applyBorder="1" applyAlignment="1">
      <alignment horizontal="left"/>
    </xf>
    <xf numFmtId="0" fontId="10" fillId="0" borderId="23" xfId="0" applyFont="1" applyBorder="1" applyAlignment="1">
      <alignment horizontal="left"/>
    </xf>
    <xf numFmtId="0" fontId="10" fillId="0" borderId="6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21" fillId="0" borderId="79" xfId="0" applyFont="1" applyBorder="1" applyAlignment="1">
      <alignment horizontal="center" vertical="distributed" wrapText="1"/>
    </xf>
    <xf numFmtId="0" fontId="10" fillId="0" borderId="37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9" fillId="0" borderId="37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42" xfId="0" applyFont="1" applyBorder="1" applyAlignment="1">
      <alignment horizontal="center"/>
    </xf>
    <xf numFmtId="0" fontId="19" fillId="0" borderId="43" xfId="0" applyFont="1" applyBorder="1" applyAlignment="1">
      <alignment horizontal="center"/>
    </xf>
    <xf numFmtId="0" fontId="19" fillId="0" borderId="30" xfId="0" applyFont="1" applyBorder="1" applyAlignment="1">
      <alignment horizontal="center"/>
    </xf>
    <xf numFmtId="0" fontId="19" fillId="0" borderId="31" xfId="0" applyFont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21" fillId="0" borderId="3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4" xfId="0" applyFont="1" applyBorder="1" applyAlignment="1">
      <alignment horizontal="center" vertical="justify" textRotation="90"/>
    </xf>
    <xf numFmtId="0" fontId="19" fillId="0" borderId="41" xfId="0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14" xfId="0" applyFont="1" applyBorder="1" applyAlignment="1">
      <alignment horizontal="center" vertical="distributed" textRotation="90" readingOrder="1"/>
    </xf>
    <xf numFmtId="0" fontId="21" fillId="0" borderId="14" xfId="0" applyFont="1" applyBorder="1" applyAlignment="1">
      <alignment horizontal="center" vertical="distributed" wrapText="1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36" fillId="0" borderId="21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36" fillId="0" borderId="41" xfId="0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7" fillId="0" borderId="42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42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2" borderId="37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42" xfId="0" applyFont="1" applyFill="1" applyBorder="1" applyAlignment="1">
      <alignment horizontal="center"/>
    </xf>
    <xf numFmtId="0" fontId="11" fillId="0" borderId="37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9" fillId="0" borderId="79" xfId="0" applyFont="1" applyBorder="1" applyAlignment="1">
      <alignment horizontal="center" vertical="distributed" readingOrder="1"/>
    </xf>
    <xf numFmtId="0" fontId="19" fillId="0" borderId="5" xfId="0" applyFont="1" applyBorder="1" applyAlignment="1">
      <alignment horizontal="center" vertical="distributed" readingOrder="1"/>
    </xf>
    <xf numFmtId="0" fontId="19" fillId="0" borderId="39" xfId="0" applyFont="1" applyBorder="1" applyAlignment="1">
      <alignment horizontal="center" vertical="distributed" wrapText="1"/>
    </xf>
    <xf numFmtId="0" fontId="19" fillId="0" borderId="69" xfId="0" applyFont="1" applyBorder="1" applyAlignment="1">
      <alignment horizontal="center" vertical="distributed" wrapText="1"/>
    </xf>
    <xf numFmtId="0" fontId="21" fillId="0" borderId="25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5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distributed" textRotation="90" readingOrder="1"/>
    </xf>
    <xf numFmtId="0" fontId="19" fillId="0" borderId="12" xfId="0" applyFont="1" applyBorder="1" applyAlignment="1">
      <alignment horizontal="center" vertical="distributed" textRotation="90" readingOrder="1"/>
    </xf>
    <xf numFmtId="0" fontId="19" fillId="0" borderId="14" xfId="0" applyFont="1" applyBorder="1" applyAlignment="1">
      <alignment horizontal="center" vertical="center" textRotation="90" wrapText="1"/>
    </xf>
    <xf numFmtId="0" fontId="19" fillId="0" borderId="12" xfId="0" applyFont="1" applyBorder="1" applyAlignment="1">
      <alignment horizontal="center" vertical="center" textRotation="90" wrapText="1"/>
    </xf>
    <xf numFmtId="0" fontId="19" fillId="0" borderId="14" xfId="0" applyFont="1" applyBorder="1" applyAlignment="1">
      <alignment horizontal="center" vertical="distributed" wrapText="1" readingOrder="1"/>
    </xf>
    <xf numFmtId="0" fontId="19" fillId="0" borderId="12" xfId="0" applyFont="1" applyBorder="1" applyAlignment="1">
      <alignment horizontal="center" vertical="distributed" wrapText="1" readingOrder="1"/>
    </xf>
    <xf numFmtId="0" fontId="21" fillId="0" borderId="36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21" fillId="0" borderId="68" xfId="0" applyFont="1" applyBorder="1" applyAlignment="1">
      <alignment horizontal="center"/>
    </xf>
    <xf numFmtId="0" fontId="19" fillId="0" borderId="14" xfId="0" applyFont="1" applyBorder="1" applyAlignment="1">
      <alignment horizontal="center" vertical="distributed" textRotation="90" wrapText="1"/>
    </xf>
    <xf numFmtId="0" fontId="19" fillId="0" borderId="12" xfId="0" applyFont="1" applyBorder="1" applyAlignment="1">
      <alignment horizontal="center" vertical="distributed" textRotation="90" wrapText="1"/>
    </xf>
    <xf numFmtId="0" fontId="10" fillId="0" borderId="27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73" xfId="0" applyFont="1" applyBorder="1" applyAlignment="1">
      <alignment horizontal="center"/>
    </xf>
    <xf numFmtId="0" fontId="38" fillId="0" borderId="21" xfId="0" applyFont="1" applyBorder="1" applyAlignment="1">
      <alignment horizontal="center"/>
    </xf>
    <xf numFmtId="0" fontId="38" fillId="0" borderId="22" xfId="0" applyFont="1" applyBorder="1" applyAlignment="1">
      <alignment horizontal="center"/>
    </xf>
    <xf numFmtId="0" fontId="38" fillId="0" borderId="41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 textRotation="90" wrapText="1" readingOrder="1"/>
    </xf>
    <xf numFmtId="0" fontId="10" fillId="0" borderId="12" xfId="0" applyFont="1" applyBorder="1" applyAlignment="1">
      <alignment horizontal="center" vertical="center" textRotation="90" wrapText="1" readingOrder="1"/>
    </xf>
    <xf numFmtId="0" fontId="10" fillId="0" borderId="14" xfId="0" applyFont="1" applyBorder="1" applyAlignment="1">
      <alignment horizontal="center" vertical="center" textRotation="90" wrapText="1"/>
    </xf>
    <xf numFmtId="0" fontId="10" fillId="0" borderId="12" xfId="0" applyFont="1" applyBorder="1" applyAlignment="1">
      <alignment horizontal="center" vertical="center" textRotation="90" wrapText="1"/>
    </xf>
    <xf numFmtId="0" fontId="10" fillId="0" borderId="14" xfId="0" applyFont="1" applyBorder="1" applyAlignment="1">
      <alignment horizontal="center" vertical="distributed" wrapText="1" readingOrder="1"/>
    </xf>
    <xf numFmtId="0" fontId="10" fillId="0" borderId="12" xfId="0" applyFont="1" applyBorder="1" applyAlignment="1">
      <alignment horizontal="center" vertical="distributed" wrapText="1" readingOrder="1"/>
    </xf>
    <xf numFmtId="0" fontId="10" fillId="0" borderId="79" xfId="0" applyFont="1" applyBorder="1" applyAlignment="1">
      <alignment vertical="distributed" wrapText="1" readingOrder="1"/>
    </xf>
    <xf numFmtId="0" fontId="10" fillId="0" borderId="5" xfId="0" applyFont="1" applyBorder="1" applyAlignment="1">
      <alignment vertical="distributed" wrapText="1" readingOrder="1"/>
    </xf>
    <xf numFmtId="0" fontId="10" fillId="0" borderId="39" xfId="0" applyFont="1" applyBorder="1" applyAlignment="1">
      <alignment horizontal="center" vertical="distributed" wrapText="1"/>
    </xf>
    <xf numFmtId="0" fontId="10" fillId="0" borderId="69" xfId="0" applyFont="1" applyBorder="1" applyAlignment="1">
      <alignment horizontal="center" vertical="distributed" wrapText="1"/>
    </xf>
    <xf numFmtId="0" fontId="0" fillId="0" borderId="0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7" xfId="0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9" fillId="0" borderId="14" xfId="0" applyFont="1" applyBorder="1" applyAlignment="1">
      <alignment horizontal="distributed" vertical="center" textRotation="90" readingOrder="2"/>
    </xf>
    <xf numFmtId="0" fontId="19" fillId="0" borderId="12" xfId="0" applyFont="1" applyBorder="1" applyAlignment="1">
      <alignment horizontal="distributed" vertical="center" textRotation="90" readingOrder="2"/>
    </xf>
    <xf numFmtId="0" fontId="10" fillId="0" borderId="79" xfId="0" applyFont="1" applyBorder="1" applyAlignment="1">
      <alignment horizontal="center" vertical="center" wrapText="1" readingOrder="1"/>
    </xf>
    <xf numFmtId="0" fontId="10" fillId="0" borderId="5" xfId="0" applyFont="1" applyBorder="1" applyAlignment="1">
      <alignment horizontal="center" vertical="center" wrapText="1" readingOrder="1"/>
    </xf>
    <xf numFmtId="0" fontId="10" fillId="0" borderId="40" xfId="0" applyFont="1" applyBorder="1" applyAlignment="1">
      <alignment horizontal="center" vertical="distributed" wrapText="1"/>
    </xf>
    <xf numFmtId="0" fontId="10" fillId="0" borderId="14" xfId="0" applyFont="1" applyBorder="1" applyAlignment="1">
      <alignment horizontal="center" vertical="distributed" textRotation="90" readingOrder="2"/>
    </xf>
    <xf numFmtId="0" fontId="10" fillId="0" borderId="12" xfId="0" applyFont="1" applyBorder="1" applyAlignment="1">
      <alignment horizontal="center" vertical="distributed" textRotation="90" readingOrder="2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0" fillId="4" borderId="11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/>
    </xf>
    <xf numFmtId="0" fontId="35" fillId="0" borderId="21" xfId="0" applyFont="1" applyBorder="1" applyAlignment="1">
      <alignment horizontal="center"/>
    </xf>
    <xf numFmtId="0" fontId="35" fillId="0" borderId="22" xfId="0" applyFont="1" applyBorder="1" applyAlignment="1">
      <alignment horizontal="center"/>
    </xf>
    <xf numFmtId="0" fontId="35" fillId="0" borderId="41" xfId="0" applyFont="1" applyBorder="1" applyAlignment="1">
      <alignment horizontal="center"/>
    </xf>
    <xf numFmtId="0" fontId="21" fillId="0" borderId="12" xfId="0" applyFont="1" applyBorder="1" applyAlignment="1">
      <alignment horizontal="center" vertical="distributed" textRotation="90" readingOrder="1"/>
    </xf>
    <xf numFmtId="0" fontId="21" fillId="0" borderId="14" xfId="0" applyFont="1" applyBorder="1" applyAlignment="1">
      <alignment horizontal="distributed" vertical="center" textRotation="90" readingOrder="2"/>
    </xf>
    <xf numFmtId="0" fontId="21" fillId="0" borderId="12" xfId="0" applyFont="1" applyBorder="1" applyAlignment="1">
      <alignment horizontal="distributed" vertical="center" textRotation="90" readingOrder="2"/>
    </xf>
    <xf numFmtId="0" fontId="21" fillId="0" borderId="14" xfId="0" applyFont="1" applyBorder="1" applyAlignment="1">
      <alignment horizontal="center" vertical="distributed" textRotation="90" readingOrder="2"/>
    </xf>
    <xf numFmtId="0" fontId="21" fillId="0" borderId="12" xfId="0" applyFont="1" applyBorder="1" applyAlignment="1">
      <alignment horizontal="center" vertical="distributed" textRotation="90" readingOrder="2"/>
    </xf>
    <xf numFmtId="0" fontId="21" fillId="0" borderId="14" xfId="0" applyFont="1" applyBorder="1" applyAlignment="1">
      <alignment horizontal="center" vertical="distributed" wrapText="1" readingOrder="1"/>
    </xf>
    <xf numFmtId="0" fontId="21" fillId="0" borderId="12" xfId="0" applyFont="1" applyBorder="1" applyAlignment="1">
      <alignment horizontal="center" vertical="distributed" wrapText="1" readingOrder="1"/>
    </xf>
    <xf numFmtId="0" fontId="21" fillId="0" borderId="14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distributed" wrapText="1"/>
    </xf>
    <xf numFmtId="0" fontId="0" fillId="0" borderId="2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9" fillId="0" borderId="14" xfId="0" applyFont="1" applyBorder="1" applyAlignment="1">
      <alignment vertical="distributed" textRotation="90" readingOrder="1"/>
    </xf>
    <xf numFmtId="0" fontId="19" fillId="0" borderId="12" xfId="0" applyFont="1" applyBorder="1" applyAlignment="1">
      <alignment vertical="distributed" textRotation="90" readingOrder="1"/>
    </xf>
    <xf numFmtId="0" fontId="10" fillId="0" borderId="79" xfId="0" applyFont="1" applyBorder="1" applyAlignment="1">
      <alignment horizontal="left" wrapText="1" readingOrder="1"/>
    </xf>
    <xf numFmtId="0" fontId="10" fillId="0" borderId="5" xfId="0" applyFont="1" applyBorder="1" applyAlignment="1">
      <alignment horizontal="left" wrapText="1" readingOrder="1"/>
    </xf>
    <xf numFmtId="0" fontId="15" fillId="0" borderId="21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0" borderId="41" xfId="0" applyFont="1" applyBorder="1" applyAlignment="1">
      <alignment horizontal="center"/>
    </xf>
    <xf numFmtId="0" fontId="14" fillId="0" borderId="47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9" fillId="0" borderId="13" xfId="0" applyFont="1" applyBorder="1" applyAlignment="1">
      <alignment vertical="distributed" textRotation="90" readingOrder="1"/>
    </xf>
    <xf numFmtId="0" fontId="19" fillId="0" borderId="13" xfId="0" applyFont="1" applyBorder="1" applyAlignment="1">
      <alignment horizontal="distributed" vertical="center" textRotation="90" readingOrder="2"/>
    </xf>
    <xf numFmtId="0" fontId="10" fillId="0" borderId="13" xfId="0" applyFont="1" applyBorder="1" applyAlignment="1">
      <alignment horizontal="center" vertical="distributed" textRotation="90" readingOrder="2"/>
    </xf>
    <xf numFmtId="0" fontId="10" fillId="0" borderId="13" xfId="0" applyFont="1" applyBorder="1" applyAlignment="1">
      <alignment horizontal="center" vertical="distributed" wrapText="1" readingOrder="1"/>
    </xf>
    <xf numFmtId="0" fontId="10" fillId="0" borderId="13" xfId="0" applyFont="1" applyBorder="1" applyAlignment="1">
      <alignment vertical="distributed" readingOrder="1"/>
    </xf>
    <xf numFmtId="0" fontId="10" fillId="0" borderId="12" xfId="0" applyFont="1" applyBorder="1" applyAlignment="1">
      <alignment vertical="distributed" readingOrder="1"/>
    </xf>
    <xf numFmtId="0" fontId="10" fillId="0" borderId="1" xfId="0" applyFont="1" applyBorder="1" applyAlignment="1">
      <alignment horizontal="center" vertical="distributed" wrapText="1"/>
    </xf>
    <xf numFmtId="0" fontId="10" fillId="0" borderId="5" xfId="0" applyFont="1" applyBorder="1" applyAlignment="1">
      <alignment horizontal="center" vertical="distributed" wrapText="1"/>
    </xf>
    <xf numFmtId="0" fontId="10" fillId="0" borderId="11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2" xfId="0" applyBorder="1" applyAlignment="1">
      <alignment horizontal="center"/>
    </xf>
    <xf numFmtId="0" fontId="10" fillId="4" borderId="11" xfId="0" applyFont="1" applyFill="1" applyBorder="1" applyAlignment="1">
      <alignment horizontal="left"/>
    </xf>
    <xf numFmtId="0" fontId="10" fillId="4" borderId="9" xfId="0" applyFont="1" applyFill="1" applyBorder="1" applyAlignment="1">
      <alignment horizontal="left"/>
    </xf>
    <xf numFmtId="0" fontId="10" fillId="4" borderId="8" xfId="0" applyFont="1" applyFill="1" applyBorder="1" applyAlignment="1">
      <alignment horizontal="left"/>
    </xf>
    <xf numFmtId="0" fontId="19" fillId="0" borderId="13" xfId="0" applyFont="1" applyBorder="1" applyAlignment="1">
      <alignment horizontal="center" vertical="distributed" textRotation="90" readingOrder="1"/>
    </xf>
    <xf numFmtId="0" fontId="10" fillId="0" borderId="44" xfId="0" applyFont="1" applyBorder="1" applyAlignment="1">
      <alignment horizontal="center"/>
    </xf>
    <xf numFmtId="0" fontId="14" fillId="0" borderId="44" xfId="0" applyFont="1" applyBorder="1" applyAlignment="1">
      <alignment horizontal="center"/>
    </xf>
    <xf numFmtId="0" fontId="10" fillId="0" borderId="60" xfId="0" applyFont="1" applyBorder="1" applyAlignment="1">
      <alignment horizontal="center" vertical="distributed" wrapText="1"/>
    </xf>
    <xf numFmtId="0" fontId="10" fillId="0" borderId="66" xfId="0" applyFont="1" applyBorder="1" applyAlignment="1">
      <alignment horizontal="center" vertical="distributed" wrapText="1"/>
    </xf>
    <xf numFmtId="0" fontId="10" fillId="0" borderId="3" xfId="0" applyFont="1" applyBorder="1" applyAlignment="1">
      <alignment horizontal="center"/>
    </xf>
    <xf numFmtId="0" fontId="0" fillId="0" borderId="11" xfId="0" applyFont="1" applyFill="1" applyBorder="1" applyAlignment="1">
      <alignment horizontal="left"/>
    </xf>
    <xf numFmtId="0" fontId="0" fillId="0" borderId="9" xfId="0" applyFont="1" applyFill="1" applyBorder="1" applyAlignment="1">
      <alignment horizontal="left"/>
    </xf>
    <xf numFmtId="0" fontId="0" fillId="0" borderId="8" xfId="0" applyFont="1" applyFill="1" applyBorder="1" applyAlignment="1">
      <alignment horizontal="left"/>
    </xf>
    <xf numFmtId="49" fontId="0" fillId="0" borderId="11" xfId="0" applyNumberFormat="1" applyFont="1" applyBorder="1" applyAlignment="1">
      <alignment horizontal="left"/>
    </xf>
    <xf numFmtId="49" fontId="0" fillId="0" borderId="9" xfId="0" applyNumberFormat="1" applyFont="1" applyBorder="1" applyAlignment="1">
      <alignment horizontal="left"/>
    </xf>
    <xf numFmtId="49" fontId="0" fillId="0" borderId="8" xfId="0" applyNumberFormat="1" applyFont="1" applyBorder="1" applyAlignment="1">
      <alignment horizontal="left"/>
    </xf>
    <xf numFmtId="0" fontId="11" fillId="0" borderId="11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1" fillId="0" borderId="8" xfId="0" applyFont="1" applyBorder="1" applyAlignment="1">
      <alignment horizontal="left"/>
    </xf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2" borderId="27" xfId="0" applyFont="1" applyFill="1" applyBorder="1" applyAlignment="1">
      <alignment horizontal="center"/>
    </xf>
    <xf numFmtId="0" fontId="10" fillId="2" borderId="28" xfId="0" applyFont="1" applyFill="1" applyBorder="1" applyAlignment="1">
      <alignment horizontal="center"/>
    </xf>
    <xf numFmtId="0" fontId="10" fillId="2" borderId="73" xfId="0" applyFont="1" applyFill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19" fillId="0" borderId="65" xfId="0" applyFont="1" applyBorder="1" applyAlignment="1">
      <alignment horizontal="left"/>
    </xf>
    <xf numFmtId="0" fontId="19" fillId="0" borderId="23" xfId="0" applyFont="1" applyBorder="1" applyAlignment="1">
      <alignment horizontal="left"/>
    </xf>
    <xf numFmtId="0" fontId="19" fillId="0" borderId="68" xfId="0" applyFont="1" applyBorder="1" applyAlignment="1">
      <alignment horizontal="left"/>
    </xf>
    <xf numFmtId="0" fontId="19" fillId="0" borderId="11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19" fillId="0" borderId="8" xfId="0" applyFont="1" applyBorder="1" applyAlignment="1">
      <alignment horizontal="left"/>
    </xf>
    <xf numFmtId="0" fontId="19" fillId="0" borderId="70" xfId="0" applyFont="1" applyBorder="1" applyAlignment="1">
      <alignment horizontal="center"/>
    </xf>
    <xf numFmtId="0" fontId="19" fillId="0" borderId="80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39" xfId="0" applyFont="1" applyBorder="1" applyAlignment="1">
      <alignment vertical="distributed" textRotation="90" readingOrder="1"/>
    </xf>
    <xf numFmtId="0" fontId="19" fillId="0" borderId="40" xfId="0" applyFont="1" applyBorder="1" applyAlignment="1">
      <alignment vertical="distributed" textRotation="90" readingOrder="1"/>
    </xf>
    <xf numFmtId="0" fontId="19" fillId="0" borderId="39" xfId="0" applyFont="1" applyBorder="1" applyAlignment="1">
      <alignment horizontal="distributed" vertical="center" textRotation="90" readingOrder="2"/>
    </xf>
    <xf numFmtId="0" fontId="19" fillId="0" borderId="40" xfId="0" applyFont="1" applyBorder="1" applyAlignment="1">
      <alignment horizontal="distributed" vertical="center" textRotation="90" readingOrder="2"/>
    </xf>
    <xf numFmtId="0" fontId="19" fillId="0" borderId="39" xfId="0" applyFont="1" applyBorder="1" applyAlignment="1">
      <alignment horizontal="center" vertical="distributed" textRotation="90" readingOrder="2"/>
    </xf>
    <xf numFmtId="0" fontId="19" fillId="0" borderId="40" xfId="0" applyFont="1" applyBorder="1" applyAlignment="1">
      <alignment horizontal="center" vertical="distributed" textRotation="90" readingOrder="2"/>
    </xf>
    <xf numFmtId="0" fontId="19" fillId="0" borderId="39" xfId="0" applyFont="1" applyBorder="1" applyAlignment="1">
      <alignment horizontal="center" vertical="distributed" wrapText="1" readingOrder="1"/>
    </xf>
    <xf numFmtId="0" fontId="19" fillId="0" borderId="40" xfId="0" applyFont="1" applyBorder="1" applyAlignment="1">
      <alignment horizontal="center" vertical="distributed" wrapText="1" readingOrder="1"/>
    </xf>
    <xf numFmtId="0" fontId="19" fillId="0" borderId="39" xfId="0" applyFont="1" applyBorder="1" applyAlignment="1">
      <alignment vertical="distributed" readingOrder="1"/>
    </xf>
    <xf numFmtId="0" fontId="19" fillId="0" borderId="40" xfId="0" applyFont="1" applyBorder="1" applyAlignment="1">
      <alignment vertical="distributed" readingOrder="1"/>
    </xf>
    <xf numFmtId="0" fontId="39" fillId="0" borderId="37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0" fillId="0" borderId="25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26" xfId="0" applyBorder="1" applyAlignment="1">
      <alignment horizontal="left"/>
    </xf>
    <xf numFmtId="0" fontId="10" fillId="0" borderId="38" xfId="0" applyFont="1" applyBorder="1" applyAlignment="1">
      <alignment horizontal="center" vertical="distributed" readingOrder="1"/>
    </xf>
    <xf numFmtId="0" fontId="10" fillId="0" borderId="40" xfId="0" applyFont="1" applyBorder="1" applyAlignment="1">
      <alignment horizontal="center" vertical="distributed" readingOrder="1"/>
    </xf>
    <xf numFmtId="0" fontId="10" fillId="0" borderId="37" xfId="0" applyFont="1" applyBorder="1" applyAlignment="1">
      <alignment horizontal="center" vertical="distributed" readingOrder="1"/>
    </xf>
    <xf numFmtId="0" fontId="10" fillId="0" borderId="0" xfId="0" applyFont="1" applyBorder="1" applyAlignment="1">
      <alignment horizontal="center" vertical="distributed" readingOrder="1"/>
    </xf>
    <xf numFmtId="0" fontId="10" fillId="0" borderId="42" xfId="0" applyFont="1" applyBorder="1" applyAlignment="1">
      <alignment horizontal="center" vertical="distributed" readingOrder="1"/>
    </xf>
    <xf numFmtId="0" fontId="10" fillId="0" borderId="43" xfId="0" applyFont="1" applyBorder="1" applyAlignment="1">
      <alignment horizontal="center" vertical="distributed" readingOrder="1"/>
    </xf>
    <xf numFmtId="0" fontId="10" fillId="0" borderId="30" xfId="0" applyFont="1" applyBorder="1" applyAlignment="1">
      <alignment horizontal="center" vertical="distributed" readingOrder="1"/>
    </xf>
    <xf numFmtId="0" fontId="10" fillId="0" borderId="31" xfId="0" applyFont="1" applyBorder="1" applyAlignment="1">
      <alignment horizontal="center" vertical="distributed" readingOrder="1"/>
    </xf>
    <xf numFmtId="0" fontId="10" fillId="0" borderId="38" xfId="0" applyFont="1" applyBorder="1" applyAlignment="1">
      <alignment horizontal="center" vertical="distributed" wrapText="1"/>
    </xf>
    <xf numFmtId="0" fontId="10" fillId="0" borderId="25" xfId="0" applyFont="1" applyBorder="1" applyAlignment="1">
      <alignment horizontal="left"/>
    </xf>
    <xf numFmtId="0" fontId="10" fillId="0" borderId="26" xfId="0" applyFont="1" applyBorder="1" applyAlignment="1">
      <alignment horizontal="left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10" fillId="0" borderId="37" xfId="0" applyFont="1" applyBorder="1" applyAlignment="1">
      <alignment horizontal="center" vertical="center" readingOrder="1"/>
    </xf>
    <xf numFmtId="0" fontId="10" fillId="0" borderId="0" xfId="0" applyFont="1" applyBorder="1" applyAlignment="1">
      <alignment horizontal="center" vertical="center" readingOrder="1"/>
    </xf>
    <xf numFmtId="0" fontId="10" fillId="0" borderId="42" xfId="0" applyFont="1" applyBorder="1" applyAlignment="1">
      <alignment horizontal="center" vertical="center" readingOrder="1"/>
    </xf>
    <xf numFmtId="0" fontId="10" fillId="0" borderId="43" xfId="0" applyFont="1" applyBorder="1" applyAlignment="1">
      <alignment horizontal="center" vertical="center" readingOrder="1"/>
    </xf>
    <xf numFmtId="0" fontId="10" fillId="0" borderId="30" xfId="0" applyFont="1" applyBorder="1" applyAlignment="1">
      <alignment horizontal="center" vertical="center" readingOrder="1"/>
    </xf>
    <xf numFmtId="0" fontId="10" fillId="0" borderId="31" xfId="0" applyFont="1" applyBorder="1" applyAlignment="1">
      <alignment horizontal="center" vertical="center" readingOrder="1"/>
    </xf>
    <xf numFmtId="0" fontId="16" fillId="0" borderId="37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42" xfId="0" applyFont="1" applyBorder="1" applyAlignment="1">
      <alignment horizontal="center"/>
    </xf>
    <xf numFmtId="0" fontId="10" fillId="0" borderId="36" xfId="0" applyFont="1" applyBorder="1" applyAlignment="1">
      <alignment horizontal="left"/>
    </xf>
    <xf numFmtId="0" fontId="10" fillId="0" borderId="24" xfId="0" applyFont="1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2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5" xfId="0" applyBorder="1" applyAlignment="1"/>
    <xf numFmtId="0" fontId="0" fillId="0" borderId="9" xfId="0" applyBorder="1" applyAlignment="1"/>
    <xf numFmtId="0" fontId="0" fillId="0" borderId="26" xfId="0" applyBorder="1" applyAlignment="1"/>
    <xf numFmtId="0" fontId="10" fillId="0" borderId="25" xfId="0" applyFont="1" applyBorder="1" applyAlignment="1"/>
    <xf numFmtId="0" fontId="10" fillId="0" borderId="9" xfId="0" applyFont="1" applyBorder="1" applyAlignment="1"/>
    <xf numFmtId="0" fontId="10" fillId="0" borderId="26" xfId="0" applyFont="1" applyBorder="1" applyAlignment="1"/>
    <xf numFmtId="0" fontId="0" fillId="0" borderId="25" xfId="0" applyFont="1" applyBorder="1" applyAlignment="1">
      <alignment horizontal="left"/>
    </xf>
    <xf numFmtId="0" fontId="0" fillId="0" borderId="26" xfId="0" applyFont="1" applyBorder="1" applyAlignment="1">
      <alignment horizontal="left"/>
    </xf>
    <xf numFmtId="0" fontId="10" fillId="0" borderId="26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Font="1" applyBorder="1" applyAlignment="1"/>
    <xf numFmtId="0" fontId="10" fillId="0" borderId="21" xfId="0" applyFont="1" applyBorder="1" applyAlignment="1">
      <alignment horizontal="center" vertical="center" readingOrder="1"/>
    </xf>
    <xf numFmtId="0" fontId="10" fillId="0" borderId="22" xfId="0" applyFont="1" applyBorder="1" applyAlignment="1">
      <alignment horizontal="center" vertical="center" readingOrder="1"/>
    </xf>
    <xf numFmtId="0" fontId="10" fillId="0" borderId="41" xfId="0" applyFont="1" applyBorder="1" applyAlignment="1">
      <alignment horizontal="center" vertical="center" readingOrder="1"/>
    </xf>
    <xf numFmtId="0" fontId="10" fillId="0" borderId="39" xfId="0" applyFont="1" applyBorder="1" applyAlignment="1">
      <alignment horizontal="center" vertical="distributed" readingOrder="1"/>
    </xf>
    <xf numFmtId="0" fontId="10" fillId="0" borderId="21" xfId="0" applyFont="1" applyBorder="1" applyAlignment="1">
      <alignment horizontal="center" vertical="distributed" readingOrder="1"/>
    </xf>
    <xf numFmtId="0" fontId="10" fillId="0" borderId="22" xfId="0" applyFont="1" applyBorder="1" applyAlignment="1">
      <alignment horizontal="center" vertical="distributed" readingOrder="1"/>
    </xf>
    <xf numFmtId="0" fontId="10" fillId="0" borderId="41" xfId="0" applyFont="1" applyBorder="1" applyAlignment="1">
      <alignment horizontal="center" vertical="distributed" readingOrder="1"/>
    </xf>
    <xf numFmtId="0" fontId="10" fillId="0" borderId="36" xfId="0" applyFont="1" applyBorder="1" applyAlignment="1"/>
    <xf numFmtId="0" fontId="10" fillId="0" borderId="23" xfId="0" applyFont="1" applyBorder="1" applyAlignment="1"/>
    <xf numFmtId="0" fontId="10" fillId="0" borderId="24" xfId="0" applyFont="1" applyBorder="1" applyAlignment="1"/>
    <xf numFmtId="0" fontId="0" fillId="0" borderId="9" xfId="0" applyFont="1" applyBorder="1" applyAlignment="1"/>
    <xf numFmtId="0" fontId="0" fillId="0" borderId="26" xfId="0" applyFont="1" applyBorder="1" applyAlignment="1"/>
    <xf numFmtId="0" fontId="0" fillId="0" borderId="1" xfId="0" applyFont="1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3" xfId="0" applyFont="1" applyBorder="1" applyAlignment="1">
      <alignment horizontal="left"/>
    </xf>
    <xf numFmtId="0" fontId="0" fillId="0" borderId="51" xfId="0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10" fillId="0" borderId="70" xfId="0" applyFont="1" applyBorder="1" applyAlignment="1">
      <alignment horizontal="center" vertical="center" readingOrder="1"/>
    </xf>
    <xf numFmtId="0" fontId="10" fillId="0" borderId="4" xfId="0" applyFont="1" applyBorder="1" applyAlignment="1">
      <alignment horizontal="center" vertical="center" readingOrder="1"/>
    </xf>
    <xf numFmtId="0" fontId="10" fillId="0" borderId="72" xfId="0" applyFont="1" applyBorder="1" applyAlignment="1">
      <alignment horizontal="center" vertical="center" readingOrder="1"/>
    </xf>
    <xf numFmtId="0" fontId="10" fillId="0" borderId="79" xfId="0" applyFont="1" applyBorder="1" applyAlignment="1">
      <alignment horizontal="center" vertical="distributed" readingOrder="1"/>
    </xf>
    <xf numFmtId="0" fontId="17" fillId="0" borderId="11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4" xfId="0" applyFont="1" applyBorder="1" applyAlignment="1">
      <alignment horizontal="left"/>
    </xf>
    <xf numFmtId="0" fontId="0" fillId="0" borderId="28" xfId="0" applyFont="1" applyBorder="1" applyAlignment="1">
      <alignment horizontal="left"/>
    </xf>
    <xf numFmtId="0" fontId="0" fillId="0" borderId="73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4" borderId="46" xfId="0" applyFont="1" applyFill="1" applyBorder="1" applyAlignment="1">
      <alignment horizontal="left"/>
    </xf>
    <xf numFmtId="0" fontId="0" fillId="0" borderId="74" xfId="0" applyBorder="1" applyAlignment="1">
      <alignment horizontal="center"/>
    </xf>
    <xf numFmtId="0" fontId="10" fillId="4" borderId="1" xfId="0" applyFont="1" applyFill="1" applyBorder="1" applyAlignment="1">
      <alignment horizontal="left"/>
    </xf>
    <xf numFmtId="0" fontId="10" fillId="4" borderId="2" xfId="0" applyFont="1" applyFill="1" applyBorder="1" applyAlignment="1">
      <alignment horizontal="left"/>
    </xf>
    <xf numFmtId="0" fontId="10" fillId="0" borderId="41" xfId="0" applyFont="1" applyBorder="1" applyAlignment="1">
      <alignment horizontal="center" vertical="distributed" wrapText="1"/>
    </xf>
    <xf numFmtId="0" fontId="10" fillId="0" borderId="42" xfId="0" applyFont="1" applyBorder="1" applyAlignment="1">
      <alignment horizontal="center" vertical="distributed" wrapText="1"/>
    </xf>
    <xf numFmtId="0" fontId="10" fillId="0" borderId="31" xfId="0" applyFont="1" applyBorder="1" applyAlignment="1">
      <alignment horizontal="center" vertical="distributed" wrapText="1"/>
    </xf>
    <xf numFmtId="0" fontId="10" fillId="0" borderId="10" xfId="0" applyFont="1" applyBorder="1" applyAlignment="1">
      <alignment horizontal="center" vertical="distributed" readingOrder="1"/>
    </xf>
    <xf numFmtId="0" fontId="10" fillId="0" borderId="13" xfId="0" applyFont="1" applyBorder="1" applyAlignment="1">
      <alignment horizontal="center" vertical="distributed" readingOrder="1"/>
    </xf>
    <xf numFmtId="0" fontId="0" fillId="0" borderId="6" xfId="0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7" fillId="0" borderId="11" xfId="0" applyFont="1" applyBorder="1" applyAlignment="1"/>
    <xf numFmtId="0" fontId="17" fillId="0" borderId="9" xfId="0" applyFont="1" applyBorder="1" applyAlignment="1"/>
    <xf numFmtId="0" fontId="17" fillId="0" borderId="8" xfId="0" applyFont="1" applyBorder="1" applyAlignment="1"/>
    <xf numFmtId="0" fontId="0" fillId="0" borderId="80" xfId="0" applyBorder="1" applyAlignment="1">
      <alignment horizontal="center"/>
    </xf>
    <xf numFmtId="0" fontId="0" fillId="0" borderId="70" xfId="0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10" fillId="0" borderId="36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4" fillId="0" borderId="11" xfId="0" applyFont="1" applyBorder="1" applyAlignment="1"/>
    <xf numFmtId="0" fontId="14" fillId="0" borderId="9" xfId="0" applyFont="1" applyBorder="1" applyAlignment="1"/>
    <xf numFmtId="0" fontId="14" fillId="0" borderId="8" xfId="0" applyFont="1" applyBorder="1" applyAlignment="1"/>
    <xf numFmtId="0" fontId="17" fillId="0" borderId="74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0" fontId="17" fillId="0" borderId="73" xfId="0" applyFont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0" fontId="17" fillId="0" borderId="9" xfId="0" applyFont="1" applyFill="1" applyBorder="1" applyAlignment="1">
      <alignment horizontal="center"/>
    </xf>
    <xf numFmtId="0" fontId="17" fillId="0" borderId="8" xfId="0" applyFont="1" applyFill="1" applyBorder="1" applyAlignment="1">
      <alignment horizontal="center"/>
    </xf>
    <xf numFmtId="0" fontId="10" fillId="0" borderId="79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6" fillId="0" borderId="79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2" borderId="79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1" xfId="0" applyFont="1" applyBorder="1" applyAlignment="1">
      <alignment vertical="center" readingOrder="1"/>
    </xf>
    <xf numFmtId="0" fontId="19" fillId="0" borderId="2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79" xfId="0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5" xfId="0" applyFont="1" applyBorder="1" applyAlignment="1">
      <alignment vertical="center" readingOrder="1"/>
    </xf>
    <xf numFmtId="0" fontId="19" fillId="0" borderId="6" xfId="0" applyFont="1" applyBorder="1" applyAlignment="1">
      <alignment vertical="center" readingOrder="1"/>
    </xf>
    <xf numFmtId="0" fontId="19" fillId="0" borderId="7" xfId="0" applyFont="1" applyBorder="1" applyAlignment="1">
      <alignment vertical="center" readingOrder="1"/>
    </xf>
    <xf numFmtId="0" fontId="19" fillId="0" borderId="13" xfId="0" applyFont="1" applyBorder="1" applyAlignment="1">
      <alignment horizontal="center" vertical="distributed" readingOrder="1"/>
    </xf>
    <xf numFmtId="0" fontId="19" fillId="0" borderId="14" xfId="0" applyFont="1" applyBorder="1" applyAlignment="1">
      <alignment horizontal="center" vertical="distributed" readingOrder="1"/>
    </xf>
    <xf numFmtId="0" fontId="19" fillId="0" borderId="12" xfId="0" applyFont="1" applyBorder="1" applyAlignment="1">
      <alignment horizontal="center" vertical="distributed" readingOrder="1"/>
    </xf>
    <xf numFmtId="0" fontId="19" fillId="0" borderId="1" xfId="0" applyFont="1" applyBorder="1" applyAlignment="1">
      <alignment horizontal="center" vertical="distributed" readingOrder="1"/>
    </xf>
    <xf numFmtId="0" fontId="19" fillId="0" borderId="2" xfId="0" applyFont="1" applyBorder="1" applyAlignment="1">
      <alignment horizontal="center" vertical="distributed" readingOrder="1"/>
    </xf>
    <xf numFmtId="0" fontId="19" fillId="0" borderId="3" xfId="0" applyFont="1" applyBorder="1" applyAlignment="1">
      <alignment horizontal="center" vertical="distributed" readingOrder="1"/>
    </xf>
    <xf numFmtId="0" fontId="19" fillId="0" borderId="0" xfId="0" applyFont="1" applyBorder="1" applyAlignment="1">
      <alignment horizontal="center" vertical="distributed" readingOrder="1"/>
    </xf>
    <xf numFmtId="0" fontId="19" fillId="0" borderId="4" xfId="0" applyFont="1" applyBorder="1" applyAlignment="1">
      <alignment horizontal="center" vertical="distributed" readingOrder="1"/>
    </xf>
    <xf numFmtId="0" fontId="19" fillId="0" borderId="6" xfId="0" applyFont="1" applyBorder="1" applyAlignment="1">
      <alignment horizontal="center" vertical="distributed" readingOrder="1"/>
    </xf>
    <xf numFmtId="0" fontId="19" fillId="0" borderId="7" xfId="0" applyFont="1" applyBorder="1" applyAlignment="1">
      <alignment horizontal="center" vertical="distributed" readingOrder="1"/>
    </xf>
    <xf numFmtId="0" fontId="19" fillId="0" borderId="13" xfId="0" applyFont="1" applyBorder="1" applyAlignment="1">
      <alignment horizontal="center" vertical="distributed" wrapText="1"/>
    </xf>
    <xf numFmtId="0" fontId="19" fillId="0" borderId="14" xfId="0" applyFont="1" applyBorder="1" applyAlignment="1">
      <alignment horizontal="center" vertical="distributed" wrapText="1"/>
    </xf>
    <xf numFmtId="0" fontId="19" fillId="0" borderId="12" xfId="0" applyFont="1" applyBorder="1" applyAlignment="1">
      <alignment horizontal="center" vertical="distributed" wrapText="1"/>
    </xf>
    <xf numFmtId="0" fontId="11" fillId="0" borderId="11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9" fillId="0" borderId="79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4" xfId="0" applyBorder="1" applyAlignment="1">
      <alignment horizontal="center"/>
    </xf>
    <xf numFmtId="0" fontId="14" fillId="0" borderId="9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0" fillId="0" borderId="1" xfId="0" applyFont="1" applyBorder="1" applyAlignment="1">
      <alignment vertical="center" readingOrder="1"/>
    </xf>
    <xf numFmtId="0" fontId="10" fillId="0" borderId="2" xfId="0" applyFont="1" applyBorder="1" applyAlignment="1">
      <alignment vertical="center" readingOrder="1"/>
    </xf>
    <xf numFmtId="0" fontId="10" fillId="0" borderId="3" xfId="0" applyFont="1" applyBorder="1" applyAlignment="1">
      <alignment vertical="center" readingOrder="1"/>
    </xf>
    <xf numFmtId="0" fontId="10" fillId="0" borderId="79" xfId="0" applyFont="1" applyBorder="1" applyAlignment="1">
      <alignment vertical="center" readingOrder="1"/>
    </xf>
    <xf numFmtId="0" fontId="10" fillId="0" borderId="0" xfId="0" applyFont="1" applyAlignment="1">
      <alignment vertical="center" readingOrder="1"/>
    </xf>
    <xf numFmtId="0" fontId="10" fillId="0" borderId="4" xfId="0" applyFont="1" applyBorder="1" applyAlignment="1">
      <alignment vertical="center" readingOrder="1"/>
    </xf>
    <xf numFmtId="0" fontId="10" fillId="0" borderId="5" xfId="0" applyFont="1" applyBorder="1" applyAlignment="1">
      <alignment vertical="center" readingOrder="1"/>
    </xf>
    <xf numFmtId="0" fontId="10" fillId="0" borderId="6" xfId="0" applyFont="1" applyBorder="1" applyAlignment="1">
      <alignment vertical="center" readingOrder="1"/>
    </xf>
    <xf numFmtId="0" fontId="10" fillId="0" borderId="7" xfId="0" applyFont="1" applyBorder="1" applyAlignment="1">
      <alignment vertical="center" readingOrder="1"/>
    </xf>
    <xf numFmtId="0" fontId="10" fillId="0" borderId="14" xfId="0" applyFont="1" applyBorder="1" applyAlignment="1">
      <alignment horizontal="center" vertical="distributed" readingOrder="1"/>
    </xf>
    <xf numFmtId="0" fontId="10" fillId="0" borderId="12" xfId="0" applyFont="1" applyBorder="1" applyAlignment="1">
      <alignment horizontal="center" vertical="distributed" readingOrder="1"/>
    </xf>
    <xf numFmtId="0" fontId="10" fillId="0" borderId="1" xfId="0" applyFont="1" applyBorder="1" applyAlignment="1">
      <alignment horizontal="center" vertical="distributed" readingOrder="1"/>
    </xf>
    <xf numFmtId="0" fontId="10" fillId="0" borderId="2" xfId="0" applyFont="1" applyBorder="1" applyAlignment="1">
      <alignment horizontal="center" vertical="distributed" readingOrder="1"/>
    </xf>
    <xf numFmtId="0" fontId="10" fillId="0" borderId="3" xfId="0" applyFont="1" applyBorder="1" applyAlignment="1">
      <alignment horizontal="center" vertical="distributed" readingOrder="1"/>
    </xf>
    <xf numFmtId="0" fontId="10" fillId="0" borderId="4" xfId="0" applyFont="1" applyBorder="1" applyAlignment="1">
      <alignment horizontal="center" vertical="distributed" readingOrder="1"/>
    </xf>
    <xf numFmtId="0" fontId="10" fillId="0" borderId="5" xfId="0" applyFont="1" applyBorder="1" applyAlignment="1">
      <alignment horizontal="center" vertical="distributed" readingOrder="1"/>
    </xf>
    <xf numFmtId="0" fontId="10" fillId="0" borderId="6" xfId="0" applyFont="1" applyBorder="1" applyAlignment="1">
      <alignment horizontal="center" vertical="distributed" readingOrder="1"/>
    </xf>
    <xf numFmtId="0" fontId="10" fillId="0" borderId="7" xfId="0" applyFont="1" applyBorder="1" applyAlignment="1">
      <alignment horizontal="center" vertical="distributed" readingOrder="1"/>
    </xf>
    <xf numFmtId="0" fontId="10" fillId="0" borderId="13" xfId="0" applyFont="1" applyBorder="1" applyAlignment="1">
      <alignment horizontal="center" vertical="distributed" wrapText="1"/>
    </xf>
    <xf numFmtId="0" fontId="10" fillId="0" borderId="14" xfId="0" applyFont="1" applyBorder="1" applyAlignment="1">
      <alignment horizontal="center" vertical="distributed" wrapText="1"/>
    </xf>
    <xf numFmtId="0" fontId="10" fillId="0" borderId="12" xfId="0" applyFont="1" applyBorder="1" applyAlignment="1">
      <alignment horizontal="center" vertical="distributed" wrapText="1"/>
    </xf>
    <xf numFmtId="0" fontId="14" fillId="0" borderId="25" xfId="0" applyFont="1" applyBorder="1" applyAlignment="1">
      <alignment horizontal="left"/>
    </xf>
    <xf numFmtId="0" fontId="14" fillId="0" borderId="26" xfId="0" applyFont="1" applyBorder="1" applyAlignment="1">
      <alignment horizontal="left"/>
    </xf>
    <xf numFmtId="0" fontId="10" fillId="0" borderId="0" xfId="0" applyFont="1" applyBorder="1" applyAlignment="1">
      <alignment vertical="center" readingOrder="1"/>
    </xf>
    <xf numFmtId="0" fontId="10" fillId="0" borderId="51" xfId="0" applyFont="1" applyBorder="1" applyAlignment="1">
      <alignment horizontal="center" vertical="distributed" readingOrder="1"/>
    </xf>
    <xf numFmtId="0" fontId="10" fillId="0" borderId="59" xfId="0" applyFont="1" applyBorder="1" applyAlignment="1">
      <alignment horizontal="center" vertical="distributed" wrapText="1"/>
    </xf>
    <xf numFmtId="0" fontId="10" fillId="0" borderId="78" xfId="0" applyFont="1" applyBorder="1" applyAlignment="1">
      <alignment horizontal="center" vertical="distributed" wrapText="1"/>
    </xf>
    <xf numFmtId="0" fontId="10" fillId="0" borderId="47" xfId="0" applyFont="1" applyBorder="1" applyAlignment="1">
      <alignment horizontal="center"/>
    </xf>
    <xf numFmtId="0" fontId="0" fillId="0" borderId="65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10" fillId="4" borderId="25" xfId="0" applyFont="1" applyFill="1" applyBorder="1" applyAlignment="1">
      <alignment horizontal="left"/>
    </xf>
    <xf numFmtId="0" fontId="10" fillId="4" borderId="26" xfId="0" applyFont="1" applyFill="1" applyBorder="1" applyAlignment="1">
      <alignment horizontal="left"/>
    </xf>
    <xf numFmtId="0" fontId="10" fillId="0" borderId="39" xfId="0" applyFont="1" applyBorder="1" applyAlignment="1">
      <alignment horizontal="center" vertical="center" textRotation="90" readingOrder="1"/>
    </xf>
    <xf numFmtId="0" fontId="10" fillId="0" borderId="38" xfId="0" applyFont="1" applyBorder="1" applyAlignment="1">
      <alignment horizontal="center" vertical="center" textRotation="90" readingOrder="1"/>
    </xf>
    <xf numFmtId="0" fontId="10" fillId="0" borderId="40" xfId="0" applyFont="1" applyBorder="1" applyAlignment="1">
      <alignment horizontal="center" vertical="center" textRotation="90" readingOrder="1"/>
    </xf>
    <xf numFmtId="0" fontId="10" fillId="0" borderId="39" xfId="0" applyFont="1" applyBorder="1" applyAlignment="1">
      <alignment vertical="justify" readingOrder="1"/>
    </xf>
    <xf numFmtId="0" fontId="10" fillId="0" borderId="38" xfId="0" applyFont="1" applyBorder="1" applyAlignment="1">
      <alignment vertical="justify" readingOrder="1"/>
    </xf>
    <xf numFmtId="0" fontId="10" fillId="0" borderId="39" xfId="0" applyFont="1" applyBorder="1" applyAlignment="1">
      <alignment vertical="distributed" readingOrder="1"/>
    </xf>
    <xf numFmtId="0" fontId="0" fillId="0" borderId="38" xfId="0" applyBorder="1" applyAlignment="1">
      <alignment vertical="distributed" readingOrder="1"/>
    </xf>
    <xf numFmtId="0" fontId="0" fillId="0" borderId="38" xfId="0" applyBorder="1" applyAlignment="1">
      <alignment vertical="justify" readingOrder="1"/>
    </xf>
    <xf numFmtId="0" fontId="0" fillId="0" borderId="40" xfId="0" applyBorder="1" applyAlignment="1">
      <alignment vertical="justify" readingOrder="1"/>
    </xf>
    <xf numFmtId="0" fontId="10" fillId="0" borderId="32" xfId="0" applyFont="1" applyBorder="1" applyAlignment="1">
      <alignment vertical="center" readingOrder="1"/>
    </xf>
    <xf numFmtId="0" fontId="10" fillId="0" borderId="18" xfId="0" applyFont="1" applyBorder="1" applyAlignment="1">
      <alignment vertical="center" readingOrder="1"/>
    </xf>
    <xf numFmtId="0" fontId="10" fillId="0" borderId="20" xfId="0" applyFont="1" applyBorder="1" applyAlignment="1">
      <alignment vertical="center" readingOrder="1"/>
    </xf>
    <xf numFmtId="0" fontId="10" fillId="0" borderId="39" xfId="0" applyFont="1" applyBorder="1" applyAlignment="1">
      <alignment vertical="distributed" textRotation="90" readingOrder="1"/>
    </xf>
    <xf numFmtId="0" fontId="10" fillId="0" borderId="38" xfId="0" applyFont="1" applyBorder="1" applyAlignment="1">
      <alignment vertical="distributed" textRotation="90" readingOrder="1"/>
    </xf>
    <xf numFmtId="0" fontId="10" fillId="0" borderId="38" xfId="0" applyFont="1" applyBorder="1" applyAlignment="1">
      <alignment vertical="distributed" readingOrder="1"/>
    </xf>
    <xf numFmtId="0" fontId="10" fillId="0" borderId="39" xfId="0" applyFont="1" applyBorder="1" applyAlignment="1">
      <alignment vertical="distributed" textRotation="90" readingOrder="2"/>
    </xf>
    <xf numFmtId="0" fontId="10" fillId="0" borderId="38" xfId="0" applyFont="1" applyBorder="1" applyAlignment="1">
      <alignment vertical="distributed" textRotation="90" readingOrder="2"/>
    </xf>
    <xf numFmtId="0" fontId="10" fillId="0" borderId="40" xfId="0" applyFont="1" applyBorder="1" applyAlignment="1">
      <alignment vertical="distributed" textRotation="90" readingOrder="2"/>
    </xf>
    <xf numFmtId="0" fontId="10" fillId="0" borderId="39" xfId="0" applyFont="1" applyBorder="1" applyAlignment="1">
      <alignment horizontal="center" vertical="distributed" textRotation="90" readingOrder="1"/>
    </xf>
    <xf numFmtId="0" fontId="10" fillId="0" borderId="38" xfId="0" applyFont="1" applyBorder="1" applyAlignment="1">
      <alignment horizontal="center" vertical="distributed" textRotation="90" readingOrder="1"/>
    </xf>
    <xf numFmtId="0" fontId="10" fillId="0" borderId="40" xfId="0" applyFont="1" applyBorder="1" applyAlignment="1">
      <alignment horizontal="center" vertical="distributed" textRotation="90" readingOrder="1"/>
    </xf>
    <xf numFmtId="0" fontId="14" fillId="0" borderId="39" xfId="0" applyFont="1" applyBorder="1" applyAlignment="1">
      <alignment vertical="distributed" textRotation="90" readingOrder="1"/>
    </xf>
    <xf numFmtId="0" fontId="14" fillId="0" borderId="38" xfId="0" applyFont="1" applyBorder="1" applyAlignment="1">
      <alignment vertical="distributed" textRotation="90" readingOrder="1"/>
    </xf>
    <xf numFmtId="0" fontId="0" fillId="0" borderId="0" xfId="0" applyFont="1" applyAlignment="1">
      <alignment horizontal="center"/>
    </xf>
    <xf numFmtId="0" fontId="10" fillId="0" borderId="32" xfId="0" applyFont="1" applyBorder="1" applyAlignment="1">
      <alignment horizontal="center" vertical="distributed" readingOrder="1"/>
    </xf>
    <xf numFmtId="0" fontId="10" fillId="0" borderId="20" xfId="0" applyFont="1" applyBorder="1" applyAlignment="1">
      <alignment horizontal="center" vertical="distributed" readingOrder="1"/>
    </xf>
    <xf numFmtId="0" fontId="10" fillId="5" borderId="32" xfId="0" applyFont="1" applyFill="1" applyBorder="1" applyAlignment="1">
      <alignment horizontal="center"/>
    </xf>
    <xf numFmtId="0" fontId="10" fillId="5" borderId="18" xfId="0" applyFont="1" applyFill="1" applyBorder="1" applyAlignment="1">
      <alignment horizontal="center"/>
    </xf>
    <xf numFmtId="0" fontId="10" fillId="5" borderId="20" xfId="0" applyFont="1" applyFill="1" applyBorder="1" applyAlignment="1">
      <alignment horizontal="center"/>
    </xf>
    <xf numFmtId="0" fontId="0" fillId="4" borderId="25" xfId="0" applyFill="1" applyBorder="1" applyAlignment="1">
      <alignment horizontal="left"/>
    </xf>
    <xf numFmtId="0" fontId="0" fillId="4" borderId="9" xfId="0" applyFill="1" applyBorder="1" applyAlignment="1">
      <alignment horizontal="left"/>
    </xf>
    <xf numFmtId="0" fontId="0" fillId="4" borderId="26" xfId="0" applyFill="1" applyBorder="1" applyAlignment="1">
      <alignment horizontal="left"/>
    </xf>
    <xf numFmtId="49" fontId="10" fillId="4" borderId="25" xfId="0" applyNumberFormat="1" applyFont="1" applyFill="1" applyBorder="1" applyAlignment="1">
      <alignment horizontal="left"/>
    </xf>
    <xf numFmtId="49" fontId="10" fillId="4" borderId="9" xfId="0" applyNumberFormat="1" applyFont="1" applyFill="1" applyBorder="1" applyAlignment="1">
      <alignment horizontal="left"/>
    </xf>
    <xf numFmtId="49" fontId="10" fillId="4" borderId="26" xfId="0" applyNumberFormat="1" applyFont="1" applyFill="1" applyBorder="1" applyAlignment="1">
      <alignment horizontal="left"/>
    </xf>
    <xf numFmtId="49" fontId="0" fillId="4" borderId="25" xfId="0" applyNumberFormat="1" applyFont="1" applyFill="1" applyBorder="1" applyAlignment="1">
      <alignment horizontal="left"/>
    </xf>
    <xf numFmtId="49" fontId="0" fillId="4" borderId="9" xfId="0" applyNumberFormat="1" applyFont="1" applyFill="1" applyBorder="1" applyAlignment="1">
      <alignment horizontal="left"/>
    </xf>
    <xf numFmtId="49" fontId="0" fillId="4" borderId="26" xfId="0" applyNumberFormat="1" applyFont="1" applyFill="1" applyBorder="1" applyAlignment="1">
      <alignment horizontal="left"/>
    </xf>
    <xf numFmtId="49" fontId="10" fillId="4" borderId="8" xfId="0" applyNumberFormat="1" applyFont="1" applyFill="1" applyBorder="1" applyAlignment="1">
      <alignment horizontal="left"/>
    </xf>
    <xf numFmtId="49" fontId="32" fillId="4" borderId="25" xfId="0" applyNumberFormat="1" applyFont="1" applyFill="1" applyBorder="1" applyAlignment="1">
      <alignment horizontal="left"/>
    </xf>
    <xf numFmtId="49" fontId="32" fillId="4" borderId="9" xfId="0" applyNumberFormat="1" applyFont="1" applyFill="1" applyBorder="1" applyAlignment="1">
      <alignment horizontal="left"/>
    </xf>
    <xf numFmtId="49" fontId="32" fillId="4" borderId="26" xfId="0" applyNumberFormat="1" applyFont="1" applyFill="1" applyBorder="1" applyAlignment="1">
      <alignment horizontal="left"/>
    </xf>
    <xf numFmtId="0" fontId="10" fillId="0" borderId="54" xfId="0" applyFont="1" applyBorder="1" applyAlignment="1">
      <alignment vertical="distributed" textRotation="90" readingOrder="1"/>
    </xf>
    <xf numFmtId="0" fontId="10" fillId="0" borderId="52" xfId="0" applyFont="1" applyBorder="1" applyAlignment="1">
      <alignment vertical="distributed" textRotation="90" readingOrder="1"/>
    </xf>
    <xf numFmtId="0" fontId="10" fillId="0" borderId="59" xfId="0" applyFont="1" applyBorder="1" applyAlignment="1">
      <alignment vertical="distributed" textRotation="90" readingOrder="1"/>
    </xf>
    <xf numFmtId="0" fontId="10" fillId="0" borderId="55" xfId="0" applyFont="1" applyBorder="1" applyAlignment="1">
      <alignment vertical="distributed" textRotation="90" readingOrder="1"/>
    </xf>
    <xf numFmtId="0" fontId="10" fillId="0" borderId="10" xfId="0" applyFont="1" applyBorder="1" applyAlignment="1">
      <alignment vertical="distributed" textRotation="90" readingOrder="1"/>
    </xf>
    <xf numFmtId="0" fontId="10" fillId="0" borderId="13" xfId="0" applyFont="1" applyBorder="1" applyAlignment="1">
      <alignment vertical="distributed" textRotation="90" readingOrder="1"/>
    </xf>
    <xf numFmtId="0" fontId="19" fillId="0" borderId="39" xfId="0" applyFont="1" applyBorder="1" applyAlignment="1">
      <alignment vertical="justify" readingOrder="1"/>
    </xf>
    <xf numFmtId="0" fontId="11" fillId="0" borderId="38" xfId="0" applyFont="1" applyBorder="1" applyAlignment="1">
      <alignment vertical="justify" readingOrder="1"/>
    </xf>
    <xf numFmtId="0" fontId="10" fillId="0" borderId="45" xfId="0" applyFont="1" applyBorder="1" applyAlignment="1">
      <alignment vertical="distributed" textRotation="90" readingOrder="1"/>
    </xf>
    <xf numFmtId="0" fontId="10" fillId="0" borderId="60" xfId="0" applyFont="1" applyBorder="1" applyAlignment="1">
      <alignment vertical="distributed" textRotation="90" readingOrder="1"/>
    </xf>
    <xf numFmtId="0" fontId="19" fillId="0" borderId="38" xfId="0" applyFont="1" applyBorder="1" applyAlignment="1">
      <alignment vertical="justify" readingOrder="1"/>
    </xf>
    <xf numFmtId="0" fontId="10" fillId="0" borderId="55" xfId="0" applyFont="1" applyBorder="1" applyAlignment="1">
      <alignment horizontal="center"/>
    </xf>
    <xf numFmtId="0" fontId="11" fillId="0" borderId="38" xfId="0" applyFont="1" applyBorder="1" applyAlignment="1">
      <alignment vertical="distributed" readingOrder="1"/>
    </xf>
    <xf numFmtId="0" fontId="19" fillId="0" borderId="32" xfId="0" applyFont="1" applyBorder="1" applyAlignment="1">
      <alignment horizontal="center" vertical="distributed" readingOrder="1"/>
    </xf>
    <xf numFmtId="0" fontId="19" fillId="0" borderId="20" xfId="0" applyFont="1" applyBorder="1" applyAlignment="1">
      <alignment horizontal="center" vertical="distributed" readingOrder="1"/>
    </xf>
    <xf numFmtId="0" fontId="10" fillId="0" borderId="56" xfId="0" applyFont="1" applyBorder="1" applyAlignment="1">
      <alignment horizontal="center"/>
    </xf>
    <xf numFmtId="0" fontId="0" fillId="0" borderId="0" xfId="0" applyAlignment="1">
      <alignment horizontal="center"/>
    </xf>
    <xf numFmtId="0" fontId="19" fillId="0" borderId="39" xfId="0" applyFont="1" applyBorder="1" applyAlignment="1">
      <alignment horizontal="center" vertical="center" readingOrder="1"/>
    </xf>
    <xf numFmtId="0" fontId="19" fillId="0" borderId="38" xfId="0" applyFont="1" applyBorder="1" applyAlignment="1">
      <alignment horizontal="center" vertical="center" readingOrder="1"/>
    </xf>
    <xf numFmtId="0" fontId="10" fillId="0" borderId="25" xfId="0" applyFont="1" applyFill="1" applyBorder="1" applyAlignment="1">
      <alignment horizontal="left"/>
    </xf>
    <xf numFmtId="0" fontId="10" fillId="0" borderId="26" xfId="0" applyFont="1" applyFill="1" applyBorder="1" applyAlignment="1">
      <alignment horizontal="left"/>
    </xf>
    <xf numFmtId="0" fontId="10" fillId="4" borderId="47" xfId="0" applyFont="1" applyFill="1" applyBorder="1" applyAlignment="1">
      <alignment horizontal="left"/>
    </xf>
    <xf numFmtId="0" fontId="10" fillId="4" borderId="6" xfId="0" applyFont="1" applyFill="1" applyBorder="1" applyAlignment="1">
      <alignment horizontal="left"/>
    </xf>
    <xf numFmtId="0" fontId="10" fillId="4" borderId="44" xfId="0" applyFont="1" applyFill="1" applyBorder="1" applyAlignment="1">
      <alignment horizontal="left"/>
    </xf>
    <xf numFmtId="0" fontId="0" fillId="4" borderId="25" xfId="0" applyFont="1" applyFill="1" applyBorder="1" applyAlignment="1">
      <alignment horizontal="left"/>
    </xf>
    <xf numFmtId="0" fontId="0" fillId="4" borderId="26" xfId="0" applyFont="1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28" xfId="0" applyFill="1" applyBorder="1" applyAlignment="1">
      <alignment horizontal="left"/>
    </xf>
    <xf numFmtId="0" fontId="0" fillId="4" borderId="29" xfId="0" applyFill="1" applyBorder="1" applyAlignment="1">
      <alignment horizontal="left"/>
    </xf>
    <xf numFmtId="0" fontId="10" fillId="4" borderId="25" xfId="0" applyFont="1" applyFill="1" applyBorder="1" applyAlignment="1"/>
    <xf numFmtId="0" fontId="10" fillId="4" borderId="9" xfId="0" applyFont="1" applyFill="1" applyBorder="1" applyAlignment="1"/>
    <xf numFmtId="0" fontId="10" fillId="4" borderId="26" xfId="0" applyFont="1" applyFill="1" applyBorder="1" applyAlignment="1"/>
    <xf numFmtId="0" fontId="10" fillId="2" borderId="32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10" fillId="2" borderId="43" xfId="0" applyFont="1" applyFill="1" applyBorder="1" applyAlignment="1">
      <alignment horizontal="center"/>
    </xf>
    <xf numFmtId="0" fontId="10" fillId="2" borderId="30" xfId="0" applyFont="1" applyFill="1" applyBorder="1" applyAlignment="1">
      <alignment horizontal="center"/>
    </xf>
    <xf numFmtId="0" fontId="10" fillId="2" borderId="31" xfId="0" applyFont="1" applyFill="1" applyBorder="1" applyAlignment="1">
      <alignment horizontal="center"/>
    </xf>
    <xf numFmtId="0" fontId="10" fillId="0" borderId="39" xfId="0" applyFont="1" applyBorder="1" applyAlignment="1">
      <alignment horizontal="center" vertical="center" readingOrder="1"/>
    </xf>
    <xf numFmtId="0" fontId="10" fillId="0" borderId="38" xfId="0" applyFont="1" applyBorder="1" applyAlignment="1">
      <alignment horizontal="center" vertical="center" readingOrder="1"/>
    </xf>
    <xf numFmtId="0" fontId="10" fillId="0" borderId="40" xfId="0" applyFont="1" applyBorder="1" applyAlignment="1">
      <alignment horizontal="center" vertical="center" readingOrder="1"/>
    </xf>
    <xf numFmtId="0" fontId="10" fillId="0" borderId="68" xfId="0" applyFont="1" applyBorder="1" applyAlignment="1">
      <alignment vertical="distributed" textRotation="90" readingOrder="1"/>
    </xf>
    <xf numFmtId="0" fontId="10" fillId="0" borderId="8" xfId="0" applyFont="1" applyBorder="1" applyAlignment="1">
      <alignment vertical="distributed" textRotation="90" readingOrder="1"/>
    </xf>
    <xf numFmtId="0" fontId="10" fillId="0" borderId="3" xfId="0" applyFont="1" applyBorder="1" applyAlignment="1">
      <alignment vertical="distributed" textRotation="90" readingOrder="1"/>
    </xf>
    <xf numFmtId="0" fontId="10" fillId="0" borderId="33" xfId="0" applyFont="1" applyBorder="1" applyAlignment="1">
      <alignment vertical="distributed" textRotation="90" readingOrder="1"/>
    </xf>
    <xf numFmtId="0" fontId="10" fillId="0" borderId="34" xfId="0" applyFont="1" applyBorder="1" applyAlignment="1">
      <alignment vertical="distributed" textRotation="90" readingOrder="1"/>
    </xf>
    <xf numFmtId="0" fontId="10" fillId="0" borderId="35" xfId="0" applyFont="1" applyBorder="1" applyAlignment="1">
      <alignment vertical="distributed" textRotation="90" readingOrder="1"/>
    </xf>
    <xf numFmtId="0" fontId="10" fillId="0" borderId="40" xfId="0" applyFont="1" applyBorder="1" applyAlignment="1">
      <alignment vertical="distributed" readingOrder="1"/>
    </xf>
    <xf numFmtId="0" fontId="10" fillId="0" borderId="10" xfId="0" applyFont="1" applyBorder="1" applyAlignment="1">
      <alignment horizontal="center" vertical="distributed" textRotation="90" readingOrder="1"/>
    </xf>
    <xf numFmtId="0" fontId="10" fillId="0" borderId="13" xfId="0" applyFont="1" applyBorder="1" applyAlignment="1">
      <alignment horizontal="center" vertical="distributed" textRotation="90" readingOrder="1"/>
    </xf>
    <xf numFmtId="0" fontId="0" fillId="0" borderId="40" xfId="0" applyBorder="1" applyAlignment="1">
      <alignment vertical="distributed" readingOrder="1"/>
    </xf>
    <xf numFmtId="0" fontId="0" fillId="4" borderId="11" xfId="0" applyFill="1" applyBorder="1" applyAlignment="1">
      <alignment horizontal="left"/>
    </xf>
    <xf numFmtId="0" fontId="10" fillId="0" borderId="0" xfId="0" applyFont="1" applyAlignment="1">
      <alignment horizontal="center"/>
    </xf>
    <xf numFmtId="0" fontId="0" fillId="0" borderId="71" xfId="0" applyBorder="1" applyAlignment="1">
      <alignment horizontal="center"/>
    </xf>
    <xf numFmtId="0" fontId="0" fillId="0" borderId="30" xfId="0" applyBorder="1" applyAlignment="1">
      <alignment horizontal="center"/>
    </xf>
    <xf numFmtId="0" fontId="10" fillId="0" borderId="69" xfId="0" applyFont="1" applyBorder="1" applyAlignment="1">
      <alignment horizontal="center" vertical="center" readingOrder="1"/>
    </xf>
    <xf numFmtId="0" fontId="10" fillId="0" borderId="69" xfId="0" applyFont="1" applyBorder="1" applyAlignment="1">
      <alignment vertical="distributed" readingOrder="1"/>
    </xf>
    <xf numFmtId="0" fontId="10" fillId="0" borderId="80" xfId="0" applyFont="1" applyBorder="1" applyAlignment="1">
      <alignment horizontal="center" vertical="center" readingOrder="1"/>
    </xf>
    <xf numFmtId="0" fontId="10" fillId="0" borderId="79" xfId="0" applyFont="1" applyBorder="1" applyAlignment="1">
      <alignment horizontal="center" vertical="center" readingOrder="1"/>
    </xf>
    <xf numFmtId="0" fontId="10" fillId="0" borderId="5" xfId="0" applyFont="1" applyBorder="1" applyAlignment="1">
      <alignment horizontal="center" vertical="center" readingOrder="1"/>
    </xf>
    <xf numFmtId="0" fontId="10" fillId="0" borderId="44" xfId="0" applyFont="1" applyBorder="1" applyAlignment="1">
      <alignment horizontal="center" vertical="center" readingOrder="1"/>
    </xf>
    <xf numFmtId="0" fontId="10" fillId="0" borderId="71" xfId="0" applyFont="1" applyBorder="1" applyAlignment="1">
      <alignment horizontal="center"/>
    </xf>
    <xf numFmtId="0" fontId="10" fillId="0" borderId="72" xfId="0" applyFont="1" applyBorder="1" applyAlignment="1">
      <alignment horizontal="center"/>
    </xf>
    <xf numFmtId="0" fontId="0" fillId="0" borderId="32" xfId="0" applyFill="1" applyBorder="1" applyAlignment="1">
      <alignment horizontal="center" vertical="center" readingOrder="1"/>
    </xf>
    <xf numFmtId="0" fontId="0" fillId="0" borderId="18" xfId="0" applyFill="1" applyBorder="1" applyAlignment="1">
      <alignment horizontal="center" vertical="center" readingOrder="1"/>
    </xf>
    <xf numFmtId="0" fontId="0" fillId="0" borderId="20" xfId="0" applyFill="1" applyBorder="1" applyAlignment="1">
      <alignment horizontal="center" vertical="center" readingOrder="1"/>
    </xf>
    <xf numFmtId="0" fontId="19" fillId="0" borderId="32" xfId="0" applyFon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9" fillId="0" borderId="21" xfId="0" applyFont="1" applyBorder="1" applyAlignment="1">
      <alignment horizontal="center" vertical="center" readingOrder="1"/>
    </xf>
    <xf numFmtId="0" fontId="19" fillId="0" borderId="22" xfId="0" applyFont="1" applyBorder="1" applyAlignment="1">
      <alignment horizontal="center" vertical="center" readingOrder="1"/>
    </xf>
    <xf numFmtId="0" fontId="19" fillId="0" borderId="41" xfId="0" applyFont="1" applyBorder="1" applyAlignment="1">
      <alignment horizontal="center" vertical="center" readingOrder="1"/>
    </xf>
    <xf numFmtId="0" fontId="19" fillId="0" borderId="43" xfId="0" applyFont="1" applyBorder="1" applyAlignment="1">
      <alignment horizontal="center" vertical="center" readingOrder="1"/>
    </xf>
    <xf numFmtId="0" fontId="19" fillId="0" borderId="30" xfId="0" applyFont="1" applyBorder="1" applyAlignment="1">
      <alignment horizontal="center" vertical="center" readingOrder="1"/>
    </xf>
    <xf numFmtId="0" fontId="19" fillId="0" borderId="31" xfId="0" applyFont="1" applyBorder="1" applyAlignment="1">
      <alignment horizontal="center" vertical="center" readingOrder="1"/>
    </xf>
    <xf numFmtId="0" fontId="0" fillId="0" borderId="40" xfId="0" applyBorder="1" applyAlignment="1">
      <alignment horizontal="center" vertical="distributed" readingOrder="1"/>
    </xf>
    <xf numFmtId="0" fontId="0" fillId="0" borderId="37" xfId="0" applyBorder="1" applyAlignment="1">
      <alignment horizontal="left"/>
    </xf>
    <xf numFmtId="0" fontId="0" fillId="0" borderId="0" xfId="0" applyBorder="1" applyAlignment="1">
      <alignment horizontal="left"/>
    </xf>
    <xf numFmtId="0" fontId="10" fillId="0" borderId="32" xfId="0" applyFont="1" applyBorder="1" applyAlignment="1">
      <alignment horizontal="left"/>
    </xf>
    <xf numFmtId="0" fontId="10" fillId="0" borderId="18" xfId="0" applyFont="1" applyBorder="1" applyAlignment="1">
      <alignment horizontal="left"/>
    </xf>
    <xf numFmtId="0" fontId="10" fillId="0" borderId="39" xfId="0" applyFont="1" applyBorder="1" applyAlignment="1">
      <alignment horizontal="center" vertical="distributed"/>
    </xf>
    <xf numFmtId="0" fontId="10" fillId="0" borderId="40" xfId="0" applyFont="1" applyBorder="1" applyAlignment="1">
      <alignment horizontal="center" vertical="distributed"/>
    </xf>
    <xf numFmtId="0" fontId="0" fillId="3" borderId="22" xfId="0" applyFill="1" applyBorder="1" applyAlignment="1">
      <alignment horizontal="center" vertical="center" readingOrder="1"/>
    </xf>
    <xf numFmtId="0" fontId="0" fillId="3" borderId="41" xfId="0" applyFill="1" applyBorder="1" applyAlignment="1">
      <alignment horizontal="center" vertical="center" readingOrder="1"/>
    </xf>
    <xf numFmtId="0" fontId="10" fillId="0" borderId="80" xfId="0" applyFont="1" applyBorder="1" applyAlignment="1">
      <alignment horizontal="left"/>
    </xf>
    <xf numFmtId="0" fontId="10" fillId="0" borderId="22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0" fontId="10" fillId="0" borderId="32" xfId="0" applyFont="1" applyBorder="1" applyAlignment="1">
      <alignment horizontal="right"/>
    </xf>
    <xf numFmtId="0" fontId="0" fillId="0" borderId="18" xfId="0" applyBorder="1" applyAlignment="1">
      <alignment horizontal="right"/>
    </xf>
    <xf numFmtId="0" fontId="0" fillId="0" borderId="20" xfId="0" applyBorder="1" applyAlignment="1">
      <alignment horizontal="right"/>
    </xf>
    <xf numFmtId="0" fontId="10" fillId="0" borderId="39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49" fontId="10" fillId="5" borderId="32" xfId="0" applyNumberFormat="1" applyFont="1" applyFill="1" applyBorder="1" applyAlignment="1">
      <alignment horizontal="center"/>
    </xf>
    <xf numFmtId="49" fontId="10" fillId="5" borderId="18" xfId="0" applyNumberFormat="1" applyFont="1" applyFill="1" applyBorder="1" applyAlignment="1">
      <alignment horizontal="center"/>
    </xf>
    <xf numFmtId="0" fontId="19" fillId="0" borderId="38" xfId="0" applyFont="1" applyBorder="1" applyAlignment="1">
      <alignment vertical="distributed" readingOrder="1"/>
    </xf>
    <xf numFmtId="0" fontId="14" fillId="2" borderId="37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42" xfId="0" applyFont="1" applyFill="1" applyBorder="1" applyAlignment="1">
      <alignment horizontal="center"/>
    </xf>
    <xf numFmtId="0" fontId="19" fillId="0" borderId="39" xfId="0" applyFont="1" applyBorder="1" applyAlignment="1">
      <alignment horizontal="center" vertical="distributed" readingOrder="1"/>
    </xf>
    <xf numFmtId="0" fontId="19" fillId="0" borderId="38" xfId="0" applyFont="1" applyBorder="1" applyAlignment="1">
      <alignment horizontal="center" vertical="distributed" readingOrder="1"/>
    </xf>
    <xf numFmtId="0" fontId="0" fillId="0" borderId="38" xfId="0" applyFont="1" applyBorder="1" applyAlignment="1">
      <alignment vertical="distributed" readingOrder="1"/>
    </xf>
    <xf numFmtId="0" fontId="10" fillId="4" borderId="27" xfId="0" applyFont="1" applyFill="1" applyBorder="1" applyAlignment="1">
      <alignment horizontal="left"/>
    </xf>
    <xf numFmtId="0" fontId="10" fillId="4" borderId="28" xfId="0" applyFont="1" applyFill="1" applyBorder="1" applyAlignment="1">
      <alignment horizontal="left"/>
    </xf>
    <xf numFmtId="0" fontId="10" fillId="4" borderId="29" xfId="0" applyFont="1" applyFill="1" applyBorder="1" applyAlignment="1">
      <alignment horizontal="left"/>
    </xf>
    <xf numFmtId="0" fontId="10" fillId="4" borderId="25" xfId="0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10" fillId="4" borderId="26" xfId="0" applyFont="1" applyFill="1" applyBorder="1" applyAlignment="1">
      <alignment horizontal="center"/>
    </xf>
    <xf numFmtId="0" fontId="10" fillId="4" borderId="65" xfId="0" applyFont="1" applyFill="1" applyBorder="1" applyAlignment="1">
      <alignment horizontal="left"/>
    </xf>
    <xf numFmtId="0" fontId="10" fillId="4" borderId="23" xfId="0" applyFont="1" applyFill="1" applyBorder="1" applyAlignment="1">
      <alignment horizontal="left"/>
    </xf>
    <xf numFmtId="0" fontId="10" fillId="4" borderId="68" xfId="0" applyFont="1" applyFill="1" applyBorder="1" applyAlignment="1">
      <alignment horizontal="left"/>
    </xf>
    <xf numFmtId="0" fontId="10" fillId="0" borderId="38" xfId="0" applyFont="1" applyBorder="1" applyAlignment="1">
      <alignment vertical="distributed" textRotation="90"/>
    </xf>
    <xf numFmtId="0" fontId="10" fillId="0" borderId="38" xfId="0" applyFont="1" applyBorder="1" applyAlignment="1">
      <alignment horizontal="center" vertical="distributed" textRotation="90"/>
    </xf>
    <xf numFmtId="0" fontId="10" fillId="0" borderId="0" xfId="0" applyFont="1" applyBorder="1" applyAlignment="1">
      <alignment vertical="distributed" textRotation="90" readingOrder="1"/>
    </xf>
    <xf numFmtId="0" fontId="0" fillId="0" borderId="36" xfId="0" applyBorder="1" applyAlignment="1">
      <alignment horizontal="left"/>
    </xf>
    <xf numFmtId="0" fontId="19" fillId="0" borderId="40" xfId="0" applyFont="1" applyBorder="1" applyAlignment="1">
      <alignment horizontal="center" vertical="distributed" readingOrder="1"/>
    </xf>
    <xf numFmtId="0" fontId="19" fillId="0" borderId="39" xfId="0" applyFont="1" applyBorder="1" applyAlignment="1">
      <alignment horizontal="center" vertical="distributed"/>
    </xf>
    <xf numFmtId="0" fontId="19" fillId="0" borderId="40" xfId="0" applyFont="1" applyBorder="1" applyAlignment="1">
      <alignment horizontal="center" vertical="distributed"/>
    </xf>
    <xf numFmtId="0" fontId="0" fillId="3" borderId="32" xfId="0" applyFill="1" applyBorder="1" applyAlignment="1">
      <alignment horizontal="center" vertical="center" readingOrder="1"/>
    </xf>
    <xf numFmtId="0" fontId="0" fillId="3" borderId="18" xfId="0" applyFill="1" applyBorder="1" applyAlignment="1">
      <alignment horizontal="center" vertical="center" readingOrder="1"/>
    </xf>
    <xf numFmtId="0" fontId="0" fillId="3" borderId="20" xfId="0" applyFill="1" applyBorder="1" applyAlignment="1">
      <alignment horizontal="center" vertical="center" readingOrder="1"/>
    </xf>
    <xf numFmtId="0" fontId="10" fillId="0" borderId="41" xfId="0" applyFont="1" applyBorder="1" applyAlignment="1">
      <alignment vertical="distributed" textRotation="90" readingOrder="1"/>
    </xf>
    <xf numFmtId="0" fontId="10" fillId="0" borderId="42" xfId="0" applyFont="1" applyBorder="1" applyAlignment="1">
      <alignment vertical="distributed" textRotation="90" readingOrder="1"/>
    </xf>
    <xf numFmtId="0" fontId="0" fillId="4" borderId="8" xfId="0" applyFill="1" applyBorder="1" applyAlignment="1">
      <alignment horizontal="left"/>
    </xf>
    <xf numFmtId="0" fontId="0" fillId="4" borderId="27" xfId="0" applyFont="1" applyFill="1" applyBorder="1" applyAlignment="1">
      <alignment horizontal="left"/>
    </xf>
    <xf numFmtId="0" fontId="0" fillId="4" borderId="28" xfId="0" applyFont="1" applyFill="1" applyBorder="1" applyAlignment="1">
      <alignment horizontal="left"/>
    </xf>
    <xf numFmtId="0" fontId="0" fillId="4" borderId="29" xfId="0" applyFont="1" applyFill="1" applyBorder="1" applyAlignment="1">
      <alignment horizontal="left"/>
    </xf>
    <xf numFmtId="0" fontId="10" fillId="0" borderId="38" xfId="0" applyFont="1" applyBorder="1" applyAlignment="1">
      <alignment horizontal="center" vertical="distributed" textRotation="90" wrapText="1" readingOrder="1"/>
    </xf>
    <xf numFmtId="0" fontId="32" fillId="4" borderId="25" xfId="0" applyFont="1" applyFill="1" applyBorder="1" applyAlignment="1">
      <alignment horizontal="left"/>
    </xf>
    <xf numFmtId="0" fontId="32" fillId="4" borderId="9" xfId="0" applyFont="1" applyFill="1" applyBorder="1" applyAlignment="1">
      <alignment horizontal="left"/>
    </xf>
    <xf numFmtId="0" fontId="32" fillId="4" borderId="26" xfId="0" applyFont="1" applyFill="1" applyBorder="1" applyAlignment="1">
      <alignment horizontal="left"/>
    </xf>
    <xf numFmtId="0" fontId="0" fillId="0" borderId="38" xfId="0" applyBorder="1" applyAlignment="1">
      <alignment horizontal="center" vertical="distributed" readingOrder="1"/>
    </xf>
    <xf numFmtId="0" fontId="10" fillId="4" borderId="50" xfId="0" applyFont="1" applyFill="1" applyBorder="1" applyAlignment="1">
      <alignment horizontal="left"/>
    </xf>
    <xf numFmtId="0" fontId="10" fillId="4" borderId="51" xfId="0" applyFont="1" applyFill="1" applyBorder="1" applyAlignment="1">
      <alignment horizontal="left"/>
    </xf>
    <xf numFmtId="0" fontId="0" fillId="4" borderId="47" xfId="0" applyFont="1" applyFill="1" applyBorder="1" applyAlignment="1">
      <alignment horizontal="left"/>
    </xf>
    <xf numFmtId="0" fontId="0" fillId="4" borderId="6" xfId="0" applyFont="1" applyFill="1" applyBorder="1" applyAlignment="1">
      <alignment horizontal="left"/>
    </xf>
    <xf numFmtId="0" fontId="0" fillId="4" borderId="44" xfId="0" applyFont="1" applyFill="1" applyBorder="1" applyAlignment="1">
      <alignment horizontal="left"/>
    </xf>
    <xf numFmtId="0" fontId="10" fillId="4" borderId="36" xfId="0" applyFont="1" applyFill="1" applyBorder="1" applyAlignment="1">
      <alignment horizontal="left"/>
    </xf>
    <xf numFmtId="0" fontId="10" fillId="4" borderId="24" xfId="0" applyFont="1" applyFill="1" applyBorder="1" applyAlignment="1">
      <alignment horizontal="left"/>
    </xf>
    <xf numFmtId="0" fontId="10" fillId="5" borderId="43" xfId="0" applyFont="1" applyFill="1" applyBorder="1" applyAlignment="1">
      <alignment horizontal="center"/>
    </xf>
    <xf numFmtId="0" fontId="10" fillId="5" borderId="30" xfId="0" applyFont="1" applyFill="1" applyBorder="1" applyAlignment="1">
      <alignment horizontal="center"/>
    </xf>
    <xf numFmtId="0" fontId="10" fillId="5" borderId="31" xfId="0" applyFont="1" applyFill="1" applyBorder="1" applyAlignment="1">
      <alignment horizontal="center"/>
    </xf>
    <xf numFmtId="0" fontId="0" fillId="4" borderId="74" xfId="0" applyFont="1" applyFill="1" applyBorder="1" applyAlignment="1">
      <alignment horizontal="left"/>
    </xf>
    <xf numFmtId="0" fontId="0" fillId="4" borderId="73" xfId="0" applyFont="1" applyFill="1" applyBorder="1" applyAlignment="1">
      <alignment horizontal="left"/>
    </xf>
    <xf numFmtId="0" fontId="10" fillId="0" borderId="50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0" fontId="10" fillId="0" borderId="51" xfId="0" applyFont="1" applyFill="1" applyBorder="1" applyAlignment="1">
      <alignment horizontal="left"/>
    </xf>
    <xf numFmtId="0" fontId="11" fillId="4" borderId="27" xfId="0" applyFont="1" applyFill="1" applyBorder="1" applyAlignment="1">
      <alignment horizontal="left"/>
    </xf>
    <xf numFmtId="0" fontId="11" fillId="4" borderId="28" xfId="0" applyFont="1" applyFill="1" applyBorder="1" applyAlignment="1">
      <alignment horizontal="left"/>
    </xf>
    <xf numFmtId="0" fontId="11" fillId="4" borderId="25" xfId="0" applyFont="1" applyFill="1" applyBorder="1" applyAlignment="1">
      <alignment horizontal="left"/>
    </xf>
    <xf numFmtId="0" fontId="11" fillId="4" borderId="9" xfId="0" applyFont="1" applyFill="1" applyBorder="1" applyAlignment="1">
      <alignment horizontal="left"/>
    </xf>
    <xf numFmtId="0" fontId="11" fillId="4" borderId="36" xfId="0" applyFont="1" applyFill="1" applyBorder="1" applyAlignment="1">
      <alignment horizontal="left"/>
    </xf>
    <xf numFmtId="0" fontId="11" fillId="4" borderId="23" xfId="0" applyFont="1" applyFill="1" applyBorder="1" applyAlignment="1">
      <alignment horizontal="left"/>
    </xf>
    <xf numFmtId="0" fontId="11" fillId="4" borderId="29" xfId="0" applyFont="1" applyFill="1" applyBorder="1" applyAlignment="1">
      <alignment horizontal="left"/>
    </xf>
    <xf numFmtId="0" fontId="11" fillId="4" borderId="32" xfId="0" applyFont="1" applyFill="1" applyBorder="1" applyAlignment="1">
      <alignment horizontal="left"/>
    </xf>
    <xf numFmtId="0" fontId="11" fillId="4" borderId="20" xfId="0" applyFont="1" applyFill="1" applyBorder="1" applyAlignment="1">
      <alignment horizontal="left"/>
    </xf>
    <xf numFmtId="0" fontId="11" fillId="4" borderId="26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9" fillId="0" borderId="37" xfId="0" applyFont="1" applyBorder="1" applyAlignment="1">
      <alignment horizontal="center" vertical="center" readingOrder="1"/>
    </xf>
    <xf numFmtId="0" fontId="19" fillId="0" borderId="0" xfId="0" applyFont="1" applyBorder="1" applyAlignment="1">
      <alignment horizontal="center" vertical="center" readingOrder="1"/>
    </xf>
    <xf numFmtId="0" fontId="19" fillId="0" borderId="18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1" fillId="0" borderId="17" xfId="0" applyFont="1" applyBorder="1" applyAlignment="1">
      <alignment horizontal="left"/>
    </xf>
    <xf numFmtId="0" fontId="11" fillId="0" borderId="18" xfId="0" applyFont="1" applyBorder="1" applyAlignment="1">
      <alignment horizontal="left"/>
    </xf>
    <xf numFmtId="0" fontId="10" fillId="4" borderId="21" xfId="0" applyFont="1" applyFill="1" applyBorder="1" applyAlignment="1">
      <alignment horizontal="center" vertical="distributed" readingOrder="1"/>
    </xf>
    <xf numFmtId="0" fontId="10" fillId="4" borderId="22" xfId="0" applyFont="1" applyFill="1" applyBorder="1" applyAlignment="1">
      <alignment horizontal="center" vertical="distributed" readingOrder="1"/>
    </xf>
    <xf numFmtId="0" fontId="10" fillId="4" borderId="41" xfId="0" applyFont="1" applyFill="1" applyBorder="1" applyAlignment="1">
      <alignment horizontal="center" vertical="distributed" readingOrder="1"/>
    </xf>
    <xf numFmtId="0" fontId="10" fillId="4" borderId="37" xfId="0" applyFont="1" applyFill="1" applyBorder="1" applyAlignment="1">
      <alignment horizontal="center" vertical="distributed" readingOrder="1"/>
    </xf>
    <xf numFmtId="0" fontId="10" fillId="4" borderId="0" xfId="0" applyFont="1" applyFill="1" applyAlignment="1">
      <alignment horizontal="center" vertical="distributed" readingOrder="1"/>
    </xf>
    <xf numFmtId="0" fontId="10" fillId="4" borderId="42" xfId="0" applyFont="1" applyFill="1" applyBorder="1" applyAlignment="1">
      <alignment horizontal="center" vertical="distributed" readingOrder="1"/>
    </xf>
    <xf numFmtId="0" fontId="10" fillId="4" borderId="43" xfId="0" applyFont="1" applyFill="1" applyBorder="1" applyAlignment="1">
      <alignment horizontal="center" vertical="distributed" readingOrder="1"/>
    </xf>
    <xf numFmtId="0" fontId="10" fillId="4" borderId="30" xfId="0" applyFont="1" applyFill="1" applyBorder="1" applyAlignment="1">
      <alignment horizontal="center" vertical="distributed" readingOrder="1"/>
    </xf>
    <xf numFmtId="0" fontId="10" fillId="4" borderId="31" xfId="0" applyFont="1" applyFill="1" applyBorder="1" applyAlignment="1">
      <alignment horizontal="center" vertical="distributed" readingOrder="1"/>
    </xf>
    <xf numFmtId="0" fontId="0" fillId="4" borderId="36" xfId="0" applyFill="1" applyBorder="1" applyAlignment="1">
      <alignment horizontal="left"/>
    </xf>
    <xf numFmtId="0" fontId="0" fillId="4" borderId="23" xfId="0" applyFill="1" applyBorder="1" applyAlignment="1">
      <alignment horizontal="left"/>
    </xf>
    <xf numFmtId="0" fontId="0" fillId="4" borderId="24" xfId="0" applyFill="1" applyBorder="1" applyAlignment="1">
      <alignment horizontal="left"/>
    </xf>
    <xf numFmtId="0" fontId="0" fillId="4" borderId="25" xfId="0" applyFill="1" applyBorder="1" applyAlignment="1"/>
    <xf numFmtId="0" fontId="0" fillId="4" borderId="9" xfId="0" applyFill="1" applyBorder="1" applyAlignment="1"/>
    <xf numFmtId="0" fontId="0" fillId="4" borderId="26" xfId="0" applyFill="1" applyBorder="1" applyAlignment="1"/>
    <xf numFmtId="0" fontId="10" fillId="4" borderId="0" xfId="0" applyFont="1" applyFill="1" applyBorder="1" applyAlignment="1">
      <alignment horizontal="center" vertical="distributed" readingOrder="1"/>
    </xf>
    <xf numFmtId="0" fontId="0" fillId="4" borderId="52" xfId="0" applyFill="1" applyBorder="1" applyAlignment="1">
      <alignment horizontal="left"/>
    </xf>
    <xf numFmtId="0" fontId="0" fillId="4" borderId="10" xfId="0" applyFill="1" applyBorder="1" applyAlignment="1">
      <alignment horizontal="left"/>
    </xf>
    <xf numFmtId="0" fontId="0" fillId="4" borderId="45" xfId="0" applyFill="1" applyBorder="1" applyAlignment="1">
      <alignment horizontal="left"/>
    </xf>
    <xf numFmtId="43" fontId="0" fillId="4" borderId="52" xfId="0" applyNumberFormat="1" applyFill="1" applyBorder="1" applyAlignment="1">
      <alignment horizontal="left"/>
    </xf>
    <xf numFmtId="43" fontId="0" fillId="4" borderId="10" xfId="0" applyNumberFormat="1" applyFill="1" applyBorder="1" applyAlignment="1">
      <alignment horizontal="left"/>
    </xf>
    <xf numFmtId="43" fontId="0" fillId="4" borderId="45" xfId="0" applyNumberFormat="1" applyFill="1" applyBorder="1" applyAlignment="1">
      <alignment horizontal="left"/>
    </xf>
    <xf numFmtId="0" fontId="0" fillId="4" borderId="54" xfId="0" applyFill="1" applyBorder="1" applyAlignment="1">
      <alignment horizontal="left"/>
    </xf>
    <xf numFmtId="0" fontId="0" fillId="4" borderId="55" xfId="0" applyFill="1" applyBorder="1" applyAlignment="1">
      <alignment horizontal="left"/>
    </xf>
    <xf numFmtId="0" fontId="0" fillId="4" borderId="56" xfId="0" applyFill="1" applyBorder="1" applyAlignment="1">
      <alignment horizontal="left"/>
    </xf>
    <xf numFmtId="0" fontId="0" fillId="4" borderId="57" xfId="0" applyFill="1" applyBorder="1" applyAlignment="1">
      <alignment horizontal="left"/>
    </xf>
    <xf numFmtId="0" fontId="0" fillId="4" borderId="46" xfId="0" applyFill="1" applyBorder="1" applyAlignment="1">
      <alignment horizontal="left"/>
    </xf>
    <xf numFmtId="0" fontId="0" fillId="4" borderId="58" xfId="0" applyFill="1" applyBorder="1" applyAlignment="1">
      <alignment horizontal="left"/>
    </xf>
    <xf numFmtId="0" fontId="10" fillId="0" borderId="0" xfId="0" applyFont="1" applyAlignment="1">
      <alignment horizontal="center" vertical="distributed" readingOrder="1"/>
    </xf>
    <xf numFmtId="4" fontId="10" fillId="0" borderId="32" xfId="0" applyNumberFormat="1" applyFont="1" applyBorder="1" applyAlignment="1">
      <alignment horizontal="right"/>
    </xf>
    <xf numFmtId="0" fontId="10" fillId="0" borderId="18" xfId="0" applyFont="1" applyBorder="1" applyAlignment="1">
      <alignment horizontal="right"/>
    </xf>
    <xf numFmtId="0" fontId="10" fillId="0" borderId="20" xfId="0" applyFont="1" applyBorder="1" applyAlignment="1">
      <alignment horizontal="right"/>
    </xf>
    <xf numFmtId="4" fontId="10" fillId="0" borderId="18" xfId="0" applyNumberFormat="1" applyFont="1" applyBorder="1" applyAlignment="1">
      <alignment horizontal="right"/>
    </xf>
    <xf numFmtId="4" fontId="10" fillId="0" borderId="20" xfId="0" applyNumberFormat="1" applyFont="1" applyBorder="1" applyAlignment="1">
      <alignment horizontal="right"/>
    </xf>
    <xf numFmtId="0" fontId="0" fillId="4" borderId="50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0" fillId="4" borderId="51" xfId="0" applyFill="1" applyBorder="1" applyAlignment="1">
      <alignment horizontal="left"/>
    </xf>
    <xf numFmtId="0" fontId="0" fillId="3" borderId="32" xfId="0" applyFont="1" applyFill="1" applyBorder="1" applyAlignment="1">
      <alignment horizontal="center" vertical="center" readingOrder="1"/>
    </xf>
    <xf numFmtId="0" fontId="0" fillId="3" borderId="18" xfId="0" applyFont="1" applyFill="1" applyBorder="1" applyAlignment="1">
      <alignment horizontal="center" vertical="center" readingOrder="1"/>
    </xf>
    <xf numFmtId="0" fontId="0" fillId="3" borderId="20" xfId="0" applyFont="1" applyFill="1" applyBorder="1" applyAlignment="1">
      <alignment horizontal="center" vertical="center" readingOrder="1"/>
    </xf>
    <xf numFmtId="0" fontId="0" fillId="4" borderId="32" xfId="0" applyFont="1" applyFill="1" applyBorder="1" applyAlignment="1">
      <alignment horizontal="left" vertical="center" readingOrder="1"/>
    </xf>
    <xf numFmtId="0" fontId="0" fillId="4" borderId="18" xfId="0" applyFont="1" applyFill="1" applyBorder="1" applyAlignment="1">
      <alignment horizontal="left" vertical="center" readingOrder="1"/>
    </xf>
    <xf numFmtId="0" fontId="0" fillId="4" borderId="36" xfId="0" applyFont="1" applyFill="1" applyBorder="1" applyAlignment="1">
      <alignment horizontal="left"/>
    </xf>
    <xf numFmtId="0" fontId="0" fillId="4" borderId="23" xfId="0" applyFont="1" applyFill="1" applyBorder="1" applyAlignment="1">
      <alignment horizontal="left"/>
    </xf>
    <xf numFmtId="0" fontId="0" fillId="4" borderId="20" xfId="0" applyFont="1" applyFill="1" applyBorder="1" applyAlignment="1">
      <alignment horizontal="left" vertical="center" readingOrder="1"/>
    </xf>
    <xf numFmtId="0" fontId="0" fillId="4" borderId="50" xfId="0" applyFont="1" applyFill="1" applyBorder="1" applyAlignment="1">
      <alignment horizontal="left"/>
    </xf>
    <xf numFmtId="0" fontId="0" fillId="4" borderId="2" xfId="0" applyFont="1" applyFill="1" applyBorder="1" applyAlignment="1">
      <alignment horizontal="left"/>
    </xf>
    <xf numFmtId="0" fontId="12" fillId="4" borderId="25" xfId="0" applyFont="1" applyFill="1" applyBorder="1" applyAlignment="1">
      <alignment horizontal="left"/>
    </xf>
    <xf numFmtId="0" fontId="12" fillId="4" borderId="9" xfId="0" applyFont="1" applyFill="1" applyBorder="1" applyAlignment="1">
      <alignment horizontal="left"/>
    </xf>
    <xf numFmtId="0" fontId="12" fillId="4" borderId="26" xfId="0" applyFont="1" applyFill="1" applyBorder="1" applyAlignment="1">
      <alignment horizontal="left"/>
    </xf>
    <xf numFmtId="0" fontId="11" fillId="0" borderId="25" xfId="0" applyFont="1" applyBorder="1" applyAlignment="1">
      <alignment horizontal="left"/>
    </xf>
    <xf numFmtId="4" fontId="21" fillId="0" borderId="32" xfId="0" applyNumberFormat="1" applyFont="1" applyBorder="1" applyAlignment="1">
      <alignment horizontal="right"/>
    </xf>
    <xf numFmtId="4" fontId="21" fillId="0" borderId="18" xfId="0" applyNumberFormat="1" applyFont="1" applyBorder="1" applyAlignment="1">
      <alignment horizontal="right"/>
    </xf>
    <xf numFmtId="4" fontId="21" fillId="0" borderId="20" xfId="0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0" fontId="21" fillId="0" borderId="42" xfId="0" applyFont="1" applyBorder="1" applyAlignment="1">
      <alignment horizontal="center"/>
    </xf>
    <xf numFmtId="0" fontId="12" fillId="4" borderId="36" xfId="0" applyFont="1" applyFill="1" applyBorder="1" applyAlignment="1">
      <alignment horizontal="left"/>
    </xf>
    <xf numFmtId="0" fontId="12" fillId="4" borderId="23" xfId="0" applyFont="1" applyFill="1" applyBorder="1" applyAlignment="1">
      <alignment horizontal="left"/>
    </xf>
    <xf numFmtId="0" fontId="5" fillId="3" borderId="32" xfId="0" applyFont="1" applyFill="1" applyBorder="1" applyAlignment="1">
      <alignment horizontal="center" vertical="center" readingOrder="1"/>
    </xf>
    <xf numFmtId="0" fontId="5" fillId="3" borderId="18" xfId="0" applyFont="1" applyFill="1" applyBorder="1" applyAlignment="1">
      <alignment horizontal="center" vertical="center" readingOrder="1"/>
    </xf>
    <xf numFmtId="0" fontId="5" fillId="3" borderId="20" xfId="0" applyFont="1" applyFill="1" applyBorder="1" applyAlignment="1">
      <alignment horizontal="center" vertical="center" readingOrder="1"/>
    </xf>
    <xf numFmtId="0" fontId="12" fillId="0" borderId="25" xfId="0" applyFont="1" applyBorder="1" applyAlignment="1">
      <alignment horizontal="left"/>
    </xf>
    <xf numFmtId="0" fontId="12" fillId="0" borderId="9" xfId="0" applyFont="1" applyBorder="1" applyAlignment="1">
      <alignment horizontal="left"/>
    </xf>
    <xf numFmtId="0" fontId="20" fillId="0" borderId="32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1" xfId="0" applyFont="1" applyBorder="1" applyAlignment="1">
      <alignment horizontal="center" vertical="center" readingOrder="1"/>
    </xf>
    <xf numFmtId="0" fontId="20" fillId="0" borderId="22" xfId="0" applyFont="1" applyBorder="1" applyAlignment="1">
      <alignment horizontal="center" vertical="center" readingOrder="1"/>
    </xf>
    <xf numFmtId="0" fontId="20" fillId="0" borderId="41" xfId="0" applyFont="1" applyBorder="1" applyAlignment="1">
      <alignment horizontal="center" vertical="center" readingOrder="1"/>
    </xf>
    <xf numFmtId="0" fontId="20" fillId="0" borderId="43" xfId="0" applyFont="1" applyBorder="1" applyAlignment="1">
      <alignment horizontal="center" vertical="center" readingOrder="1"/>
    </xf>
    <xf numFmtId="0" fontId="20" fillId="0" borderId="30" xfId="0" applyFont="1" applyBorder="1" applyAlignment="1">
      <alignment horizontal="center" vertical="center" readingOrder="1"/>
    </xf>
    <xf numFmtId="0" fontId="20" fillId="0" borderId="31" xfId="0" applyFont="1" applyBorder="1" applyAlignment="1">
      <alignment horizontal="center" vertical="center" readingOrder="1"/>
    </xf>
    <xf numFmtId="0" fontId="10" fillId="0" borderId="0" xfId="0" applyFont="1" applyAlignment="1">
      <alignment horizontal="left"/>
    </xf>
    <xf numFmtId="0" fontId="10" fillId="0" borderId="69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left"/>
    </xf>
    <xf numFmtId="0" fontId="17" fillId="4" borderId="23" xfId="0" applyFont="1" applyFill="1" applyBorder="1" applyAlignment="1">
      <alignment horizontal="left"/>
    </xf>
    <xf numFmtId="0" fontId="17" fillId="4" borderId="24" xfId="0" applyFont="1" applyFill="1" applyBorder="1" applyAlignment="1">
      <alignment horizontal="left"/>
    </xf>
    <xf numFmtId="0" fontId="14" fillId="5" borderId="32" xfId="0" applyFont="1" applyFill="1" applyBorder="1" applyAlignment="1">
      <alignment horizontal="center"/>
    </xf>
    <xf numFmtId="0" fontId="14" fillId="5" borderId="18" xfId="0" applyFont="1" applyFill="1" applyBorder="1" applyAlignment="1">
      <alignment horizontal="center"/>
    </xf>
    <xf numFmtId="0" fontId="14" fillId="5" borderId="20" xfId="0" applyFont="1" applyFill="1" applyBorder="1" applyAlignment="1">
      <alignment horizontal="center"/>
    </xf>
    <xf numFmtId="0" fontId="17" fillId="4" borderId="25" xfId="0" applyFont="1" applyFill="1" applyBorder="1" applyAlignment="1">
      <alignment horizontal="left"/>
    </xf>
    <xf numFmtId="0" fontId="17" fillId="4" borderId="9" xfId="0" applyFont="1" applyFill="1" applyBorder="1" applyAlignment="1">
      <alignment horizontal="left"/>
    </xf>
    <xf numFmtId="0" fontId="17" fillId="4" borderId="26" xfId="0" applyFont="1" applyFill="1" applyBorder="1" applyAlignment="1">
      <alignment horizontal="left"/>
    </xf>
    <xf numFmtId="0" fontId="17" fillId="4" borderId="25" xfId="0" applyFont="1" applyFill="1" applyBorder="1" applyAlignment="1"/>
    <xf numFmtId="0" fontId="17" fillId="4" borderId="9" xfId="0" applyFont="1" applyFill="1" applyBorder="1" applyAlignment="1"/>
    <xf numFmtId="0" fontId="17" fillId="4" borderId="26" xfId="0" applyFont="1" applyFill="1" applyBorder="1" applyAlignment="1"/>
    <xf numFmtId="0" fontId="14" fillId="4" borderId="25" xfId="0" applyFont="1" applyFill="1" applyBorder="1" applyAlignment="1">
      <alignment horizontal="left"/>
    </xf>
    <xf numFmtId="0" fontId="14" fillId="4" borderId="9" xfId="0" applyFont="1" applyFill="1" applyBorder="1" applyAlignment="1">
      <alignment horizontal="left"/>
    </xf>
    <xf numFmtId="0" fontId="14" fillId="4" borderId="26" xfId="0" applyFont="1" applyFill="1" applyBorder="1" applyAlignment="1">
      <alignment horizontal="left"/>
    </xf>
    <xf numFmtId="0" fontId="14" fillId="4" borderId="10" xfId="0" applyFont="1" applyFill="1" applyBorder="1" applyAlignment="1">
      <alignment horizontal="left"/>
    </xf>
    <xf numFmtId="0" fontId="17" fillId="4" borderId="37" xfId="0" applyFont="1" applyFill="1" applyBorder="1" applyAlignment="1">
      <alignment horizontal="left"/>
    </xf>
    <xf numFmtId="0" fontId="17" fillId="4" borderId="0" xfId="0" applyFont="1" applyFill="1" applyBorder="1" applyAlignment="1">
      <alignment horizontal="left"/>
    </xf>
    <xf numFmtId="0" fontId="17" fillId="4" borderId="42" xfId="0" applyFont="1" applyFill="1" applyBorder="1" applyAlignment="1">
      <alignment horizontal="left"/>
    </xf>
    <xf numFmtId="0" fontId="14" fillId="5" borderId="43" xfId="0" applyFont="1" applyFill="1" applyBorder="1" applyAlignment="1">
      <alignment horizontal="center"/>
    </xf>
    <xf numFmtId="0" fontId="14" fillId="5" borderId="30" xfId="0" applyFont="1" applyFill="1" applyBorder="1" applyAlignment="1">
      <alignment horizontal="center"/>
    </xf>
    <xf numFmtId="0" fontId="14" fillId="5" borderId="31" xfId="0" applyFont="1" applyFill="1" applyBorder="1" applyAlignment="1">
      <alignment horizontal="center"/>
    </xf>
    <xf numFmtId="0" fontId="10" fillId="0" borderId="39" xfId="0" applyFont="1" applyBorder="1" applyAlignment="1">
      <alignment vertical="distributed" textRotation="90"/>
    </xf>
    <xf numFmtId="0" fontId="10" fillId="0" borderId="37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distributed" wrapText="1" readingOrder="1"/>
    </xf>
    <xf numFmtId="0" fontId="10" fillId="0" borderId="40" xfId="0" applyFont="1" applyBorder="1" applyAlignment="1">
      <alignment horizontal="center" vertical="distributed" wrapText="1" readingOrder="1"/>
    </xf>
    <xf numFmtId="0" fontId="10" fillId="0" borderId="50" xfId="0" applyFont="1" applyBorder="1" applyAlignment="1">
      <alignment horizontal="center"/>
    </xf>
    <xf numFmtId="0" fontId="10" fillId="3" borderId="32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/>
    </xf>
    <xf numFmtId="0" fontId="10" fillId="0" borderId="39" xfId="0" applyFont="1" applyBorder="1" applyAlignment="1">
      <alignment vertical="distributed" wrapText="1" readingOrder="1"/>
    </xf>
    <xf numFmtId="0" fontId="0" fillId="0" borderId="40" xfId="0" applyBorder="1" applyAlignment="1">
      <alignment vertical="distributed" wrapText="1" readingOrder="1"/>
    </xf>
    <xf numFmtId="0" fontId="10" fillId="0" borderId="38" xfId="0" applyFont="1" applyBorder="1" applyAlignment="1">
      <alignment horizontal="center" vertical="distributed" wrapText="1" readingOrder="1"/>
    </xf>
    <xf numFmtId="0" fontId="10" fillId="0" borderId="39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0" borderId="79" xfId="0" applyFont="1" applyBorder="1" applyAlignment="1">
      <alignment horizontal="left"/>
    </xf>
    <xf numFmtId="0" fontId="10" fillId="0" borderId="20" xfId="0" applyFont="1" applyBorder="1" applyAlignment="1">
      <alignment horizontal="left"/>
    </xf>
    <xf numFmtId="0" fontId="10" fillId="0" borderId="32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/>
    </xf>
    <xf numFmtId="0" fontId="10" fillId="0" borderId="40" xfId="0" applyFont="1" applyBorder="1" applyAlignment="1">
      <alignment vertical="distributed" textRotation="90" readingOrder="1"/>
    </xf>
    <xf numFmtId="0" fontId="10" fillId="0" borderId="39" xfId="0" applyFont="1" applyBorder="1" applyAlignment="1">
      <alignment vertical="center" textRotation="90" readingOrder="1"/>
    </xf>
    <xf numFmtId="0" fontId="10" fillId="0" borderId="38" xfId="0" applyFont="1" applyBorder="1" applyAlignment="1">
      <alignment vertical="center" textRotation="90" readingOrder="1"/>
    </xf>
    <xf numFmtId="0" fontId="10" fillId="0" borderId="39" xfId="0" applyFont="1" applyBorder="1" applyAlignment="1">
      <alignment horizontal="center" vertical="center" wrapText="1" readingOrder="1"/>
    </xf>
    <xf numFmtId="0" fontId="0" fillId="0" borderId="40" xfId="0" applyBorder="1" applyAlignment="1">
      <alignment horizontal="center" vertical="center" wrapText="1" readingOrder="1"/>
    </xf>
    <xf numFmtId="0" fontId="10" fillId="0" borderId="18" xfId="0" applyFont="1" applyBorder="1" applyAlignment="1">
      <alignment horizontal="center" vertical="center"/>
    </xf>
    <xf numFmtId="0" fontId="10" fillId="0" borderId="38" xfId="0" applyFont="1" applyBorder="1" applyAlignment="1">
      <alignment vertical="distributed" wrapText="1" readingOrder="1"/>
    </xf>
    <xf numFmtId="0" fontId="15" fillId="0" borderId="3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42" xfId="0" applyFont="1" applyBorder="1" applyAlignment="1">
      <alignment horizontal="center"/>
    </xf>
    <xf numFmtId="0" fontId="10" fillId="0" borderId="32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32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39" xfId="0" applyFont="1" applyBorder="1" applyAlignment="1">
      <alignment horizontal="center" vertical="center" textRotation="89" readingOrder="1"/>
    </xf>
    <xf numFmtId="0" fontId="10" fillId="0" borderId="40" xfId="0" applyFont="1" applyBorder="1" applyAlignment="1">
      <alignment horizontal="center" vertical="center" textRotation="89" readingOrder="1"/>
    </xf>
    <xf numFmtId="0" fontId="10" fillId="0" borderId="38" xfId="0" applyFont="1" applyFill="1" applyBorder="1" applyAlignment="1">
      <alignment vertical="center" textRotation="90" readingOrder="1"/>
    </xf>
    <xf numFmtId="0" fontId="0" fillId="4" borderId="9" xfId="0" applyFill="1" applyBorder="1" applyAlignment="1">
      <alignment horizontal="center"/>
    </xf>
    <xf numFmtId="0" fontId="14" fillId="0" borderId="36" xfId="0" applyFont="1" applyBorder="1" applyAlignment="1">
      <alignment horizontal="left"/>
    </xf>
    <xf numFmtId="0" fontId="14" fillId="0" borderId="23" xfId="0" applyFont="1" applyBorder="1" applyAlignment="1">
      <alignment horizontal="left"/>
    </xf>
    <xf numFmtId="0" fontId="14" fillId="0" borderId="24" xfId="0" applyFont="1" applyBorder="1" applyAlignment="1">
      <alignment horizontal="left"/>
    </xf>
    <xf numFmtId="0" fontId="10" fillId="4" borderId="39" xfId="0" applyFont="1" applyFill="1" applyBorder="1" applyAlignment="1">
      <alignment vertical="distributed" readingOrder="1"/>
    </xf>
    <xf numFmtId="0" fontId="10" fillId="4" borderId="40" xfId="0" applyFont="1" applyFill="1" applyBorder="1" applyAlignment="1">
      <alignment vertical="distributed" readingOrder="1"/>
    </xf>
    <xf numFmtId="0" fontId="10" fillId="0" borderId="22" xfId="0" applyFont="1" applyBorder="1" applyAlignment="1">
      <alignment vertical="distributed" readingOrder="1"/>
    </xf>
    <xf numFmtId="0" fontId="10" fillId="0" borderId="0" xfId="0" applyFont="1" applyBorder="1" applyAlignment="1">
      <alignment vertical="distributed" readingOrder="1"/>
    </xf>
    <xf numFmtId="0" fontId="10" fillId="0" borderId="38" xfId="0" applyFont="1" applyBorder="1" applyAlignment="1">
      <alignment horizontal="center" vertical="center"/>
    </xf>
    <xf numFmtId="0" fontId="10" fillId="0" borderId="39" xfId="0" applyFont="1" applyFill="1" applyBorder="1" applyAlignment="1">
      <alignment vertical="distributed" textRotation="90" readingOrder="1"/>
    </xf>
    <xf numFmtId="0" fontId="10" fillId="0" borderId="40" xfId="0" applyFont="1" applyFill="1" applyBorder="1" applyAlignment="1">
      <alignment vertical="distributed" textRotation="90" readingOrder="1"/>
    </xf>
    <xf numFmtId="0" fontId="10" fillId="0" borderId="29" xfId="0" applyFont="1" applyBorder="1" applyAlignment="1">
      <alignment horizontal="center"/>
    </xf>
    <xf numFmtId="0" fontId="0" fillId="0" borderId="22" xfId="0" applyFont="1" applyBorder="1" applyAlignment="1">
      <alignment vertical="distributed" readingOrder="1"/>
    </xf>
    <xf numFmtId="0" fontId="0" fillId="0" borderId="0" xfId="0" applyFont="1" applyBorder="1" applyAlignment="1">
      <alignment vertical="distributed" readingOrder="1"/>
    </xf>
    <xf numFmtId="0" fontId="0" fillId="0" borderId="39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0" fontId="10" fillId="0" borderId="28" xfId="0" applyFont="1" applyBorder="1" applyAlignment="1">
      <alignment horizontal="left"/>
    </xf>
    <xf numFmtId="0" fontId="0" fillId="0" borderId="39" xfId="0" applyFont="1" applyBorder="1" applyAlignment="1">
      <alignment vertical="distributed" readingOrder="1"/>
    </xf>
    <xf numFmtId="0" fontId="0" fillId="4" borderId="39" xfId="0" applyFont="1" applyFill="1" applyBorder="1" applyAlignment="1">
      <alignment horizontal="center" vertical="center" readingOrder="1"/>
    </xf>
    <xf numFmtId="0" fontId="0" fillId="4" borderId="38" xfId="0" applyFont="1" applyFill="1" applyBorder="1" applyAlignment="1">
      <alignment horizontal="center" vertical="center" readingOrder="1"/>
    </xf>
    <xf numFmtId="0" fontId="10" fillId="0" borderId="39" xfId="0" applyFont="1" applyFill="1" applyBorder="1" applyAlignment="1">
      <alignment horizontal="center" vertical="center" textRotation="90" readingOrder="1"/>
    </xf>
    <xf numFmtId="0" fontId="0" fillId="0" borderId="39" xfId="0" applyFont="1" applyFill="1" applyBorder="1" applyAlignment="1">
      <alignment horizontal="center" vertical="center"/>
    </xf>
    <xf numFmtId="0" fontId="0" fillId="0" borderId="38" xfId="0" applyFont="1" applyFill="1" applyBorder="1" applyAlignment="1">
      <alignment horizontal="center" vertical="center"/>
    </xf>
    <xf numFmtId="0" fontId="0" fillId="0" borderId="50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51" xfId="0" applyBorder="1" applyAlignment="1">
      <alignment horizontal="left"/>
    </xf>
    <xf numFmtId="0" fontId="10" fillId="0" borderId="10" xfId="0" applyFont="1" applyBorder="1" applyAlignment="1">
      <alignment horizontal="left"/>
    </xf>
    <xf numFmtId="0" fontId="14" fillId="0" borderId="26" xfId="0" applyFont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4" borderId="38" xfId="0" applyFill="1" applyBorder="1" applyAlignment="1">
      <alignment vertical="distributed" readingOrder="1"/>
    </xf>
    <xf numFmtId="0" fontId="0" fillId="4" borderId="40" xfId="0" applyFill="1" applyBorder="1" applyAlignment="1">
      <alignment vertical="distributed" readingOrder="1"/>
    </xf>
    <xf numFmtId="0" fontId="10" fillId="0" borderId="61" xfId="0" applyFont="1" applyBorder="1" applyAlignment="1">
      <alignment horizontal="center"/>
    </xf>
    <xf numFmtId="0" fontId="10" fillId="4" borderId="38" xfId="0" applyFont="1" applyFill="1" applyBorder="1" applyAlignment="1">
      <alignment vertical="distributed" readingOrder="1"/>
    </xf>
    <xf numFmtId="0" fontId="10" fillId="0" borderId="39" xfId="0" applyFont="1" applyBorder="1" applyAlignment="1">
      <alignment vertical="justify" textRotation="90" readingOrder="1"/>
    </xf>
    <xf numFmtId="0" fontId="10" fillId="0" borderId="38" xfId="0" applyFont="1" applyBorder="1" applyAlignment="1">
      <alignment vertical="justify" textRotation="90" readingOrder="1"/>
    </xf>
    <xf numFmtId="0" fontId="10" fillId="0" borderId="68" xfId="0" applyFont="1" applyBorder="1" applyAlignment="1">
      <alignment horizontal="center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5" fillId="0" borderId="41" xfId="0" applyFont="1" applyBorder="1" applyAlignment="1">
      <alignment horizontal="center" vertical="center"/>
    </xf>
    <xf numFmtId="0" fontId="0" fillId="4" borderId="51" xfId="0" applyFont="1" applyFill="1" applyBorder="1" applyAlignment="1">
      <alignment horizontal="left"/>
    </xf>
    <xf numFmtId="0" fontId="10" fillId="4" borderId="32" xfId="0" applyFont="1" applyFill="1" applyBorder="1" applyAlignment="1">
      <alignment horizontal="left"/>
    </xf>
    <xf numFmtId="0" fontId="10" fillId="4" borderId="18" xfId="0" applyFont="1" applyFill="1" applyBorder="1" applyAlignment="1">
      <alignment horizontal="left"/>
    </xf>
    <xf numFmtId="0" fontId="10" fillId="4" borderId="20" xfId="0" applyFont="1" applyFill="1" applyBorder="1" applyAlignment="1">
      <alignment horizontal="left"/>
    </xf>
    <xf numFmtId="0" fontId="10" fillId="4" borderId="32" xfId="0" applyFont="1" applyFill="1" applyBorder="1" applyAlignment="1"/>
    <xf numFmtId="0" fontId="10" fillId="4" borderId="18" xfId="0" applyFont="1" applyFill="1" applyBorder="1" applyAlignment="1"/>
    <xf numFmtId="0" fontId="10" fillId="4" borderId="20" xfId="0" applyFont="1" applyFill="1" applyBorder="1" applyAlignment="1"/>
    <xf numFmtId="0" fontId="0" fillId="4" borderId="32" xfId="0" applyFont="1" applyFill="1" applyBorder="1" applyAlignment="1">
      <alignment horizontal="left"/>
    </xf>
    <xf numFmtId="0" fontId="0" fillId="4" borderId="18" xfId="0" applyFont="1" applyFill="1" applyBorder="1" applyAlignment="1">
      <alignment horizontal="left"/>
    </xf>
    <xf numFmtId="0" fontId="0" fillId="4" borderId="20" xfId="0" applyFont="1" applyFill="1" applyBorder="1" applyAlignment="1">
      <alignment horizontal="left"/>
    </xf>
    <xf numFmtId="0" fontId="0" fillId="4" borderId="32" xfId="0" applyFont="1" applyFill="1" applyBorder="1" applyAlignment="1"/>
    <xf numFmtId="0" fontId="0" fillId="4" borderId="18" xfId="0" applyFont="1" applyFill="1" applyBorder="1" applyAlignment="1"/>
    <xf numFmtId="0" fontId="0" fillId="4" borderId="20" xfId="0" applyFont="1" applyFill="1" applyBorder="1" applyAlignment="1"/>
    <xf numFmtId="0" fontId="0" fillId="4" borderId="32" xfId="0" applyFill="1" applyBorder="1" applyAlignment="1">
      <alignment horizontal="left"/>
    </xf>
    <xf numFmtId="0" fontId="0" fillId="4" borderId="20" xfId="0" applyFill="1" applyBorder="1" applyAlignment="1">
      <alignment horizontal="left"/>
    </xf>
    <xf numFmtId="0" fontId="10" fillId="0" borderId="37" xfId="0" applyFont="1" applyBorder="1" applyAlignment="1">
      <alignment horizontal="left"/>
    </xf>
    <xf numFmtId="0" fontId="10" fillId="0" borderId="27" xfId="0" applyFont="1" applyBorder="1" applyAlignment="1">
      <alignment horizontal="left" vertical="center"/>
    </xf>
    <xf numFmtId="0" fontId="10" fillId="0" borderId="29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24" xfId="0" applyFont="1" applyBorder="1" applyAlignment="1">
      <alignment horizontal="left" vertical="center"/>
    </xf>
    <xf numFmtId="43" fontId="0" fillId="0" borderId="49" xfId="7" applyFont="1" applyBorder="1" applyAlignment="1">
      <alignment horizontal="center" vertical="center"/>
    </xf>
    <xf numFmtId="43" fontId="0" fillId="0" borderId="69" xfId="7" applyFont="1" applyBorder="1" applyAlignment="1">
      <alignment horizontal="center" vertical="center"/>
    </xf>
    <xf numFmtId="0" fontId="10" fillId="4" borderId="21" xfId="0" applyFont="1" applyFill="1" applyBorder="1" applyAlignment="1">
      <alignment horizontal="left" vertical="top" readingOrder="1"/>
    </xf>
    <xf numFmtId="0" fontId="10" fillId="4" borderId="22" xfId="0" applyFont="1" applyFill="1" applyBorder="1" applyAlignment="1">
      <alignment horizontal="left" vertical="top" readingOrder="1"/>
    </xf>
    <xf numFmtId="0" fontId="10" fillId="4" borderId="41" xfId="0" applyFont="1" applyFill="1" applyBorder="1" applyAlignment="1">
      <alignment horizontal="left" vertical="top" readingOrder="1"/>
    </xf>
    <xf numFmtId="0" fontId="0" fillId="0" borderId="43" xfId="0" applyFont="1" applyBorder="1" applyAlignment="1">
      <alignment horizontal="left" vertical="top" readingOrder="1"/>
    </xf>
    <xf numFmtId="0" fontId="0" fillId="0" borderId="30" xfId="0" applyFont="1" applyBorder="1" applyAlignment="1">
      <alignment horizontal="left" vertical="top" readingOrder="1"/>
    </xf>
    <xf numFmtId="0" fontId="0" fillId="0" borderId="31" xfId="0" applyFont="1" applyBorder="1" applyAlignment="1">
      <alignment horizontal="left" vertical="top" readingOrder="1"/>
    </xf>
    <xf numFmtId="43" fontId="0" fillId="0" borderId="39" xfId="7" applyFont="1" applyBorder="1" applyAlignment="1">
      <alignment horizontal="center" vertical="center"/>
    </xf>
    <xf numFmtId="43" fontId="0" fillId="0" borderId="40" xfId="7" applyFont="1" applyBorder="1" applyAlignment="1">
      <alignment horizontal="center" vertical="center"/>
    </xf>
    <xf numFmtId="4" fontId="0" fillId="0" borderId="38" xfId="0" applyNumberForma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0" fillId="4" borderId="0" xfId="0" applyFont="1" applyFill="1" applyBorder="1" applyAlignment="1">
      <alignment horizontal="left" vertical="top" readingOrder="1"/>
    </xf>
    <xf numFmtId="0" fontId="10" fillId="4" borderId="42" xfId="0" applyFont="1" applyFill="1" applyBorder="1" applyAlignment="1">
      <alignment horizontal="left" vertical="top" readingOrder="1"/>
    </xf>
    <xf numFmtId="0" fontId="0" fillId="0" borderId="43" xfId="0" applyFont="1" applyBorder="1" applyAlignment="1">
      <alignment horizontal="left"/>
    </xf>
    <xf numFmtId="0" fontId="0" fillId="0" borderId="30" xfId="0" applyFont="1" applyBorder="1" applyAlignment="1">
      <alignment horizontal="left"/>
    </xf>
    <xf numFmtId="0" fontId="0" fillId="0" borderId="31" xfId="0" applyFont="1" applyBorder="1" applyAlignment="1">
      <alignment horizontal="left"/>
    </xf>
    <xf numFmtId="4" fontId="0" fillId="0" borderId="39" xfId="0" applyNumberFormat="1" applyBorder="1" applyAlignment="1">
      <alignment horizontal="center" vertical="center"/>
    </xf>
    <xf numFmtId="4" fontId="0" fillId="0" borderId="40" xfId="0" applyNumberForma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0" fillId="0" borderId="21" xfId="0" applyFont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10" fillId="0" borderId="39" xfId="0" applyFont="1" applyBorder="1" applyAlignment="1">
      <alignment textRotation="90" readingOrder="1"/>
    </xf>
    <xf numFmtId="0" fontId="10" fillId="0" borderId="38" xfId="0" applyFont="1" applyBorder="1" applyAlignment="1">
      <alignment textRotation="90" readingOrder="1"/>
    </xf>
    <xf numFmtId="0" fontId="10" fillId="0" borderId="40" xfId="0" applyFont="1" applyBorder="1" applyAlignment="1">
      <alignment vertical="justify" readingOrder="1"/>
    </xf>
    <xf numFmtId="0" fontId="10" fillId="0" borderId="39" xfId="0" applyFont="1" applyBorder="1" applyAlignment="1">
      <alignment vertical="distributed" textRotation="90" wrapText="1" readingOrder="1"/>
    </xf>
    <xf numFmtId="0" fontId="10" fillId="0" borderId="38" xfId="0" applyFont="1" applyBorder="1" applyAlignment="1">
      <alignment vertical="distributed" textRotation="90" wrapText="1" readingOrder="1"/>
    </xf>
    <xf numFmtId="0" fontId="10" fillId="0" borderId="39" xfId="0" applyFont="1" applyBorder="1" applyAlignment="1">
      <alignment horizontal="center" vertical="distributed" textRotation="90" wrapText="1" readingOrder="1"/>
    </xf>
    <xf numFmtId="0" fontId="10" fillId="0" borderId="50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51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26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23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20" fillId="0" borderId="39" xfId="0" applyFont="1" applyFill="1" applyBorder="1" applyAlignment="1">
      <alignment horizontal="center" vertical="center"/>
    </xf>
    <xf numFmtId="0" fontId="20" fillId="0" borderId="38" xfId="0" applyFont="1" applyFill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" fillId="0" borderId="11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11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0" fillId="0" borderId="43" xfId="0" applyFont="1" applyBorder="1" applyAlignment="1">
      <alignment horizontal="right"/>
    </xf>
    <xf numFmtId="0" fontId="20" fillId="0" borderId="30" xfId="0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4" fontId="10" fillId="0" borderId="39" xfId="0" applyNumberFormat="1" applyFont="1" applyBorder="1" applyAlignment="1">
      <alignment horizontal="center" vertical="center"/>
    </xf>
    <xf numFmtId="4" fontId="10" fillId="0" borderId="40" xfId="0" applyNumberFormat="1" applyFont="1" applyBorder="1" applyAlignment="1">
      <alignment horizontal="center" vertical="center"/>
    </xf>
    <xf numFmtId="4" fontId="10" fillId="0" borderId="38" xfId="0" applyNumberFormat="1" applyFont="1" applyBorder="1" applyAlignment="1">
      <alignment horizontal="center" vertical="center"/>
    </xf>
    <xf numFmtId="4" fontId="10" fillId="0" borderId="33" xfId="0" applyNumberFormat="1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0" fillId="0" borderId="42" xfId="0" applyBorder="1" applyAlignment="1">
      <alignment horizontal="left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4" fontId="0" fillId="0" borderId="39" xfId="0" applyNumberFormat="1" applyBorder="1" applyAlignment="1">
      <alignment horizontal="center"/>
    </xf>
    <xf numFmtId="4" fontId="0" fillId="0" borderId="40" xfId="0" applyNumberFormat="1" applyBorder="1" applyAlignment="1">
      <alignment horizontal="center"/>
    </xf>
    <xf numFmtId="0" fontId="10" fillId="0" borderId="40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2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41" xfId="0" applyBorder="1" applyAlignment="1">
      <alignment horizontal="left"/>
    </xf>
    <xf numFmtId="0" fontId="10" fillId="4" borderId="19" xfId="0" applyFont="1" applyFill="1" applyBorder="1" applyAlignment="1">
      <alignment horizontal="left"/>
    </xf>
    <xf numFmtId="0" fontId="10" fillId="4" borderId="16" xfId="0" applyFont="1" applyFill="1" applyBorder="1" applyAlignment="1">
      <alignment horizontal="left"/>
    </xf>
    <xf numFmtId="0" fontId="10" fillId="4" borderId="17" xfId="0" applyFont="1" applyFill="1" applyBorder="1" applyAlignment="1">
      <alignment horizontal="left"/>
    </xf>
    <xf numFmtId="0" fontId="10" fillId="4" borderId="61" xfId="0" applyFont="1" applyFill="1" applyBorder="1" applyAlignment="1">
      <alignment horizontal="left"/>
    </xf>
    <xf numFmtId="0" fontId="10" fillId="4" borderId="21" xfId="0" applyFont="1" applyFill="1" applyBorder="1" applyAlignment="1">
      <alignment horizontal="left"/>
    </xf>
    <xf numFmtId="0" fontId="10" fillId="4" borderId="22" xfId="0" applyFont="1" applyFill="1" applyBorder="1" applyAlignment="1">
      <alignment horizontal="left"/>
    </xf>
    <xf numFmtId="0" fontId="0" fillId="4" borderId="19" xfId="0" applyFont="1" applyFill="1" applyBorder="1" applyAlignment="1">
      <alignment horizontal="left"/>
    </xf>
    <xf numFmtId="0" fontId="0" fillId="4" borderId="16" xfId="0" applyFont="1" applyFill="1" applyBorder="1" applyAlignment="1">
      <alignment horizontal="left"/>
    </xf>
    <xf numFmtId="0" fontId="0" fillId="4" borderId="17" xfId="0" applyFont="1" applyFill="1" applyBorder="1" applyAlignment="1">
      <alignment horizontal="left"/>
    </xf>
    <xf numFmtId="0" fontId="10" fillId="2" borderId="21" xfId="0" applyFont="1" applyFill="1" applyBorder="1" applyAlignment="1">
      <alignment horizontal="center"/>
    </xf>
    <xf numFmtId="0" fontId="10" fillId="2" borderId="22" xfId="0" applyFont="1" applyFill="1" applyBorder="1" applyAlignment="1">
      <alignment horizontal="center"/>
    </xf>
    <xf numFmtId="0" fontId="10" fillId="2" borderId="41" xfId="0" applyFont="1" applyFill="1" applyBorder="1" applyAlignment="1">
      <alignment horizontal="center"/>
    </xf>
    <xf numFmtId="0" fontId="10" fillId="0" borderId="5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10" fillId="0" borderId="21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right"/>
    </xf>
    <xf numFmtId="0" fontId="10" fillId="0" borderId="30" xfId="0" applyFont="1" applyBorder="1" applyAlignment="1">
      <alignment horizontal="right"/>
    </xf>
    <xf numFmtId="0" fontId="10" fillId="0" borderId="31" xfId="0" applyFont="1" applyBorder="1" applyAlignment="1">
      <alignment horizontal="right"/>
    </xf>
    <xf numFmtId="0" fontId="0" fillId="0" borderId="49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4" fontId="10" fillId="0" borderId="49" xfId="0" applyNumberFormat="1" applyFont="1" applyBorder="1" applyAlignment="1">
      <alignment horizontal="right" vertical="center"/>
    </xf>
    <xf numFmtId="4" fontId="10" fillId="0" borderId="69" xfId="0" applyNumberFormat="1" applyFont="1" applyBorder="1" applyAlignment="1">
      <alignment horizontal="right" vertical="center"/>
    </xf>
    <xf numFmtId="0" fontId="0" fillId="0" borderId="50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4" fontId="10" fillId="0" borderId="50" xfId="0" applyNumberFormat="1" applyFont="1" applyBorder="1" applyAlignment="1">
      <alignment horizontal="center" vertical="center"/>
    </xf>
    <xf numFmtId="4" fontId="10" fillId="0" borderId="47" xfId="0" applyNumberFormat="1" applyFont="1" applyBorder="1" applyAlignment="1">
      <alignment horizontal="center" vertical="center"/>
    </xf>
    <xf numFmtId="0" fontId="0" fillId="0" borderId="34" xfId="0" applyBorder="1" applyAlignment="1">
      <alignment horizontal="center"/>
    </xf>
    <xf numFmtId="49" fontId="0" fillId="0" borderId="21" xfId="0" applyNumberFormat="1" applyBorder="1" applyAlignment="1">
      <alignment horizontal="center" vertical="center"/>
    </xf>
    <xf numFmtId="49" fontId="0" fillId="0" borderId="47" xfId="0" applyNumberFormat="1" applyBorder="1" applyAlignment="1">
      <alignment horizontal="center" vertical="center"/>
    </xf>
    <xf numFmtId="4" fontId="10" fillId="0" borderId="59" xfId="0" applyNumberFormat="1" applyFont="1" applyBorder="1" applyAlignment="1">
      <alignment horizontal="right" vertical="center"/>
    </xf>
    <xf numFmtId="4" fontId="10" fillId="0" borderId="53" xfId="0" applyNumberFormat="1" applyFont="1" applyBorder="1" applyAlignment="1">
      <alignment horizontal="right" vertical="center"/>
    </xf>
    <xf numFmtId="4" fontId="10" fillId="0" borderId="77" xfId="0" applyNumberFormat="1" applyFont="1" applyBorder="1" applyAlignment="1">
      <alignment horizontal="right" vertical="center"/>
    </xf>
    <xf numFmtId="4" fontId="10" fillId="0" borderId="66" xfId="0" applyNumberFormat="1" applyFont="1" applyBorder="1" applyAlignment="1">
      <alignment horizontal="right" vertical="center"/>
    </xf>
    <xf numFmtId="0" fontId="10" fillId="0" borderId="39" xfId="0" applyFont="1" applyBorder="1" applyAlignment="1">
      <alignment vertical="center"/>
    </xf>
    <xf numFmtId="0" fontId="10" fillId="0" borderId="38" xfId="0" applyFont="1" applyBorder="1" applyAlignment="1">
      <alignment vertical="center"/>
    </xf>
    <xf numFmtId="0" fontId="10" fillId="0" borderId="40" xfId="0" applyFont="1" applyBorder="1" applyAlignment="1">
      <alignment vertical="center"/>
    </xf>
    <xf numFmtId="49" fontId="35" fillId="2" borderId="11" xfId="0" applyNumberFormat="1" applyFont="1" applyFill="1" applyBorder="1" applyAlignment="1">
      <alignment horizontal="center"/>
    </xf>
    <xf numFmtId="49" fontId="35" fillId="2" borderId="9" xfId="0" applyNumberFormat="1" applyFont="1" applyFill="1" applyBorder="1" applyAlignment="1">
      <alignment horizontal="center"/>
    </xf>
    <xf numFmtId="0" fontId="10" fillId="0" borderId="47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0" fontId="10" fillId="0" borderId="4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69" xfId="0" applyFont="1" applyBorder="1" applyAlignment="1">
      <alignment horizontal="center" vertical="distributed" readingOrder="1"/>
    </xf>
    <xf numFmtId="0" fontId="10" fillId="0" borderId="80" xfId="0" applyFont="1" applyBorder="1" applyAlignment="1">
      <alignment horizontal="center" vertical="center"/>
    </xf>
    <xf numFmtId="0" fontId="10" fillId="0" borderId="79" xfId="0" applyFont="1" applyBorder="1" applyAlignment="1">
      <alignment horizontal="center" vertical="center"/>
    </xf>
    <xf numFmtId="0" fontId="10" fillId="0" borderId="69" xfId="0" applyFont="1" applyBorder="1" applyAlignment="1">
      <alignment horizontal="center" vertical="distributed" wrapText="1" readingOrder="1"/>
    </xf>
    <xf numFmtId="0" fontId="0" fillId="4" borderId="47" xfId="0" applyFill="1" applyBorder="1" applyAlignment="1">
      <alignment horizontal="left"/>
    </xf>
    <xf numFmtId="0" fontId="0" fillId="4" borderId="44" xfId="0" applyFill="1" applyBorder="1" applyAlignment="1">
      <alignment horizontal="left"/>
    </xf>
    <xf numFmtId="0" fontId="0" fillId="2" borderId="18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10" fillId="0" borderId="6" xfId="0" applyFont="1" applyBorder="1" applyAlignment="1">
      <alignment vertical="center"/>
    </xf>
    <xf numFmtId="0" fontId="10" fillId="0" borderId="76" xfId="0" applyFont="1" applyBorder="1" applyAlignment="1">
      <alignment vertical="distributed"/>
    </xf>
    <xf numFmtId="0" fontId="0" fillId="0" borderId="63" xfId="0" applyBorder="1" applyAlignment="1">
      <alignment vertical="distributed"/>
    </xf>
    <xf numFmtId="0" fontId="10" fillId="0" borderId="75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0" fontId="10" fillId="0" borderId="77" xfId="0" applyFont="1" applyBorder="1" applyAlignment="1">
      <alignment horizontal="center" vertical="distributed" readingOrder="1"/>
    </xf>
    <xf numFmtId="0" fontId="10" fillId="0" borderId="64" xfId="0" applyFont="1" applyBorder="1" applyAlignment="1">
      <alignment horizontal="center" vertical="distributed" readingOrder="1"/>
    </xf>
    <xf numFmtId="0" fontId="10" fillId="0" borderId="41" xfId="0" applyFont="1" applyBorder="1" applyAlignment="1">
      <alignment vertical="distributed" wrapText="1" readingOrder="1"/>
    </xf>
    <xf numFmtId="0" fontId="0" fillId="0" borderId="31" xfId="0" applyBorder="1" applyAlignment="1">
      <alignment vertical="distributed" wrapText="1" readingOrder="1"/>
    </xf>
    <xf numFmtId="0" fontId="10" fillId="0" borderId="15" xfId="0" applyFont="1" applyBorder="1" applyAlignment="1">
      <alignment horizontal="center"/>
    </xf>
    <xf numFmtId="0" fontId="10" fillId="0" borderId="37" xfId="0" applyFont="1" applyBorder="1" applyAlignment="1">
      <alignment horizontal="right"/>
    </xf>
    <xf numFmtId="0" fontId="10" fillId="0" borderId="0" xfId="0" applyFont="1" applyBorder="1" applyAlignment="1">
      <alignment horizontal="right"/>
    </xf>
    <xf numFmtId="0" fontId="20" fillId="0" borderId="39" xfId="0" applyFont="1" applyBorder="1" applyAlignment="1">
      <alignment horizontal="center" vertical="distributed" readingOrder="1"/>
    </xf>
    <xf numFmtId="0" fontId="20" fillId="0" borderId="40" xfId="0" applyFont="1" applyBorder="1" applyAlignment="1">
      <alignment horizontal="center" vertical="distributed" readingOrder="1"/>
    </xf>
    <xf numFmtId="0" fontId="11" fillId="0" borderId="36" xfId="0" applyFont="1" applyBorder="1" applyAlignment="1">
      <alignment horizontal="left"/>
    </xf>
    <xf numFmtId="0" fontId="11" fillId="0" borderId="23" xfId="0" applyFont="1" applyBorder="1" applyAlignment="1">
      <alignment horizontal="left"/>
    </xf>
    <xf numFmtId="0" fontId="11" fillId="0" borderId="24" xfId="0" applyFont="1" applyBorder="1" applyAlignment="1">
      <alignment horizontal="left"/>
    </xf>
    <xf numFmtId="0" fontId="19" fillId="0" borderId="21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21" fillId="0" borderId="43" xfId="0" applyFont="1" applyBorder="1" applyAlignment="1">
      <alignment horizontal="center"/>
    </xf>
    <xf numFmtId="0" fontId="21" fillId="0" borderId="31" xfId="0" applyFont="1" applyBorder="1" applyAlignment="1">
      <alignment horizontal="center"/>
    </xf>
    <xf numFmtId="0" fontId="20" fillId="0" borderId="38" xfId="0" applyFont="1" applyBorder="1" applyAlignment="1">
      <alignment vertical="distributed" readingOrder="1"/>
    </xf>
    <xf numFmtId="0" fontId="20" fillId="0" borderId="40" xfId="0" applyFont="1" applyBorder="1" applyAlignment="1">
      <alignment vertical="distributed" readingOrder="1"/>
    </xf>
    <xf numFmtId="0" fontId="21" fillId="0" borderId="3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18" fillId="0" borderId="27" xfId="0" applyFont="1" applyFill="1" applyBorder="1" applyAlignment="1">
      <alignment horizontal="center"/>
    </xf>
    <xf numFmtId="0" fontId="18" fillId="0" borderId="28" xfId="0" applyFont="1" applyFill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0" fillId="0" borderId="21" xfId="0" applyFont="1" applyBorder="1" applyAlignment="1">
      <alignment vertical="distributed" readingOrder="1"/>
    </xf>
    <xf numFmtId="0" fontId="10" fillId="0" borderId="47" xfId="0" applyFont="1" applyBorder="1" applyAlignment="1">
      <alignment vertical="distributed" readingOrder="1"/>
    </xf>
    <xf numFmtId="0" fontId="10" fillId="0" borderId="38" xfId="0" applyFont="1" applyBorder="1" applyAlignment="1">
      <alignment horizontal="center" vertical="center" textRotation="89" readingOrder="1"/>
    </xf>
    <xf numFmtId="0" fontId="10" fillId="0" borderId="22" xfId="0" applyNumberFormat="1" applyFont="1" applyBorder="1" applyAlignment="1">
      <alignment horizontal="center"/>
    </xf>
    <xf numFmtId="0" fontId="10" fillId="4" borderId="43" xfId="0" applyFont="1" applyFill="1" applyBorder="1" applyAlignment="1">
      <alignment horizontal="center"/>
    </xf>
    <xf numFmtId="0" fontId="10" fillId="4" borderId="30" xfId="0" applyFont="1" applyFill="1" applyBorder="1" applyAlignment="1">
      <alignment horizontal="center"/>
    </xf>
    <xf numFmtId="0" fontId="10" fillId="4" borderId="31" xfId="0" applyFont="1" applyFill="1" applyBorder="1" applyAlignment="1">
      <alignment horizontal="center"/>
    </xf>
    <xf numFmtId="0" fontId="10" fillId="2" borderId="37" xfId="0" applyNumberFormat="1" applyFont="1" applyFill="1" applyBorder="1" applyAlignment="1">
      <alignment horizontal="center"/>
    </xf>
    <xf numFmtId="0" fontId="10" fillId="2" borderId="0" xfId="0" applyNumberFormat="1" applyFont="1" applyFill="1" applyBorder="1" applyAlignment="1">
      <alignment horizontal="center"/>
    </xf>
    <xf numFmtId="0" fontId="10" fillId="2" borderId="42" xfId="0" applyNumberFormat="1" applyFont="1" applyFill="1" applyBorder="1" applyAlignment="1">
      <alignment horizontal="center"/>
    </xf>
    <xf numFmtId="0" fontId="10" fillId="0" borderId="38" xfId="0" applyFont="1" applyBorder="1" applyAlignment="1">
      <alignment horizontal="center" vertical="center" textRotation="90" wrapText="1" readingOrder="1"/>
    </xf>
    <xf numFmtId="0" fontId="10" fillId="0" borderId="41" xfId="0" applyFont="1" applyBorder="1" applyAlignment="1">
      <alignment horizontal="center" vertical="distributed" textRotation="90" readingOrder="1"/>
    </xf>
    <xf numFmtId="0" fontId="10" fillId="0" borderId="42" xfId="0" applyFont="1" applyBorder="1" applyAlignment="1">
      <alignment horizontal="center" vertical="distributed" textRotation="90" readingOrder="1"/>
    </xf>
    <xf numFmtId="0" fontId="10" fillId="0" borderId="39" xfId="0" applyFont="1" applyBorder="1" applyAlignment="1">
      <alignment horizontal="center" vertical="center" textRotation="86" readingOrder="1"/>
    </xf>
    <xf numFmtId="0" fontId="10" fillId="0" borderId="38" xfId="0" applyFont="1" applyBorder="1" applyAlignment="1">
      <alignment horizontal="center" vertical="center" textRotation="86" readingOrder="1"/>
    </xf>
    <xf numFmtId="0" fontId="10" fillId="0" borderId="40" xfId="0" applyFont="1" applyBorder="1" applyAlignment="1">
      <alignment horizontal="center" vertical="center" textRotation="86" readingOrder="1"/>
    </xf>
    <xf numFmtId="0" fontId="10" fillId="0" borderId="40" xfId="0" applyFont="1" applyBorder="1" applyAlignment="1">
      <alignment vertical="distributed" textRotation="90" wrapText="1" readingOrder="1"/>
    </xf>
    <xf numFmtId="0" fontId="10" fillId="0" borderId="39" xfId="0" applyFont="1" applyBorder="1" applyAlignment="1">
      <alignment horizontal="center" vertical="distributed" textRotation="90" readingOrder="2"/>
    </xf>
    <xf numFmtId="0" fontId="10" fillId="0" borderId="38" xfId="0" applyFont="1" applyBorder="1" applyAlignment="1">
      <alignment horizontal="center" vertical="distributed" textRotation="90" readingOrder="2"/>
    </xf>
    <xf numFmtId="49" fontId="10" fillId="2" borderId="74" xfId="0" applyNumberFormat="1" applyFont="1" applyFill="1" applyBorder="1" applyAlignment="1">
      <alignment horizontal="center"/>
    </xf>
    <xf numFmtId="49" fontId="10" fillId="2" borderId="28" xfId="0" applyNumberFormat="1" applyFont="1" applyFill="1" applyBorder="1" applyAlignment="1">
      <alignment horizontal="center"/>
    </xf>
    <xf numFmtId="49" fontId="10" fillId="2" borderId="29" xfId="0" applyNumberFormat="1" applyFont="1" applyFill="1" applyBorder="1" applyAlignment="1">
      <alignment horizontal="center"/>
    </xf>
    <xf numFmtId="0" fontId="10" fillId="0" borderId="38" xfId="0" applyFont="1" applyBorder="1" applyAlignment="1">
      <alignment horizontal="center" vertical="distributed" textRotation="89" readingOrder="1"/>
    </xf>
    <xf numFmtId="0" fontId="17" fillId="0" borderId="0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0" fillId="0" borderId="3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36" xfId="0" applyFont="1" applyBorder="1" applyAlignment="1">
      <alignment horizontal="left"/>
    </xf>
    <xf numFmtId="0" fontId="0" fillId="0" borderId="23" xfId="0" applyFont="1" applyBorder="1" applyAlignment="1">
      <alignment horizontal="left"/>
    </xf>
    <xf numFmtId="0" fontId="0" fillId="0" borderId="24" xfId="0" applyFont="1" applyBorder="1" applyAlignment="1">
      <alignment horizontal="left"/>
    </xf>
    <xf numFmtId="0" fontId="14" fillId="0" borderId="22" xfId="0" applyFont="1" applyBorder="1" applyAlignment="1">
      <alignment horizontal="center"/>
    </xf>
    <xf numFmtId="0" fontId="10" fillId="0" borderId="40" xfId="0" applyFont="1" applyBorder="1" applyAlignment="1">
      <alignment horizontal="center" vertical="distributed" textRotation="90" readingOrder="2"/>
    </xf>
    <xf numFmtId="0" fontId="10" fillId="0" borderId="36" xfId="0" applyFont="1" applyFill="1" applyBorder="1" applyAlignment="1">
      <alignment horizontal="left"/>
    </xf>
    <xf numFmtId="0" fontId="10" fillId="0" borderId="23" xfId="0" applyFont="1" applyFill="1" applyBorder="1" applyAlignment="1">
      <alignment horizontal="left"/>
    </xf>
    <xf numFmtId="0" fontId="10" fillId="0" borderId="24" xfId="0" applyFont="1" applyFill="1" applyBorder="1" applyAlignment="1">
      <alignment horizontal="left"/>
    </xf>
    <xf numFmtId="0" fontId="10" fillId="0" borderId="18" xfId="0" applyFont="1" applyFill="1" applyBorder="1" applyAlignment="1">
      <alignment horizontal="left"/>
    </xf>
    <xf numFmtId="0" fontId="10" fillId="0" borderId="39" xfId="0" applyFont="1" applyBorder="1" applyAlignment="1">
      <alignment vertical="distributed" textRotation="89" readingOrder="1"/>
    </xf>
    <xf numFmtId="0" fontId="10" fillId="0" borderId="38" xfId="0" applyFont="1" applyBorder="1" applyAlignment="1">
      <alignment vertical="distributed" textRotation="89" readingOrder="1"/>
    </xf>
    <xf numFmtId="0" fontId="10" fillId="0" borderId="40" xfId="0" applyFont="1" applyBorder="1" applyAlignment="1">
      <alignment vertical="distributed" textRotation="89" readingOrder="1"/>
    </xf>
    <xf numFmtId="0" fontId="10" fillId="5" borderId="21" xfId="0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/>
    </xf>
    <xf numFmtId="0" fontId="10" fillId="5" borderId="41" xfId="0" applyFont="1" applyFill="1" applyBorder="1" applyAlignment="1">
      <alignment horizontal="center"/>
    </xf>
    <xf numFmtId="0" fontId="10" fillId="0" borderId="38" xfId="0" applyFont="1" applyBorder="1" applyAlignment="1">
      <alignment vertical="distributed" textRotation="90" justifyLastLine="1" readingOrder="1"/>
    </xf>
    <xf numFmtId="0" fontId="10" fillId="0" borderId="40" xfId="0" applyFont="1" applyBorder="1" applyAlignment="1">
      <alignment vertical="distributed" textRotation="90" justifyLastLine="1" readingOrder="1"/>
    </xf>
    <xf numFmtId="0" fontId="10" fillId="0" borderId="40" xfId="0" applyFont="1" applyBorder="1" applyAlignment="1">
      <alignment vertical="distributed" textRotation="90"/>
    </xf>
    <xf numFmtId="0" fontId="10" fillId="3" borderId="32" xfId="0" applyFont="1" applyFill="1" applyBorder="1" applyAlignment="1">
      <alignment horizontal="center"/>
    </xf>
    <xf numFmtId="0" fontId="10" fillId="3" borderId="18" xfId="0" applyFont="1" applyFill="1" applyBorder="1" applyAlignment="1">
      <alignment horizontal="center"/>
    </xf>
    <xf numFmtId="0" fontId="10" fillId="3" borderId="20" xfId="0" applyFont="1" applyFill="1" applyBorder="1" applyAlignment="1">
      <alignment horizontal="center"/>
    </xf>
    <xf numFmtId="0" fontId="34" fillId="6" borderId="32" xfId="0" applyFont="1" applyFill="1" applyBorder="1" applyAlignment="1">
      <alignment horizontal="center"/>
    </xf>
    <xf numFmtId="0" fontId="34" fillId="6" borderId="18" xfId="0" applyFont="1" applyFill="1" applyBorder="1" applyAlignment="1">
      <alignment horizontal="center"/>
    </xf>
    <xf numFmtId="0" fontId="34" fillId="6" borderId="20" xfId="0" applyFont="1" applyFill="1" applyBorder="1" applyAlignment="1">
      <alignment horizontal="center"/>
    </xf>
    <xf numFmtId="0" fontId="10" fillId="0" borderId="17" xfId="0" applyFont="1" applyBorder="1" applyAlignment="1">
      <alignment horizontal="right"/>
    </xf>
  </cellXfs>
  <cellStyles count="44">
    <cellStyle name="Millares" xfId="7" builtinId="3"/>
    <cellStyle name="Millares [0] 2" xfId="2"/>
    <cellStyle name="Millares 10" xfId="13"/>
    <cellStyle name="Millares 11" xfId="14"/>
    <cellStyle name="Millares 12" xfId="15"/>
    <cellStyle name="Millares 13" xfId="16"/>
    <cellStyle name="Millares 14" xfId="17"/>
    <cellStyle name="Millares 15" xfId="18"/>
    <cellStyle name="Millares 16" xfId="19"/>
    <cellStyle name="Millares 17" xfId="20"/>
    <cellStyle name="Millares 18" xfId="21"/>
    <cellStyle name="Millares 19" xfId="22"/>
    <cellStyle name="Millares 2" xfId="3"/>
    <cellStyle name="Millares 20" xfId="23"/>
    <cellStyle name="Millares 21" xfId="24"/>
    <cellStyle name="Millares 22" xfId="25"/>
    <cellStyle name="Millares 23" xfId="26"/>
    <cellStyle name="Millares 24" xfId="27"/>
    <cellStyle name="Millares 25" xfId="28"/>
    <cellStyle name="Millares 26" xfId="29"/>
    <cellStyle name="Millares 27" xfId="30"/>
    <cellStyle name="Millares 28" xfId="31"/>
    <cellStyle name="Millares 29" xfId="32"/>
    <cellStyle name="Millares 3" xfId="1"/>
    <cellStyle name="Millares 30" xfId="33"/>
    <cellStyle name="Millares 31" xfId="34"/>
    <cellStyle name="Millares 32" xfId="35"/>
    <cellStyle name="Millares 33" xfId="36"/>
    <cellStyle name="Millares 34" xfId="37"/>
    <cellStyle name="Millares 35" xfId="38"/>
    <cellStyle name="Millares 36" xfId="39"/>
    <cellStyle name="Millares 37" xfId="40"/>
    <cellStyle name="Millares 38" xfId="41"/>
    <cellStyle name="Millares 39" xfId="42"/>
    <cellStyle name="Millares 4" xfId="4"/>
    <cellStyle name="Millares 5" xfId="5"/>
    <cellStyle name="Millares 6" xfId="6"/>
    <cellStyle name="Millares 7" xfId="10"/>
    <cellStyle name="Millares 8" xfId="11"/>
    <cellStyle name="Millares 9" xfId="12"/>
    <cellStyle name="Moneda" xfId="43" builtinId="4"/>
    <cellStyle name="Normal" xfId="0" builtinId="0"/>
    <cellStyle name="Normal 2" xfId="9"/>
    <cellStyle name="Normal 3" xfId="8"/>
  </cellStyles>
  <dxfs count="0"/>
  <tableStyles count="0" defaultTableStyle="TableStyleMedium2" defaultPivotStyle="PivotStyleLight16"/>
  <colors>
    <mruColors>
      <color rgb="FFFF66FF"/>
      <color rgb="FF0099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worksheet" Target="worksheets/sheet15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P35"/>
  <sheetViews>
    <sheetView zoomScaleNormal="100" workbookViewId="0">
      <selection activeCell="O6" sqref="O6"/>
    </sheetView>
  </sheetViews>
  <sheetFormatPr baseColWidth="10" defaultRowHeight="15" x14ac:dyDescent="0.25"/>
  <cols>
    <col min="1" max="1" width="7.5703125" style="1246" customWidth="1"/>
    <col min="2" max="2" width="7.85546875" customWidth="1"/>
    <col min="3" max="3" width="7.42578125" customWidth="1"/>
    <col min="4" max="4" width="7" customWidth="1"/>
    <col min="5" max="5" width="5.42578125" customWidth="1"/>
    <col min="6" max="6" width="7.42578125" customWidth="1"/>
    <col min="7" max="7" width="7.28515625" customWidth="1"/>
    <col min="10" max="10" width="29.42578125" customWidth="1"/>
    <col min="11" max="11" width="8.7109375" customWidth="1"/>
    <col min="12" max="12" width="9.85546875" customWidth="1"/>
    <col min="13" max="13" width="9.7109375" customWidth="1"/>
    <col min="14" max="14" width="14.42578125" customWidth="1"/>
    <col min="15" max="15" width="14.5703125" customWidth="1"/>
    <col min="16" max="16" width="15.7109375" customWidth="1"/>
  </cols>
  <sheetData>
    <row r="1" spans="2:16" ht="26.25" x14ac:dyDescent="0.4">
      <c r="B1" s="2976" t="s">
        <v>2</v>
      </c>
      <c r="C1" s="2977"/>
      <c r="D1" s="2977"/>
      <c r="E1" s="2977"/>
      <c r="F1" s="2977"/>
      <c r="G1" s="2977"/>
      <c r="H1" s="2977"/>
      <c r="I1" s="2977"/>
      <c r="J1" s="2977"/>
      <c r="K1" s="2977"/>
      <c r="L1" s="2977"/>
      <c r="M1" s="2977"/>
      <c r="N1" s="2977"/>
      <c r="O1" s="2977"/>
      <c r="P1" s="2978"/>
    </row>
    <row r="2" spans="2:16" x14ac:dyDescent="0.25">
      <c r="B2" s="2999" t="s">
        <v>1839</v>
      </c>
      <c r="C2" s="3000"/>
      <c r="D2" s="3000"/>
      <c r="E2" s="3000"/>
      <c r="F2" s="3000"/>
      <c r="G2" s="3000"/>
      <c r="H2" s="3000"/>
      <c r="I2" s="3000"/>
      <c r="J2" s="3000"/>
      <c r="K2" s="3000"/>
      <c r="L2" s="3000"/>
      <c r="M2" s="3000"/>
      <c r="N2" s="3000"/>
      <c r="O2" s="3000"/>
      <c r="P2" s="3001"/>
    </row>
    <row r="3" spans="2:16" x14ac:dyDescent="0.25">
      <c r="B3" s="3002" t="s">
        <v>0</v>
      </c>
      <c r="C3" s="3003"/>
      <c r="D3" s="3003"/>
      <c r="E3" s="3003"/>
      <c r="F3" s="3003"/>
      <c r="G3" s="3003"/>
      <c r="H3" s="3003"/>
      <c r="I3" s="3003"/>
      <c r="J3" s="3003"/>
      <c r="K3" s="3003"/>
      <c r="L3" s="3003"/>
      <c r="M3" s="3003"/>
      <c r="N3" s="3003"/>
      <c r="O3" s="3003"/>
      <c r="P3" s="3004"/>
    </row>
    <row r="4" spans="2:16" ht="15.75" thickBot="1" x14ac:dyDescent="0.3">
      <c r="B4" s="3005" t="s">
        <v>3</v>
      </c>
      <c r="C4" s="3006"/>
      <c r="D4" s="3006"/>
      <c r="E4" s="3006"/>
      <c r="F4" s="3006"/>
      <c r="G4" s="3006"/>
      <c r="H4" s="3006"/>
      <c r="I4" s="3006"/>
      <c r="J4" s="3006"/>
      <c r="K4" s="3006"/>
      <c r="L4" s="3006"/>
      <c r="M4" s="3006"/>
      <c r="N4" s="3006"/>
      <c r="O4" s="3006"/>
      <c r="P4" s="3007"/>
    </row>
    <row r="5" spans="2:16" x14ac:dyDescent="0.25">
      <c r="B5" s="1379" t="s">
        <v>1435</v>
      </c>
      <c r="C5" s="1380"/>
      <c r="D5" s="1380"/>
      <c r="E5" s="1380"/>
      <c r="F5" s="1380"/>
      <c r="G5" s="1381"/>
      <c r="H5" s="1380"/>
      <c r="I5" s="1380"/>
      <c r="J5" s="1380"/>
      <c r="K5" s="1380"/>
      <c r="L5" s="1380"/>
      <c r="M5" s="1380"/>
      <c r="N5" s="1382"/>
      <c r="O5" s="3008" t="s">
        <v>2454</v>
      </c>
      <c r="P5" s="3017"/>
    </row>
    <row r="6" spans="2:16" x14ac:dyDescent="0.25">
      <c r="B6" s="1383"/>
      <c r="C6" s="833"/>
      <c r="D6" s="833"/>
      <c r="E6" s="833"/>
      <c r="F6" s="833"/>
      <c r="G6" s="834"/>
      <c r="H6" s="833"/>
      <c r="I6" s="833"/>
      <c r="J6" s="833"/>
      <c r="K6" s="833"/>
      <c r="L6" s="833"/>
      <c r="M6" s="833"/>
      <c r="N6" s="827"/>
      <c r="O6" s="828"/>
      <c r="P6" s="1384" t="s">
        <v>1436</v>
      </c>
    </row>
    <row r="7" spans="2:16" x14ac:dyDescent="0.25">
      <c r="B7" s="2979" t="s">
        <v>1437</v>
      </c>
      <c r="C7" s="2980"/>
      <c r="D7" s="2980"/>
      <c r="E7" s="2980"/>
      <c r="F7" s="2980"/>
      <c r="G7" s="2980"/>
      <c r="H7" s="2980"/>
      <c r="I7" s="2980"/>
      <c r="J7" s="2980"/>
      <c r="K7" s="2980"/>
      <c r="L7" s="2980"/>
      <c r="M7" s="2980"/>
      <c r="N7" s="2980"/>
      <c r="O7" s="2980"/>
      <c r="P7" s="2981"/>
    </row>
    <row r="8" spans="2:16" ht="15.75" thickBot="1" x14ac:dyDescent="0.3">
      <c r="B8" s="1928" t="s">
        <v>1438</v>
      </c>
      <c r="C8" s="1375"/>
      <c r="D8" s="1375"/>
      <c r="E8" s="1375"/>
      <c r="F8" s="1375"/>
      <c r="G8" s="1376"/>
      <c r="H8" s="1375"/>
      <c r="I8" s="1375"/>
      <c r="J8" s="1385"/>
      <c r="K8" s="1386" t="s">
        <v>1439</v>
      </c>
      <c r="L8" s="1386"/>
      <c r="M8" s="1386"/>
      <c r="N8" s="1386"/>
      <c r="O8" s="1387"/>
      <c r="P8" s="1388"/>
    </row>
    <row r="9" spans="2:16" ht="15.75" thickBot="1" x14ac:dyDescent="0.3">
      <c r="B9" s="3013" t="s">
        <v>1440</v>
      </c>
      <c r="C9" s="3014"/>
      <c r="D9" s="3014"/>
      <c r="E9" s="3014"/>
      <c r="F9" s="3014"/>
      <c r="G9" s="3015"/>
      <c r="H9" s="2986" t="s">
        <v>1516</v>
      </c>
      <c r="I9" s="2986"/>
      <c r="J9" s="2987"/>
      <c r="K9" s="3020" t="s">
        <v>7</v>
      </c>
      <c r="L9" s="3016" t="s">
        <v>678</v>
      </c>
      <c r="M9" s="3016" t="s">
        <v>13</v>
      </c>
      <c r="N9" s="3021" t="s">
        <v>1441</v>
      </c>
      <c r="O9" s="2998" t="s">
        <v>1442</v>
      </c>
      <c r="P9" s="2985" t="s">
        <v>8</v>
      </c>
    </row>
    <row r="10" spans="2:16" ht="75" customHeight="1" thickBot="1" x14ac:dyDescent="0.3">
      <c r="B10" s="1389" t="s">
        <v>671</v>
      </c>
      <c r="C10" s="1390" t="s">
        <v>1443</v>
      </c>
      <c r="D10" s="1391" t="s">
        <v>5</v>
      </c>
      <c r="E10" s="1392" t="s">
        <v>44</v>
      </c>
      <c r="F10" s="1393" t="s">
        <v>114</v>
      </c>
      <c r="G10" s="1394" t="s">
        <v>1444</v>
      </c>
      <c r="H10" s="2988"/>
      <c r="I10" s="2986"/>
      <c r="J10" s="2987"/>
      <c r="K10" s="3020"/>
      <c r="L10" s="3016"/>
      <c r="M10" s="3016"/>
      <c r="N10" s="3021"/>
      <c r="O10" s="2998"/>
      <c r="P10" s="2985"/>
    </row>
    <row r="11" spans="2:16" ht="15.75" thickBot="1" x14ac:dyDescent="0.3">
      <c r="B11" s="1378">
        <v>1</v>
      </c>
      <c r="C11" s="1377">
        <v>2</v>
      </c>
      <c r="D11" s="830">
        <v>3</v>
      </c>
      <c r="E11" s="830">
        <v>4</v>
      </c>
      <c r="F11" s="830">
        <v>5</v>
      </c>
      <c r="G11" s="830">
        <v>6</v>
      </c>
      <c r="H11" s="3018">
        <v>7</v>
      </c>
      <c r="I11" s="3014"/>
      <c r="J11" s="3019"/>
      <c r="K11" s="831">
        <v>8</v>
      </c>
      <c r="L11" s="831">
        <v>9</v>
      </c>
      <c r="M11" s="831">
        <v>10</v>
      </c>
      <c r="N11" s="831">
        <v>11</v>
      </c>
      <c r="O11" s="1370">
        <v>12</v>
      </c>
      <c r="P11" s="301">
        <v>13</v>
      </c>
    </row>
    <row r="12" spans="2:16" x14ac:dyDescent="0.25">
      <c r="B12" s="247">
        <v>1</v>
      </c>
      <c r="C12" s="1936">
        <v>1</v>
      </c>
      <c r="D12" s="1271"/>
      <c r="E12" s="551"/>
      <c r="F12" s="551"/>
      <c r="G12" s="1980"/>
      <c r="H12" s="2992" t="s">
        <v>1445</v>
      </c>
      <c r="I12" s="2993"/>
      <c r="J12" s="2994"/>
      <c r="K12" s="551"/>
      <c r="L12" s="551"/>
      <c r="M12" s="551"/>
      <c r="N12" s="551"/>
      <c r="O12" s="1371"/>
      <c r="P12" s="724"/>
    </row>
    <row r="13" spans="2:16" x14ac:dyDescent="0.25">
      <c r="B13" s="48">
        <v>1</v>
      </c>
      <c r="C13" s="1933">
        <v>1</v>
      </c>
      <c r="D13" s="1262">
        <v>1</v>
      </c>
      <c r="E13" s="1981"/>
      <c r="F13" s="1981"/>
      <c r="G13" s="1982"/>
      <c r="H13" s="2995" t="s">
        <v>1446</v>
      </c>
      <c r="I13" s="2996"/>
      <c r="J13" s="2997"/>
      <c r="K13" s="416"/>
      <c r="L13" s="1046"/>
      <c r="M13" s="1046"/>
      <c r="N13" s="1046"/>
      <c r="O13" s="1238"/>
      <c r="P13" s="1315"/>
    </row>
    <row r="14" spans="2:16" x14ac:dyDescent="0.25">
      <c r="B14" s="48">
        <v>1</v>
      </c>
      <c r="C14" s="1933">
        <v>1</v>
      </c>
      <c r="D14" s="1262">
        <v>1</v>
      </c>
      <c r="E14" s="1103">
        <v>1</v>
      </c>
      <c r="F14" s="1103"/>
      <c r="G14" s="1982"/>
      <c r="H14" s="2982" t="s">
        <v>2206</v>
      </c>
      <c r="I14" s="2983"/>
      <c r="J14" s="2984"/>
      <c r="K14" s="416"/>
      <c r="L14" s="416"/>
      <c r="M14" s="416"/>
      <c r="N14" s="416"/>
      <c r="O14" s="1238"/>
      <c r="P14" s="1322"/>
    </row>
    <row r="15" spans="2:16" x14ac:dyDescent="0.25">
      <c r="B15" s="809">
        <v>1</v>
      </c>
      <c r="C15" s="1562">
        <v>1</v>
      </c>
      <c r="D15" s="1252">
        <v>1</v>
      </c>
      <c r="E15" s="1336" t="s">
        <v>675</v>
      </c>
      <c r="F15" s="1336"/>
      <c r="G15" s="1982"/>
      <c r="H15" s="2982" t="s">
        <v>1447</v>
      </c>
      <c r="I15" s="2983"/>
      <c r="J15" s="2984"/>
      <c r="K15" s="416"/>
      <c r="L15" s="416"/>
      <c r="M15" s="416"/>
      <c r="N15" s="199"/>
      <c r="O15" s="200"/>
      <c r="P15" s="1315"/>
    </row>
    <row r="16" spans="2:16" x14ac:dyDescent="0.25">
      <c r="B16" s="809">
        <v>1</v>
      </c>
      <c r="C16" s="1562">
        <v>1</v>
      </c>
      <c r="D16" s="1252">
        <v>1</v>
      </c>
      <c r="E16" s="1336" t="s">
        <v>675</v>
      </c>
      <c r="F16" s="1336" t="s">
        <v>676</v>
      </c>
      <c r="G16" s="1982"/>
      <c r="H16" s="2982" t="s">
        <v>1448</v>
      </c>
      <c r="I16" s="2983"/>
      <c r="J16" s="2984"/>
      <c r="K16" s="416"/>
      <c r="L16" s="416"/>
      <c r="M16" s="416"/>
      <c r="N16" s="199"/>
      <c r="O16" s="200"/>
      <c r="P16" s="1315"/>
    </row>
    <row r="17" spans="2:16" x14ac:dyDescent="0.25">
      <c r="B17" s="48">
        <v>1</v>
      </c>
      <c r="C17" s="1933">
        <v>1</v>
      </c>
      <c r="D17" s="1262">
        <v>3</v>
      </c>
      <c r="E17" s="1332"/>
      <c r="F17" s="1332"/>
      <c r="G17" s="1983"/>
      <c r="H17" s="2989" t="s">
        <v>1449</v>
      </c>
      <c r="I17" s="2990"/>
      <c r="J17" s="2991"/>
      <c r="K17" s="416"/>
      <c r="L17" s="416"/>
      <c r="M17" s="416"/>
      <c r="N17" s="199"/>
      <c r="O17" s="200"/>
      <c r="P17" s="1315"/>
    </row>
    <row r="18" spans="2:16" x14ac:dyDescent="0.25">
      <c r="B18" s="48">
        <v>1</v>
      </c>
      <c r="C18" s="1933">
        <v>1</v>
      </c>
      <c r="D18" s="1262">
        <v>3</v>
      </c>
      <c r="E18" s="1332" t="s">
        <v>677</v>
      </c>
      <c r="F18" s="1332"/>
      <c r="G18" s="1983"/>
      <c r="H18" s="2982" t="s">
        <v>1450</v>
      </c>
      <c r="I18" s="2983"/>
      <c r="J18" s="2984"/>
      <c r="K18" s="416"/>
      <c r="L18" s="416"/>
      <c r="M18" s="416"/>
      <c r="N18" s="199"/>
      <c r="O18" s="200"/>
      <c r="P18" s="1315"/>
    </row>
    <row r="19" spans="2:16" x14ac:dyDescent="0.25">
      <c r="B19" s="809">
        <v>1</v>
      </c>
      <c r="C19" s="1562">
        <v>1</v>
      </c>
      <c r="D19" s="1252">
        <v>3</v>
      </c>
      <c r="E19" s="1336" t="s">
        <v>677</v>
      </c>
      <c r="F19" s="1336" t="s">
        <v>660</v>
      </c>
      <c r="G19" s="1982"/>
      <c r="H19" s="2989" t="s">
        <v>1451</v>
      </c>
      <c r="I19" s="2990"/>
      <c r="J19" s="2991"/>
      <c r="K19" s="416"/>
      <c r="L19" s="416"/>
      <c r="M19" s="416"/>
      <c r="N19" s="199"/>
      <c r="O19" s="200"/>
      <c r="P19" s="1315"/>
    </row>
    <row r="20" spans="2:16" x14ac:dyDescent="0.25">
      <c r="B20" s="48">
        <v>1</v>
      </c>
      <c r="C20" s="1933">
        <v>1</v>
      </c>
      <c r="D20" s="1262">
        <v>3</v>
      </c>
      <c r="E20" s="1252">
        <v>1</v>
      </c>
      <c r="F20" s="1093">
        <v>11</v>
      </c>
      <c r="G20" s="1982"/>
      <c r="H20" s="2982" t="s">
        <v>1452</v>
      </c>
      <c r="I20" s="2983"/>
      <c r="J20" s="2984"/>
      <c r="K20" s="416"/>
      <c r="L20" s="416"/>
      <c r="M20" s="416"/>
      <c r="N20" s="416"/>
      <c r="O20" s="1238"/>
      <c r="P20" s="1322"/>
    </row>
    <row r="21" spans="2:16" x14ac:dyDescent="0.25">
      <c r="B21" s="809">
        <v>1</v>
      </c>
      <c r="C21" s="1562">
        <v>6</v>
      </c>
      <c r="D21" s="1252">
        <v>2</v>
      </c>
      <c r="E21" s="1336" t="s">
        <v>677</v>
      </c>
      <c r="F21" s="1336"/>
      <c r="G21" s="1982"/>
      <c r="H21" s="2989" t="s">
        <v>1453</v>
      </c>
      <c r="I21" s="2990"/>
      <c r="J21" s="2991"/>
      <c r="K21" s="416"/>
      <c r="L21" s="416"/>
      <c r="M21" s="416"/>
      <c r="N21" s="199"/>
      <c r="O21" s="200"/>
      <c r="P21" s="1315"/>
    </row>
    <row r="22" spans="2:16" x14ac:dyDescent="0.25">
      <c r="B22" s="809">
        <v>1</v>
      </c>
      <c r="C22" s="1562">
        <v>1</v>
      </c>
      <c r="D22" s="1252">
        <v>3</v>
      </c>
      <c r="E22" s="1336" t="s">
        <v>677</v>
      </c>
      <c r="F22" s="1336" t="s">
        <v>679</v>
      </c>
      <c r="G22" s="1982"/>
      <c r="H22" s="2982" t="s">
        <v>1454</v>
      </c>
      <c r="I22" s="2983"/>
      <c r="J22" s="2984"/>
      <c r="K22" s="416"/>
      <c r="L22" s="416"/>
      <c r="M22" s="416"/>
      <c r="N22" s="199"/>
      <c r="O22" s="200"/>
      <c r="P22" s="1315"/>
    </row>
    <row r="23" spans="2:16" x14ac:dyDescent="0.25">
      <c r="B23" s="809">
        <v>1</v>
      </c>
      <c r="C23" s="1562">
        <v>1</v>
      </c>
      <c r="D23" s="1252">
        <v>3</v>
      </c>
      <c r="E23" s="1336" t="s">
        <v>677</v>
      </c>
      <c r="F23" s="1336" t="s">
        <v>1418</v>
      </c>
      <c r="G23" s="1982"/>
      <c r="H23" s="2989" t="s">
        <v>1455</v>
      </c>
      <c r="I23" s="2990"/>
      <c r="J23" s="2991"/>
      <c r="K23" s="416"/>
      <c r="L23" s="416"/>
      <c r="M23" s="416"/>
      <c r="N23" s="199"/>
      <c r="O23" s="200"/>
      <c r="P23" s="1315"/>
    </row>
    <row r="24" spans="2:16" x14ac:dyDescent="0.25">
      <c r="B24" s="48">
        <v>1</v>
      </c>
      <c r="C24" s="1933">
        <v>1</v>
      </c>
      <c r="D24" s="1262">
        <v>4</v>
      </c>
      <c r="E24" s="1332"/>
      <c r="F24" s="1332"/>
      <c r="G24" s="1983"/>
      <c r="H24" s="2982" t="s">
        <v>1456</v>
      </c>
      <c r="I24" s="2983"/>
      <c r="J24" s="2984"/>
      <c r="K24" s="416"/>
      <c r="L24" s="416"/>
      <c r="M24" s="416"/>
      <c r="N24" s="199"/>
      <c r="O24" s="200"/>
      <c r="P24" s="1315"/>
    </row>
    <row r="25" spans="2:16" x14ac:dyDescent="0.25">
      <c r="B25" s="809">
        <v>1</v>
      </c>
      <c r="C25" s="1562">
        <v>1</v>
      </c>
      <c r="D25" s="1252">
        <v>4</v>
      </c>
      <c r="E25" s="1336" t="s">
        <v>677</v>
      </c>
      <c r="F25" s="1336"/>
      <c r="G25" s="1982"/>
      <c r="H25" s="2989" t="s">
        <v>1457</v>
      </c>
      <c r="I25" s="2990"/>
      <c r="J25" s="2991"/>
      <c r="K25" s="416"/>
      <c r="L25" s="416"/>
      <c r="M25" s="416"/>
      <c r="N25" s="199"/>
      <c r="O25" s="200"/>
      <c r="P25" s="1315"/>
    </row>
    <row r="26" spans="2:16" x14ac:dyDescent="0.25">
      <c r="B26" s="809">
        <v>1</v>
      </c>
      <c r="C26" s="1562">
        <v>1</v>
      </c>
      <c r="D26" s="1252">
        <v>4</v>
      </c>
      <c r="E26" s="1336" t="s">
        <v>677</v>
      </c>
      <c r="F26" s="1336" t="s">
        <v>660</v>
      </c>
      <c r="G26" s="1982"/>
      <c r="H26" s="2982" t="s">
        <v>1458</v>
      </c>
      <c r="I26" s="2983"/>
      <c r="J26" s="2984"/>
      <c r="K26" s="1047">
        <v>30</v>
      </c>
      <c r="L26" s="1047">
        <v>9996</v>
      </c>
      <c r="M26" s="1047">
        <v>102</v>
      </c>
      <c r="N26" s="1314">
        <v>300000</v>
      </c>
      <c r="O26" s="200">
        <v>225000</v>
      </c>
      <c r="P26" s="1314">
        <v>300000</v>
      </c>
    </row>
    <row r="27" spans="2:16" x14ac:dyDescent="0.25">
      <c r="B27" s="48">
        <v>1</v>
      </c>
      <c r="C27" s="1933">
        <v>1</v>
      </c>
      <c r="D27" s="1262">
        <v>4</v>
      </c>
      <c r="E27" s="1332" t="s">
        <v>680</v>
      </c>
      <c r="F27" s="1332"/>
      <c r="G27" s="1983"/>
      <c r="H27" s="2989" t="s">
        <v>1459</v>
      </c>
      <c r="I27" s="2990"/>
      <c r="J27" s="2991"/>
      <c r="K27" s="416"/>
      <c r="L27" s="416"/>
      <c r="M27" s="416"/>
      <c r="N27" s="199"/>
      <c r="O27" s="200"/>
      <c r="P27" s="1315"/>
    </row>
    <row r="28" spans="2:16" ht="15.75" thickBot="1" x14ac:dyDescent="0.3">
      <c r="B28" s="1411"/>
      <c r="C28" s="1412"/>
      <c r="D28" s="1061"/>
      <c r="E28" s="1062"/>
      <c r="F28" s="1062"/>
      <c r="G28" s="1984"/>
      <c r="H28" s="2982"/>
      <c r="I28" s="2983"/>
      <c r="J28" s="2984"/>
      <c r="K28" s="1262"/>
      <c r="L28" s="1262"/>
      <c r="M28" s="1262"/>
      <c r="N28" s="199"/>
      <c r="O28" s="200"/>
      <c r="P28" s="1315"/>
    </row>
    <row r="29" spans="2:16" ht="15.75" thickBot="1" x14ac:dyDescent="0.3">
      <c r="B29" s="3009" t="s">
        <v>9</v>
      </c>
      <c r="C29" s="3010"/>
      <c r="D29" s="3010"/>
      <c r="E29" s="3010"/>
      <c r="F29" s="3010"/>
      <c r="G29" s="3010"/>
      <c r="H29" s="3010"/>
      <c r="I29" s="3010"/>
      <c r="J29" s="3011"/>
      <c r="K29" s="1063"/>
      <c r="L29" s="1356"/>
      <c r="M29" s="1064"/>
      <c r="N29" s="1372">
        <f>SUM(N12:N28)</f>
        <v>300000</v>
      </c>
      <c r="O29" s="1373">
        <f>SUM(O12:O28)</f>
        <v>225000</v>
      </c>
      <c r="P29" s="158">
        <f>SUM(P12:P28)</f>
        <v>300000</v>
      </c>
    </row>
    <row r="30" spans="2:16" x14ac:dyDescent="0.25">
      <c r="B30" s="308"/>
      <c r="C30" s="309"/>
      <c r="D30" s="309"/>
      <c r="E30" s="309"/>
      <c r="F30" s="309"/>
      <c r="G30" s="309"/>
      <c r="H30" s="309"/>
      <c r="I30" s="309"/>
      <c r="J30" s="309"/>
      <c r="K30" s="309"/>
      <c r="L30" s="309"/>
      <c r="M30" s="309"/>
      <c r="N30" s="309"/>
      <c r="O30" s="1275"/>
      <c r="P30" s="1290"/>
    </row>
    <row r="31" spans="2:16" ht="15.75" thickBot="1" x14ac:dyDescent="0.3">
      <c r="B31" s="310"/>
      <c r="C31" s="872"/>
      <c r="D31" s="872"/>
      <c r="E31" s="872"/>
      <c r="F31" s="872"/>
      <c r="G31" s="872"/>
      <c r="H31" s="872"/>
      <c r="I31" s="872"/>
      <c r="J31" s="872"/>
      <c r="K31" s="872"/>
      <c r="L31" s="872"/>
      <c r="M31" s="872"/>
      <c r="N31" s="872"/>
      <c r="O31" s="1247"/>
      <c r="P31" s="1291"/>
    </row>
    <row r="32" spans="2:16" x14ac:dyDescent="0.25">
      <c r="B32" s="3012" t="s">
        <v>10</v>
      </c>
      <c r="C32" s="3008"/>
      <c r="D32" s="3008"/>
      <c r="E32" s="3008"/>
      <c r="F32" s="1357"/>
      <c r="G32" s="834"/>
      <c r="H32" s="3008" t="s">
        <v>11</v>
      </c>
      <c r="I32" s="3008"/>
      <c r="J32" s="3008"/>
      <c r="K32" s="3008"/>
      <c r="L32" s="833"/>
      <c r="M32" s="833"/>
      <c r="N32" s="3008" t="s">
        <v>12</v>
      </c>
      <c r="O32" s="3008"/>
      <c r="P32" s="1291"/>
    </row>
    <row r="33" spans="2:16" ht="15.75" thickBot="1" x14ac:dyDescent="0.3">
      <c r="B33" s="1374"/>
      <c r="C33" s="1375"/>
      <c r="D33" s="1375"/>
      <c r="E33" s="1375"/>
      <c r="F33" s="1375"/>
      <c r="G33" s="1376"/>
      <c r="H33" s="1375"/>
      <c r="I33" s="1375"/>
      <c r="J33" s="1375"/>
      <c r="K33" s="1375"/>
      <c r="L33" s="1375"/>
      <c r="M33" s="1375"/>
      <c r="N33" s="1375"/>
      <c r="O33" s="1293"/>
      <c r="P33" s="1295"/>
    </row>
    <row r="34" spans="2:16" x14ac:dyDescent="0.25">
      <c r="B34" s="825"/>
      <c r="C34" s="825"/>
      <c r="D34" s="825"/>
      <c r="E34" s="825"/>
      <c r="F34" s="825"/>
      <c r="G34" s="829"/>
      <c r="H34" s="825"/>
      <c r="I34" s="825"/>
      <c r="J34" s="825"/>
      <c r="K34" s="826"/>
      <c r="L34" s="826"/>
      <c r="M34" s="826"/>
      <c r="N34" s="826"/>
      <c r="O34" s="826"/>
      <c r="P34" s="1219">
        <v>6</v>
      </c>
    </row>
    <row r="35" spans="2:16" x14ac:dyDescent="0.25">
      <c r="P35" s="1337"/>
    </row>
  </sheetData>
  <mergeCells count="36">
    <mergeCell ref="B9:G9"/>
    <mergeCell ref="M9:M10"/>
    <mergeCell ref="H21:J21"/>
    <mergeCell ref="H22:J22"/>
    <mergeCell ref="O5:P5"/>
    <mergeCell ref="H11:J11"/>
    <mergeCell ref="K9:K10"/>
    <mergeCell ref="L9:L10"/>
    <mergeCell ref="N9:N10"/>
    <mergeCell ref="N32:O32"/>
    <mergeCell ref="H23:J23"/>
    <mergeCell ref="H24:J24"/>
    <mergeCell ref="H19:J19"/>
    <mergeCell ref="H20:J20"/>
    <mergeCell ref="H25:J25"/>
    <mergeCell ref="H26:J26"/>
    <mergeCell ref="H27:J27"/>
    <mergeCell ref="H32:K32"/>
    <mergeCell ref="B29:J29"/>
    <mergeCell ref="B32:E32"/>
    <mergeCell ref="B1:P1"/>
    <mergeCell ref="B7:P7"/>
    <mergeCell ref="H28:J28"/>
    <mergeCell ref="P9:P10"/>
    <mergeCell ref="H9:J10"/>
    <mergeCell ref="H15:J15"/>
    <mergeCell ref="H16:J16"/>
    <mergeCell ref="H17:J17"/>
    <mergeCell ref="H12:J12"/>
    <mergeCell ref="H13:J13"/>
    <mergeCell ref="H14:J14"/>
    <mergeCell ref="O9:O10"/>
    <mergeCell ref="H18:J18"/>
    <mergeCell ref="B2:P2"/>
    <mergeCell ref="B3:P3"/>
    <mergeCell ref="B4:P4"/>
  </mergeCells>
  <pageMargins left="1" right="1" top="1" bottom="1" header="0.5" footer="0.5"/>
  <pageSetup paperSize="5" scale="8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Q36"/>
  <sheetViews>
    <sheetView zoomScale="90" zoomScaleNormal="90" workbookViewId="0">
      <selection activeCell="M35" sqref="M35"/>
    </sheetView>
  </sheetViews>
  <sheetFormatPr baseColWidth="10" defaultRowHeight="15" x14ac:dyDescent="0.25"/>
  <cols>
    <col min="1" max="1" width="7" style="1246" customWidth="1"/>
    <col min="2" max="2" width="6.85546875" customWidth="1"/>
    <col min="3" max="3" width="8.7109375" customWidth="1"/>
    <col min="4" max="4" width="7.28515625" customWidth="1"/>
    <col min="5" max="5" width="5.140625" customWidth="1"/>
    <col min="6" max="6" width="7.42578125" customWidth="1"/>
    <col min="7" max="7" width="5.85546875" customWidth="1"/>
    <col min="10" max="10" width="19.42578125" customWidth="1"/>
    <col min="11" max="11" width="8.85546875" customWidth="1"/>
    <col min="12" max="12" width="7" customWidth="1"/>
    <col min="13" max="13" width="7.5703125" customWidth="1"/>
    <col min="14" max="14" width="13.42578125" customWidth="1"/>
    <col min="15" max="15" width="14.28515625" customWidth="1"/>
    <col min="16" max="16" width="13.5703125" customWidth="1"/>
  </cols>
  <sheetData>
    <row r="1" spans="1:17" s="1246" customFormat="1" ht="15.75" thickBot="1" x14ac:dyDescent="0.3"/>
    <row r="2" spans="1:17" ht="18.75" x14ac:dyDescent="0.3">
      <c r="A2" s="1291"/>
      <c r="B2" s="3127" t="s">
        <v>2</v>
      </c>
      <c r="C2" s="3127"/>
      <c r="D2" s="3127"/>
      <c r="E2" s="3127"/>
      <c r="F2" s="3127"/>
      <c r="G2" s="3127"/>
      <c r="H2" s="3127"/>
      <c r="I2" s="3127"/>
      <c r="J2" s="3127"/>
      <c r="K2" s="3127"/>
      <c r="L2" s="3127"/>
      <c r="M2" s="3127"/>
      <c r="N2" s="3127"/>
      <c r="O2" s="3127"/>
      <c r="P2" s="3127"/>
      <c r="Q2" s="1288"/>
    </row>
    <row r="3" spans="1:17" ht="15.75" x14ac:dyDescent="0.25">
      <c r="B3" s="3030" t="s">
        <v>1839</v>
      </c>
      <c r="C3" s="3031"/>
      <c r="D3" s="3031"/>
      <c r="E3" s="3031"/>
      <c r="F3" s="3031"/>
      <c r="G3" s="3031"/>
      <c r="H3" s="3031"/>
      <c r="I3" s="3031"/>
      <c r="J3" s="3031"/>
      <c r="K3" s="3031"/>
      <c r="L3" s="3031"/>
      <c r="M3" s="3031"/>
      <c r="N3" s="3031"/>
      <c r="O3" s="3031"/>
      <c r="P3" s="3031"/>
      <c r="Q3" s="1288"/>
    </row>
    <row r="4" spans="1:17" ht="15.75" x14ac:dyDescent="0.25">
      <c r="B4" s="3033" t="s">
        <v>0</v>
      </c>
      <c r="C4" s="3034"/>
      <c r="D4" s="3034"/>
      <c r="E4" s="3034"/>
      <c r="F4" s="3034"/>
      <c r="G4" s="3034"/>
      <c r="H4" s="3034"/>
      <c r="I4" s="3034"/>
      <c r="J4" s="3034"/>
      <c r="K4" s="3034"/>
      <c r="L4" s="3034"/>
      <c r="M4" s="3034"/>
      <c r="N4" s="3034"/>
      <c r="O4" s="3034"/>
      <c r="P4" s="3034"/>
      <c r="Q4" s="1288"/>
    </row>
    <row r="5" spans="1:17" ht="15.75" x14ac:dyDescent="0.25">
      <c r="B5" s="3129" t="s">
        <v>3</v>
      </c>
      <c r="C5" s="3130"/>
      <c r="D5" s="3130"/>
      <c r="E5" s="3130"/>
      <c r="F5" s="3130"/>
      <c r="G5" s="3130"/>
      <c r="H5" s="3130"/>
      <c r="I5" s="3130"/>
      <c r="J5" s="3130"/>
      <c r="K5" s="3130"/>
      <c r="L5" s="3130"/>
      <c r="M5" s="3130"/>
      <c r="N5" s="3130"/>
      <c r="O5" s="3130"/>
      <c r="P5" s="3130"/>
      <c r="Q5" s="1288"/>
    </row>
    <row r="6" spans="1:17" x14ac:dyDescent="0.25">
      <c r="B6" s="151" t="s">
        <v>1435</v>
      </c>
      <c r="C6" s="973"/>
      <c r="D6" s="973"/>
      <c r="E6" s="973"/>
      <c r="F6" s="975"/>
      <c r="G6" s="975"/>
      <c r="H6" s="973"/>
      <c r="I6" s="973"/>
      <c r="J6" s="973"/>
      <c r="K6" s="973"/>
      <c r="L6" s="973"/>
      <c r="M6" s="973"/>
      <c r="N6" s="978"/>
      <c r="O6" s="3131" t="s">
        <v>2454</v>
      </c>
      <c r="P6" s="3131"/>
      <c r="Q6" s="1288"/>
    </row>
    <row r="7" spans="1:17" x14ac:dyDescent="0.25">
      <c r="B7" s="1288"/>
      <c r="C7" s="971"/>
      <c r="D7" s="971"/>
      <c r="E7" s="971"/>
      <c r="F7" s="976"/>
      <c r="G7" s="976"/>
      <c r="H7" s="971"/>
      <c r="I7" s="971"/>
      <c r="J7" s="971"/>
      <c r="K7" s="971"/>
      <c r="L7" s="971"/>
      <c r="M7" s="971"/>
      <c r="N7" s="979"/>
      <c r="O7" s="980"/>
      <c r="P7" s="1913" t="s">
        <v>1436</v>
      </c>
      <c r="Q7" s="969"/>
    </row>
    <row r="8" spans="1:17" x14ac:dyDescent="0.25">
      <c r="B8" s="3038" t="s">
        <v>1460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1288"/>
    </row>
    <row r="9" spans="1:17" x14ac:dyDescent="0.25">
      <c r="B9" s="1915" t="s">
        <v>4</v>
      </c>
      <c r="C9" s="974">
        <v>7122</v>
      </c>
      <c r="D9" s="971"/>
      <c r="E9" s="971"/>
      <c r="F9" s="3000"/>
      <c r="G9" s="3000"/>
      <c r="H9" s="3000"/>
      <c r="I9" s="3000"/>
      <c r="J9" s="3000"/>
      <c r="K9" s="981"/>
      <c r="L9" s="981"/>
      <c r="M9" s="981"/>
      <c r="N9" s="981"/>
      <c r="O9" s="981"/>
      <c r="P9" s="1905"/>
      <c r="Q9" s="1288"/>
    </row>
    <row r="10" spans="1:17" x14ac:dyDescent="0.25">
      <c r="B10" s="1150"/>
      <c r="C10" s="972"/>
      <c r="D10" s="972"/>
      <c r="E10" s="972"/>
      <c r="F10" s="977"/>
      <c r="G10" s="977"/>
      <c r="H10" s="972"/>
      <c r="I10" s="972"/>
      <c r="J10" s="3132" t="s">
        <v>1439</v>
      </c>
      <c r="K10" s="3132"/>
      <c r="L10" s="3132"/>
      <c r="M10" s="3132"/>
      <c r="N10" s="3132"/>
      <c r="O10" s="3132"/>
      <c r="P10" s="3152"/>
      <c r="Q10" s="969"/>
    </row>
    <row r="11" spans="1:17" x14ac:dyDescent="0.25">
      <c r="B11" s="3133" t="s">
        <v>1461</v>
      </c>
      <c r="C11" s="3091"/>
      <c r="D11" s="3091"/>
      <c r="E11" s="3091"/>
      <c r="F11" s="3091"/>
      <c r="G11" s="3092"/>
      <c r="H11" s="3134" t="s">
        <v>1516</v>
      </c>
      <c r="I11" s="3135"/>
      <c r="J11" s="3136"/>
      <c r="K11" s="3137" t="s">
        <v>7</v>
      </c>
      <c r="L11" s="3138" t="s">
        <v>678</v>
      </c>
      <c r="M11" s="3139" t="s">
        <v>14</v>
      </c>
      <c r="N11" s="3140" t="s">
        <v>1441</v>
      </c>
      <c r="O11" s="3141" t="s">
        <v>1464</v>
      </c>
      <c r="P11" s="3143" t="s">
        <v>8</v>
      </c>
      <c r="Q11" s="1288"/>
    </row>
    <row r="12" spans="1:17" ht="66" x14ac:dyDescent="0.25">
      <c r="B12" s="1916" t="s">
        <v>1480</v>
      </c>
      <c r="C12" s="987" t="s">
        <v>1481</v>
      </c>
      <c r="D12" s="987" t="s">
        <v>1482</v>
      </c>
      <c r="E12" s="988" t="s">
        <v>1483</v>
      </c>
      <c r="F12" s="989" t="s">
        <v>1484</v>
      </c>
      <c r="G12" s="996" t="s">
        <v>1499</v>
      </c>
      <c r="H12" s="3073"/>
      <c r="I12" s="3074"/>
      <c r="J12" s="3075"/>
      <c r="K12" s="3123"/>
      <c r="L12" s="3094"/>
      <c r="M12" s="3099"/>
      <c r="N12" s="3081"/>
      <c r="O12" s="3142"/>
      <c r="P12" s="3144"/>
      <c r="Q12" s="1288"/>
    </row>
    <row r="13" spans="1:17" x14ac:dyDescent="0.25">
      <c r="B13" s="3133">
        <v>1</v>
      </c>
      <c r="C13" s="3091"/>
      <c r="D13" s="3091"/>
      <c r="E13" s="3091"/>
      <c r="F13" s="3092"/>
      <c r="G13" s="985"/>
      <c r="H13" s="3145">
        <v>2</v>
      </c>
      <c r="I13" s="3091"/>
      <c r="J13" s="3092"/>
      <c r="K13" s="983">
        <v>3</v>
      </c>
      <c r="L13" s="983">
        <v>4</v>
      </c>
      <c r="M13" s="983"/>
      <c r="N13" s="983">
        <v>5</v>
      </c>
      <c r="O13" s="984">
        <v>6</v>
      </c>
      <c r="P13" s="1918">
        <v>7</v>
      </c>
      <c r="Q13" s="969"/>
    </row>
    <row r="14" spans="1:17" x14ac:dyDescent="0.25">
      <c r="B14" s="346">
        <v>1</v>
      </c>
      <c r="C14" s="983">
        <v>5</v>
      </c>
      <c r="D14" s="983">
        <v>1</v>
      </c>
      <c r="E14" s="993" t="s">
        <v>723</v>
      </c>
      <c r="F14" s="1001"/>
      <c r="G14" s="995"/>
      <c r="H14" s="2995" t="s">
        <v>2225</v>
      </c>
      <c r="I14" s="2996"/>
      <c r="J14" s="2997"/>
      <c r="K14" s="974"/>
      <c r="L14" s="974"/>
      <c r="M14" s="974"/>
      <c r="N14" s="1002"/>
      <c r="O14" s="1002"/>
      <c r="P14" s="1919"/>
      <c r="Q14" s="1288"/>
    </row>
    <row r="15" spans="1:17" x14ac:dyDescent="0.25">
      <c r="A15" s="1291"/>
      <c r="B15" s="1562">
        <v>1</v>
      </c>
      <c r="C15" s="982">
        <v>5</v>
      </c>
      <c r="D15" s="982">
        <v>1</v>
      </c>
      <c r="E15" s="992" t="s">
        <v>723</v>
      </c>
      <c r="F15" s="992" t="s">
        <v>598</v>
      </c>
      <c r="G15" s="990"/>
      <c r="H15" s="2982" t="s">
        <v>2226</v>
      </c>
      <c r="I15" s="2983"/>
      <c r="J15" s="2984"/>
      <c r="K15" s="974"/>
      <c r="L15" s="974"/>
      <c r="M15" s="974"/>
      <c r="N15" s="1590"/>
      <c r="O15" s="1590"/>
      <c r="P15" s="1919"/>
      <c r="Q15" s="1288"/>
    </row>
    <row r="16" spans="1:17" x14ac:dyDescent="0.25">
      <c r="B16" s="346">
        <v>1</v>
      </c>
      <c r="C16" s="982">
        <v>5</v>
      </c>
      <c r="D16" s="982">
        <v>1</v>
      </c>
      <c r="E16" s="991" t="s">
        <v>723</v>
      </c>
      <c r="F16" s="1000" t="s">
        <v>610</v>
      </c>
      <c r="G16" s="994"/>
      <c r="H16" s="2982" t="s">
        <v>1576</v>
      </c>
      <c r="I16" s="2983"/>
      <c r="J16" s="2984"/>
      <c r="K16" s="974"/>
      <c r="L16" s="974"/>
      <c r="M16" s="974"/>
      <c r="N16" s="1590"/>
      <c r="O16" s="1590"/>
      <c r="P16" s="1922"/>
      <c r="Q16" s="1288"/>
    </row>
    <row r="17" spans="1:17" x14ac:dyDescent="0.25">
      <c r="A17" s="1291"/>
      <c r="B17" s="1562">
        <v>1</v>
      </c>
      <c r="C17" s="982">
        <v>5</v>
      </c>
      <c r="D17" s="982">
        <v>1</v>
      </c>
      <c r="E17" s="991" t="s">
        <v>723</v>
      </c>
      <c r="F17" s="1000" t="s">
        <v>660</v>
      </c>
      <c r="G17" s="994"/>
      <c r="H17" s="2982" t="s">
        <v>1577</v>
      </c>
      <c r="I17" s="2983"/>
      <c r="J17" s="2984"/>
      <c r="K17" s="983">
        <v>30</v>
      </c>
      <c r="L17" s="983">
        <v>9995</v>
      </c>
      <c r="M17" s="983">
        <v>102</v>
      </c>
      <c r="N17" s="1002">
        <v>150000</v>
      </c>
      <c r="O17" s="1002">
        <v>112500</v>
      </c>
      <c r="P17" s="165">
        <v>150000</v>
      </c>
      <c r="Q17" s="969"/>
    </row>
    <row r="18" spans="1:17" x14ac:dyDescent="0.25">
      <c r="B18" s="346">
        <v>1</v>
      </c>
      <c r="C18" s="982">
        <v>5</v>
      </c>
      <c r="D18" s="982">
        <v>1</v>
      </c>
      <c r="E18" s="991" t="s">
        <v>723</v>
      </c>
      <c r="F18" s="1000" t="s">
        <v>726</v>
      </c>
      <c r="G18" s="997"/>
      <c r="H18" s="2982" t="s">
        <v>1974</v>
      </c>
      <c r="I18" s="2983"/>
      <c r="J18" s="2984"/>
      <c r="K18" s="974"/>
      <c r="L18" s="974"/>
      <c r="M18" s="974"/>
      <c r="N18" s="1002"/>
      <c r="O18" s="1002"/>
      <c r="P18" s="165"/>
      <c r="Q18" s="969"/>
    </row>
    <row r="19" spans="1:17" x14ac:dyDescent="0.25">
      <c r="A19" s="1291"/>
      <c r="B19" s="1562">
        <v>1</v>
      </c>
      <c r="C19" s="982">
        <v>5</v>
      </c>
      <c r="D19" s="982">
        <v>1</v>
      </c>
      <c r="E19" s="991" t="s">
        <v>723</v>
      </c>
      <c r="F19" s="991" t="s">
        <v>727</v>
      </c>
      <c r="G19" s="997"/>
      <c r="H19" s="2982" t="s">
        <v>1578</v>
      </c>
      <c r="I19" s="2983"/>
      <c r="J19" s="2984"/>
      <c r="K19" s="983">
        <v>30</v>
      </c>
      <c r="L19" s="983">
        <v>9995</v>
      </c>
      <c r="M19" s="983">
        <v>102</v>
      </c>
      <c r="N19" s="1919">
        <v>9000000</v>
      </c>
      <c r="O19" s="1002">
        <v>6750000</v>
      </c>
      <c r="P19" s="1919">
        <v>9000000</v>
      </c>
      <c r="Q19" s="1288"/>
    </row>
    <row r="20" spans="1:17" x14ac:dyDescent="0.25">
      <c r="B20" s="346">
        <v>1</v>
      </c>
      <c r="C20" s="982">
        <v>5</v>
      </c>
      <c r="D20" s="982">
        <v>1</v>
      </c>
      <c r="E20" s="991" t="s">
        <v>723</v>
      </c>
      <c r="F20" s="991" t="s">
        <v>721</v>
      </c>
      <c r="G20" s="997"/>
      <c r="H20" s="2982" t="s">
        <v>1579</v>
      </c>
      <c r="I20" s="2983"/>
      <c r="J20" s="2984"/>
      <c r="K20" s="974"/>
      <c r="L20" s="992"/>
      <c r="M20" s="992"/>
      <c r="N20" s="1002"/>
      <c r="O20" s="1002"/>
      <c r="P20" s="1919"/>
      <c r="Q20" s="1288"/>
    </row>
    <row r="21" spans="1:17" x14ac:dyDescent="0.25">
      <c r="B21" s="346">
        <v>1</v>
      </c>
      <c r="C21" s="982">
        <v>5</v>
      </c>
      <c r="D21" s="982">
        <v>1</v>
      </c>
      <c r="E21" s="991" t="s">
        <v>723</v>
      </c>
      <c r="F21" s="991" t="s">
        <v>1368</v>
      </c>
      <c r="G21" s="997"/>
      <c r="H21" s="2982" t="s">
        <v>1576</v>
      </c>
      <c r="I21" s="2983"/>
      <c r="J21" s="2984"/>
      <c r="K21" s="974"/>
      <c r="L21" s="974"/>
      <c r="M21" s="974"/>
      <c r="N21" s="1002"/>
      <c r="O21" s="1002"/>
      <c r="P21" s="1919"/>
      <c r="Q21" s="1288"/>
    </row>
    <row r="22" spans="1:17" x14ac:dyDescent="0.25">
      <c r="B22" s="346">
        <v>1</v>
      </c>
      <c r="C22" s="982">
        <v>5</v>
      </c>
      <c r="D22" s="982">
        <v>1</v>
      </c>
      <c r="E22" s="991" t="s">
        <v>723</v>
      </c>
      <c r="F22" s="991" t="s">
        <v>1423</v>
      </c>
      <c r="G22" s="997"/>
      <c r="H22" s="2982" t="s">
        <v>2227</v>
      </c>
      <c r="I22" s="2983"/>
      <c r="J22" s="2984"/>
      <c r="K22" s="970">
        <v>30</v>
      </c>
      <c r="L22" s="970">
        <v>9995</v>
      </c>
      <c r="M22" s="983">
        <v>102</v>
      </c>
      <c r="N22" s="165">
        <v>1500000</v>
      </c>
      <c r="O22" s="1002">
        <v>1125000</v>
      </c>
      <c r="P22" s="165">
        <v>1500000</v>
      </c>
      <c r="Q22" s="969"/>
    </row>
    <row r="23" spans="1:17" x14ac:dyDescent="0.25">
      <c r="A23" s="1291"/>
      <c r="B23" s="1562">
        <v>1</v>
      </c>
      <c r="C23" s="982">
        <v>5</v>
      </c>
      <c r="D23" s="982">
        <v>1</v>
      </c>
      <c r="E23" s="991" t="s">
        <v>723</v>
      </c>
      <c r="F23" s="991" t="s">
        <v>1543</v>
      </c>
      <c r="G23" s="997"/>
      <c r="H23" s="2982" t="s">
        <v>1580</v>
      </c>
      <c r="I23" s="2983"/>
      <c r="J23" s="2984"/>
      <c r="K23" s="983">
        <v>30</v>
      </c>
      <c r="L23" s="983">
        <v>9995</v>
      </c>
      <c r="M23" s="983">
        <v>102</v>
      </c>
      <c r="N23" s="1002">
        <v>600000</v>
      </c>
      <c r="O23" s="1002">
        <v>450000</v>
      </c>
      <c r="P23" s="1919">
        <v>600000</v>
      </c>
      <c r="Q23" s="1288"/>
    </row>
    <row r="24" spans="1:17" x14ac:dyDescent="0.25">
      <c r="B24" s="346">
        <v>1</v>
      </c>
      <c r="C24" s="982">
        <v>5</v>
      </c>
      <c r="D24" s="982">
        <v>1</v>
      </c>
      <c r="E24" s="999" t="s">
        <v>723</v>
      </c>
      <c r="F24" s="986" t="s">
        <v>959</v>
      </c>
      <c r="G24" s="986"/>
      <c r="H24" s="2982" t="s">
        <v>1848</v>
      </c>
      <c r="I24" s="2983"/>
      <c r="J24" s="2984"/>
      <c r="K24" s="983">
        <v>30</v>
      </c>
      <c r="L24" s="983">
        <v>9995</v>
      </c>
      <c r="M24" s="983">
        <v>102</v>
      </c>
      <c r="N24" s="1002">
        <v>140000</v>
      </c>
      <c r="O24" s="1002">
        <v>180000</v>
      </c>
      <c r="P24" s="1919">
        <v>140000</v>
      </c>
      <c r="Q24" s="1288"/>
    </row>
    <row r="25" spans="1:17" x14ac:dyDescent="0.25">
      <c r="B25" s="346">
        <v>1</v>
      </c>
      <c r="C25" s="982">
        <v>5</v>
      </c>
      <c r="D25" s="982">
        <v>1</v>
      </c>
      <c r="E25" s="991" t="s">
        <v>723</v>
      </c>
      <c r="F25" s="986" t="s">
        <v>676</v>
      </c>
      <c r="G25" s="986"/>
      <c r="H25" s="2982" t="s">
        <v>1581</v>
      </c>
      <c r="I25" s="2983"/>
      <c r="J25" s="2984"/>
      <c r="K25" s="974"/>
      <c r="L25" s="974"/>
      <c r="M25" s="974"/>
      <c r="N25" s="1002"/>
      <c r="O25" s="1002"/>
      <c r="P25" s="165"/>
      <c r="Q25" s="969"/>
    </row>
    <row r="26" spans="1:17" x14ac:dyDescent="0.25">
      <c r="B26" s="346">
        <v>1</v>
      </c>
      <c r="C26" s="982">
        <v>5</v>
      </c>
      <c r="D26" s="982">
        <v>1</v>
      </c>
      <c r="E26" s="991" t="s">
        <v>723</v>
      </c>
      <c r="F26" s="991" t="s">
        <v>679</v>
      </c>
      <c r="G26" s="997"/>
      <c r="H26" s="2982" t="s">
        <v>1582</v>
      </c>
      <c r="I26" s="2983"/>
      <c r="J26" s="2984"/>
      <c r="K26" s="974"/>
      <c r="L26" s="974"/>
      <c r="M26" s="974"/>
      <c r="N26" s="1590"/>
      <c r="O26" s="1590"/>
      <c r="P26" s="1922"/>
      <c r="Q26" s="1288"/>
    </row>
    <row r="27" spans="1:17" x14ac:dyDescent="0.25">
      <c r="B27" s="346">
        <v>1</v>
      </c>
      <c r="C27" s="982">
        <v>5</v>
      </c>
      <c r="D27" s="982">
        <v>1</v>
      </c>
      <c r="E27" s="991" t="s">
        <v>723</v>
      </c>
      <c r="F27" s="991" t="s">
        <v>1418</v>
      </c>
      <c r="G27" s="997"/>
      <c r="H27" s="2982" t="s">
        <v>1583</v>
      </c>
      <c r="I27" s="2983"/>
      <c r="J27" s="2984"/>
      <c r="K27" s="974"/>
      <c r="L27" s="974"/>
      <c r="M27" s="974"/>
      <c r="N27" s="1002"/>
      <c r="O27" s="1002"/>
      <c r="P27" s="1919"/>
      <c r="Q27" s="1288"/>
    </row>
    <row r="28" spans="1:17" x14ac:dyDescent="0.25">
      <c r="B28" s="346">
        <v>1</v>
      </c>
      <c r="C28" s="982">
        <v>5</v>
      </c>
      <c r="D28" s="982">
        <v>1</v>
      </c>
      <c r="E28" s="991" t="s">
        <v>723</v>
      </c>
      <c r="F28" s="991" t="s">
        <v>1156</v>
      </c>
      <c r="G28" s="997"/>
      <c r="H28" s="2982" t="s">
        <v>1584</v>
      </c>
      <c r="I28" s="2983"/>
      <c r="J28" s="2984"/>
      <c r="K28" s="974"/>
      <c r="L28" s="974"/>
      <c r="M28" s="974"/>
      <c r="N28" s="1002"/>
      <c r="O28" s="1002"/>
      <c r="P28" s="165"/>
      <c r="Q28" s="969"/>
    </row>
    <row r="29" spans="1:17" x14ac:dyDescent="0.25">
      <c r="B29" s="346">
        <v>1</v>
      </c>
      <c r="C29" s="982">
        <v>5</v>
      </c>
      <c r="D29" s="982">
        <v>1</v>
      </c>
      <c r="E29" s="991" t="s">
        <v>723</v>
      </c>
      <c r="F29" s="991" t="s">
        <v>1227</v>
      </c>
      <c r="G29" s="997"/>
      <c r="H29" s="2982" t="s">
        <v>1585</v>
      </c>
      <c r="I29" s="2983"/>
      <c r="J29" s="2984"/>
      <c r="K29" s="974"/>
      <c r="L29" s="974"/>
      <c r="M29" s="974"/>
      <c r="N29" s="1002"/>
      <c r="O29" s="1002"/>
      <c r="P29" s="165"/>
      <c r="Q29" s="969"/>
    </row>
    <row r="30" spans="1:17" x14ac:dyDescent="0.25">
      <c r="A30" s="1291"/>
      <c r="B30" s="3091" t="s">
        <v>9</v>
      </c>
      <c r="C30" s="3091"/>
      <c r="D30" s="3091"/>
      <c r="E30" s="3091"/>
      <c r="F30" s="3091"/>
      <c r="G30" s="3091"/>
      <c r="H30" s="3091"/>
      <c r="I30" s="3091"/>
      <c r="J30" s="3092"/>
      <c r="K30" s="998"/>
      <c r="L30" s="998"/>
      <c r="M30" s="983"/>
      <c r="N30" s="1591">
        <f>SUM(N14:N29)</f>
        <v>11390000</v>
      </c>
      <c r="O30" s="1592">
        <f>SUM(O14:O29)</f>
        <v>8617500</v>
      </c>
      <c r="P30" s="1921">
        <f>SUM(P14:P29)</f>
        <v>11390000</v>
      </c>
      <c r="Q30" s="969"/>
    </row>
    <row r="31" spans="1:17" x14ac:dyDescent="0.25">
      <c r="B31" s="3146"/>
      <c r="C31" s="3147"/>
      <c r="D31" s="3147"/>
      <c r="E31" s="3147"/>
      <c r="F31" s="975"/>
      <c r="G31" s="975"/>
      <c r="H31" s="973"/>
      <c r="I31" s="3147"/>
      <c r="J31" s="3147"/>
      <c r="K31" s="3147"/>
      <c r="L31" s="973"/>
      <c r="M31" s="973"/>
      <c r="N31" s="3147"/>
      <c r="O31" s="3147"/>
      <c r="P31" s="1299"/>
      <c r="Q31" s="969"/>
    </row>
    <row r="32" spans="1:17" ht="15.75" thickBot="1" x14ac:dyDescent="0.3">
      <c r="A32" s="1291"/>
      <c r="B32" s="1247"/>
      <c r="C32" s="1247"/>
      <c r="D32" s="1247"/>
      <c r="E32" s="1247"/>
      <c r="F32" s="1247"/>
      <c r="G32" s="1247"/>
      <c r="H32" s="1247"/>
      <c r="I32" s="971"/>
      <c r="J32" s="1247"/>
      <c r="K32" s="971"/>
      <c r="L32" s="971"/>
      <c r="M32" s="971"/>
      <c r="N32" s="1247"/>
      <c r="O32" s="1247"/>
      <c r="P32" s="1247"/>
      <c r="Q32" s="1288"/>
    </row>
    <row r="33" spans="2:17" x14ac:dyDescent="0.25">
      <c r="B33" s="3102" t="s">
        <v>10</v>
      </c>
      <c r="C33" s="3036"/>
      <c r="D33" s="3036"/>
      <c r="E33" s="3036"/>
      <c r="F33" s="3036"/>
      <c r="G33" s="3036"/>
      <c r="H33" s="3036"/>
      <c r="I33" s="971"/>
      <c r="J33" s="1932" t="s">
        <v>15</v>
      </c>
      <c r="K33" s="971"/>
      <c r="L33" s="971"/>
      <c r="M33" s="971"/>
      <c r="N33" s="3036" t="s">
        <v>12</v>
      </c>
      <c r="O33" s="3036"/>
      <c r="P33" s="1291"/>
      <c r="Q33" s="969"/>
    </row>
    <row r="34" spans="2:17" ht="15.75" thickBot="1" x14ac:dyDescent="0.3">
      <c r="B34" s="1288"/>
      <c r="C34" s="1247"/>
      <c r="D34" s="1247"/>
      <c r="E34" s="1247"/>
      <c r="F34" s="1247"/>
      <c r="G34" s="1247"/>
      <c r="H34" s="1247"/>
      <c r="I34" s="1247"/>
      <c r="J34" s="1247"/>
      <c r="K34" s="1247"/>
      <c r="L34" s="1247"/>
      <c r="M34" s="1247"/>
      <c r="N34" s="1247"/>
      <c r="O34" s="1247"/>
      <c r="P34" s="1293"/>
      <c r="Q34" s="1288"/>
    </row>
    <row r="35" spans="2:17" x14ac:dyDescent="0.25">
      <c r="B35" s="1275"/>
      <c r="C35" s="1275"/>
      <c r="D35" s="1275"/>
      <c r="E35" s="1275"/>
      <c r="F35" s="1275"/>
      <c r="G35" s="1275"/>
      <c r="H35" s="1275"/>
      <c r="I35" s="1275"/>
      <c r="J35" s="1275"/>
      <c r="K35" s="1275"/>
      <c r="L35" s="1275"/>
      <c r="M35" s="1275"/>
      <c r="N35" s="1275"/>
      <c r="O35" s="1275"/>
      <c r="P35" s="969">
        <v>15</v>
      </c>
      <c r="Q35" s="969"/>
    </row>
    <row r="36" spans="2:17" x14ac:dyDescent="0.25">
      <c r="B36" s="969"/>
      <c r="C36" s="969"/>
      <c r="D36" s="969"/>
      <c r="E36" s="969"/>
      <c r="F36" s="969"/>
      <c r="G36" s="969"/>
      <c r="H36" s="969"/>
      <c r="I36" s="969"/>
      <c r="J36" s="969"/>
      <c r="K36" s="969"/>
      <c r="L36" s="969"/>
      <c r="M36" s="969"/>
      <c r="N36" s="969"/>
      <c r="O36" s="969"/>
      <c r="P36" s="969"/>
      <c r="Q36" s="969"/>
    </row>
  </sheetData>
  <mergeCells count="40">
    <mergeCell ref="B2:P2"/>
    <mergeCell ref="H27:J27"/>
    <mergeCell ref="H28:J28"/>
    <mergeCell ref="H29:J29"/>
    <mergeCell ref="H22:J22"/>
    <mergeCell ref="H23:J23"/>
    <mergeCell ref="H24:J24"/>
    <mergeCell ref="H25:J25"/>
    <mergeCell ref="H26:J26"/>
    <mergeCell ref="B8:P8"/>
    <mergeCell ref="B3:P3"/>
    <mergeCell ref="B4:P4"/>
    <mergeCell ref="B5:P5"/>
    <mergeCell ref="O6:P6"/>
    <mergeCell ref="F9:J9"/>
    <mergeCell ref="J10:P10"/>
    <mergeCell ref="P11:P12"/>
    <mergeCell ref="B33:H33"/>
    <mergeCell ref="N33:O33"/>
    <mergeCell ref="B13:F13"/>
    <mergeCell ref="H13:J13"/>
    <mergeCell ref="B30:J30"/>
    <mergeCell ref="B31:E31"/>
    <mergeCell ref="I31:K31"/>
    <mergeCell ref="N31:O31"/>
    <mergeCell ref="H15:J15"/>
    <mergeCell ref="H18:J18"/>
    <mergeCell ref="H14:J14"/>
    <mergeCell ref="H16:J16"/>
    <mergeCell ref="H17:J17"/>
    <mergeCell ref="B11:G11"/>
    <mergeCell ref="H11:J12"/>
    <mergeCell ref="H19:J19"/>
    <mergeCell ref="H20:J20"/>
    <mergeCell ref="H21:J21"/>
    <mergeCell ref="N11:N12"/>
    <mergeCell ref="O11:O12"/>
    <mergeCell ref="K11:K12"/>
    <mergeCell ref="L11:L12"/>
    <mergeCell ref="M11:M12"/>
  </mergeCells>
  <pageMargins left="1.299212598425197" right="0.70866141732283472" top="0.74803149606299213" bottom="0.74803149606299213" header="0.31496062992125984" footer="0.31496062992125984"/>
  <pageSetup paperSize="5" scale="88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tabColor rgb="FFFF0000"/>
  </sheetPr>
  <dimension ref="A1:Z58"/>
  <sheetViews>
    <sheetView zoomScaleNormal="100" workbookViewId="0">
      <selection activeCell="D26" sqref="D26"/>
    </sheetView>
  </sheetViews>
  <sheetFormatPr baseColWidth="10" defaultRowHeight="15" x14ac:dyDescent="0.25"/>
  <cols>
    <col min="1" max="1" width="14.28515625" style="1246" customWidth="1"/>
    <col min="2" max="2" width="7.140625" customWidth="1"/>
    <col min="3" max="3" width="9.7109375" customWidth="1"/>
    <col min="4" max="5" width="5.85546875" customWidth="1"/>
    <col min="6" max="6" width="7" customWidth="1"/>
    <col min="7" max="7" width="7.28515625" customWidth="1"/>
    <col min="8" max="9" width="4.7109375" customWidth="1"/>
    <col min="10" max="11" width="6.5703125" customWidth="1"/>
    <col min="12" max="12" width="7.7109375" customWidth="1"/>
    <col min="13" max="13" width="7" customWidth="1"/>
    <col min="14" max="14" width="5.42578125" customWidth="1"/>
    <col min="16" max="16" width="14.85546875" customWidth="1"/>
    <col min="18" max="18" width="15.28515625" customWidth="1"/>
    <col min="20" max="20" width="11.140625" customWidth="1"/>
    <col min="21" max="21" width="10.42578125" customWidth="1"/>
    <col min="22" max="22" width="12.5703125" customWidth="1"/>
    <col min="23" max="23" width="17" customWidth="1"/>
    <col min="24" max="24" width="17.140625" customWidth="1"/>
    <col min="25" max="25" width="16.5703125" customWidth="1"/>
  </cols>
  <sheetData>
    <row r="1" spans="2:25" s="1246" customFormat="1" ht="15.75" thickBot="1" x14ac:dyDescent="0.3"/>
    <row r="2" spans="2:25" ht="26.25" x14ac:dyDescent="0.4">
      <c r="B2" s="2976" t="s">
        <v>17</v>
      </c>
      <c r="C2" s="2977"/>
      <c r="D2" s="2977"/>
      <c r="E2" s="2977"/>
      <c r="F2" s="2977"/>
      <c r="G2" s="2977"/>
      <c r="H2" s="2977"/>
      <c r="I2" s="2977"/>
      <c r="J2" s="2977"/>
      <c r="K2" s="2977"/>
      <c r="L2" s="2977"/>
      <c r="M2" s="2977"/>
      <c r="N2" s="2977"/>
      <c r="O2" s="2977"/>
      <c r="P2" s="2977"/>
      <c r="Q2" s="2977"/>
      <c r="R2" s="2977"/>
      <c r="S2" s="2977"/>
      <c r="T2" s="2977"/>
      <c r="U2" s="2977"/>
      <c r="V2" s="2977"/>
      <c r="W2" s="2977"/>
      <c r="X2" s="2977"/>
      <c r="Y2" s="2978"/>
    </row>
    <row r="3" spans="2:25" ht="15.6" customHeight="1" x14ac:dyDescent="0.25">
      <c r="B3" s="2999" t="s">
        <v>1849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8.600000000000001" customHeight="1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60"/>
      <c r="C6" s="3036" t="s">
        <v>1014</v>
      </c>
      <c r="D6" s="3036"/>
      <c r="E6" s="3036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61"/>
    </row>
    <row r="7" spans="2:25" x14ac:dyDescent="0.25">
      <c r="B7" s="55"/>
      <c r="C7" s="2"/>
      <c r="D7" s="2"/>
      <c r="E7" s="2"/>
      <c r="F7" s="2"/>
      <c r="G7" s="805" t="s">
        <v>1713</v>
      </c>
      <c r="H7" s="805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25" x14ac:dyDescent="0.25">
      <c r="B8" s="3038" t="s">
        <v>784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25" x14ac:dyDescent="0.25">
      <c r="B10" s="55"/>
      <c r="C10" s="3000" t="s">
        <v>917</v>
      </c>
      <c r="D10" s="3000"/>
      <c r="E10" s="3000"/>
      <c r="F10" s="3000"/>
      <c r="G10" s="3000"/>
      <c r="H10" s="3000"/>
      <c r="I10" s="2"/>
      <c r="J10" s="2"/>
      <c r="K10" s="2"/>
      <c r="L10" s="2"/>
      <c r="M10" s="2"/>
      <c r="N10" s="2"/>
      <c r="O10" s="26" t="s">
        <v>1018</v>
      </c>
      <c r="P10" s="26"/>
      <c r="Q10" s="26" t="s">
        <v>1019</v>
      </c>
      <c r="R10" s="26"/>
      <c r="S10" s="26"/>
      <c r="T10" s="26"/>
      <c r="U10" s="26"/>
      <c r="V10" s="26"/>
      <c r="W10" s="26"/>
      <c r="X10" s="2"/>
      <c r="Y10" s="62"/>
    </row>
    <row r="11" spans="2:25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25" ht="15.75" thickBot="1" x14ac:dyDescent="0.3">
      <c r="B12" s="3401" t="s">
        <v>701</v>
      </c>
      <c r="C12" s="3401" t="s">
        <v>1017</v>
      </c>
      <c r="D12" s="3010" t="s">
        <v>16</v>
      </c>
      <c r="E12" s="3010"/>
      <c r="F12" s="3010"/>
      <c r="G12" s="3010"/>
      <c r="H12" s="3011"/>
      <c r="I12" s="3401" t="s">
        <v>695</v>
      </c>
      <c r="J12" s="3010" t="s">
        <v>45</v>
      </c>
      <c r="K12" s="3010"/>
      <c r="L12" s="3010"/>
      <c r="M12" s="3010"/>
      <c r="N12" s="3011"/>
      <c r="O12" s="55"/>
      <c r="P12" s="2"/>
      <c r="Q12" s="2"/>
      <c r="R12" s="2"/>
      <c r="S12" s="3711" t="s">
        <v>714</v>
      </c>
      <c r="T12" s="3394" t="s">
        <v>47</v>
      </c>
      <c r="U12" s="3394" t="s">
        <v>759</v>
      </c>
      <c r="V12" s="3246" t="s">
        <v>662</v>
      </c>
      <c r="W12" s="3403" t="s">
        <v>49</v>
      </c>
      <c r="X12" s="3403" t="s">
        <v>50</v>
      </c>
      <c r="Y12" s="3200" t="s">
        <v>8</v>
      </c>
    </row>
    <row r="13" spans="2:25" x14ac:dyDescent="0.25">
      <c r="B13" s="3402"/>
      <c r="C13" s="3402"/>
      <c r="D13" s="3401" t="s">
        <v>690</v>
      </c>
      <c r="E13" s="3401" t="s">
        <v>21</v>
      </c>
      <c r="F13" s="3401" t="s">
        <v>692</v>
      </c>
      <c r="G13" s="3401" t="s">
        <v>693</v>
      </c>
      <c r="H13" s="3401" t="s">
        <v>694</v>
      </c>
      <c r="I13" s="3402"/>
      <c r="J13" s="3401" t="s">
        <v>671</v>
      </c>
      <c r="K13" s="3401" t="s">
        <v>111</v>
      </c>
      <c r="L13" s="3408" t="s">
        <v>837</v>
      </c>
      <c r="M13" s="3408" t="s">
        <v>44</v>
      </c>
      <c r="N13" s="3408" t="s">
        <v>6</v>
      </c>
      <c r="O13" s="55"/>
      <c r="P13" s="2"/>
      <c r="Q13" s="2"/>
      <c r="R13" s="2"/>
      <c r="S13" s="3747"/>
      <c r="T13" s="3403"/>
      <c r="U13" s="3403"/>
      <c r="V13" s="3200"/>
      <c r="W13" s="3403"/>
      <c r="X13" s="3403"/>
      <c r="Y13" s="3200"/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8"/>
      <c r="M14" s="3408"/>
      <c r="N14" s="3408"/>
      <c r="O14" s="2999" t="s">
        <v>46</v>
      </c>
      <c r="P14" s="3000"/>
      <c r="Q14" s="3000"/>
      <c r="R14" s="3000"/>
      <c r="S14" s="3747"/>
      <c r="T14" s="3403"/>
      <c r="U14" s="3403"/>
      <c r="V14" s="3200"/>
      <c r="W14" s="3403"/>
      <c r="X14" s="3403"/>
      <c r="Y14" s="3200"/>
    </row>
    <row r="15" spans="2:25" x14ac:dyDescent="0.25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8"/>
      <c r="M15" s="3408"/>
      <c r="N15" s="3408"/>
      <c r="O15" s="55"/>
      <c r="P15" s="2"/>
      <c r="Q15" s="2"/>
      <c r="R15" s="2"/>
      <c r="S15" s="3747"/>
      <c r="T15" s="3403"/>
      <c r="U15" s="3403"/>
      <c r="V15" s="3200"/>
      <c r="W15" s="3403"/>
      <c r="X15" s="3403"/>
      <c r="Y15" s="3200"/>
    </row>
    <row r="16" spans="2:25" ht="41.25" customHeight="1" thickBot="1" x14ac:dyDescent="0.3">
      <c r="B16" s="3402"/>
      <c r="C16" s="3402"/>
      <c r="D16" s="3402"/>
      <c r="E16" s="3402"/>
      <c r="F16" s="3402"/>
      <c r="G16" s="3402"/>
      <c r="H16" s="3402"/>
      <c r="I16" s="3402"/>
      <c r="J16" s="3402"/>
      <c r="K16" s="3402"/>
      <c r="L16" s="3408"/>
      <c r="M16" s="3408"/>
      <c r="N16" s="3408"/>
      <c r="O16" s="55"/>
      <c r="P16" s="2"/>
      <c r="Q16" s="2"/>
      <c r="R16" s="619"/>
      <c r="S16" s="3712"/>
      <c r="T16" s="3478"/>
      <c r="U16" s="3478"/>
      <c r="V16" s="3201"/>
      <c r="W16" s="3478"/>
      <c r="X16" s="3478"/>
      <c r="Y16" s="3201"/>
    </row>
    <row r="17" spans="2:26" ht="15.75" thickBot="1" x14ac:dyDescent="0.3">
      <c r="B17" s="759">
        <v>1</v>
      </c>
      <c r="C17" s="757">
        <v>2</v>
      </c>
      <c r="D17" s="757">
        <v>3</v>
      </c>
      <c r="E17" s="757">
        <v>4</v>
      </c>
      <c r="F17" s="757">
        <v>5</v>
      </c>
      <c r="G17" s="757">
        <v>6</v>
      </c>
      <c r="H17" s="757">
        <v>7</v>
      </c>
      <c r="I17" s="754"/>
      <c r="J17" s="759">
        <v>8</v>
      </c>
      <c r="K17" s="757">
        <v>9</v>
      </c>
      <c r="L17" s="757">
        <v>10</v>
      </c>
      <c r="M17" s="757">
        <v>11</v>
      </c>
      <c r="N17" s="758">
        <v>12</v>
      </c>
      <c r="O17" s="3166">
        <v>13</v>
      </c>
      <c r="P17" s="3719"/>
      <c r="Q17" s="3719"/>
      <c r="R17" s="3167"/>
      <c r="S17" s="97"/>
      <c r="T17" s="97">
        <v>14</v>
      </c>
      <c r="U17" s="97">
        <v>15</v>
      </c>
      <c r="V17" s="755">
        <v>16</v>
      </c>
      <c r="W17" s="756">
        <v>17</v>
      </c>
      <c r="X17" s="97">
        <v>18</v>
      </c>
      <c r="Y17" s="97">
        <v>19</v>
      </c>
    </row>
    <row r="18" spans="2:26" x14ac:dyDescent="0.25">
      <c r="B18" s="744"/>
      <c r="C18" s="32"/>
      <c r="D18" s="32">
        <v>12</v>
      </c>
      <c r="E18" s="1334" t="s">
        <v>1716</v>
      </c>
      <c r="F18" s="1334" t="s">
        <v>1683</v>
      </c>
      <c r="G18" s="32"/>
      <c r="H18" s="32"/>
      <c r="I18" s="753"/>
      <c r="J18" s="782">
        <v>2</v>
      </c>
      <c r="K18" s="774">
        <v>3</v>
      </c>
      <c r="L18" s="774">
        <v>2</v>
      </c>
      <c r="M18" s="753"/>
      <c r="N18" s="783"/>
      <c r="O18" s="3223" t="s">
        <v>170</v>
      </c>
      <c r="P18" s="2993"/>
      <c r="Q18" s="2993"/>
      <c r="R18" s="3224"/>
      <c r="S18" s="439"/>
      <c r="T18" s="32"/>
      <c r="U18" s="752"/>
      <c r="V18" s="1904"/>
      <c r="W18" s="1911"/>
      <c r="X18" s="260"/>
      <c r="Y18" s="1903"/>
      <c r="Z18" s="1288"/>
    </row>
    <row r="19" spans="2:26" s="1468" customFormat="1" x14ac:dyDescent="0.25">
      <c r="B19" s="2410"/>
      <c r="C19" s="2362"/>
      <c r="D19" s="2362"/>
      <c r="E19" s="2362"/>
      <c r="F19" s="2362"/>
      <c r="G19" s="2362"/>
      <c r="H19" s="2362"/>
      <c r="I19" s="2448"/>
      <c r="J19" s="2530">
        <v>2</v>
      </c>
      <c r="K19" s="2531">
        <v>3</v>
      </c>
      <c r="L19" s="2531">
        <v>2</v>
      </c>
      <c r="M19" s="2448">
        <v>3</v>
      </c>
      <c r="N19" s="2532"/>
      <c r="O19" s="3387" t="s">
        <v>429</v>
      </c>
      <c r="P19" s="3149"/>
      <c r="Q19" s="3149"/>
      <c r="R19" s="3149"/>
      <c r="S19" s="2275"/>
      <c r="T19" s="2276"/>
      <c r="U19" s="2276"/>
      <c r="V19" s="2429"/>
      <c r="W19" s="2279"/>
      <c r="X19" s="2308"/>
      <c r="Y19" s="2321"/>
      <c r="Z19" s="2299"/>
    </row>
    <row r="20" spans="2:26" s="1468" customFormat="1" x14ac:dyDescent="0.25">
      <c r="B20" s="2351" t="s">
        <v>53</v>
      </c>
      <c r="C20" s="2305"/>
      <c r="D20" s="2305"/>
      <c r="E20" s="2305"/>
      <c r="F20" s="2305"/>
      <c r="G20" s="2305"/>
      <c r="H20" s="2305"/>
      <c r="I20" s="2306"/>
      <c r="J20" s="2507" t="s">
        <v>675</v>
      </c>
      <c r="K20" s="2305" t="s">
        <v>680</v>
      </c>
      <c r="L20" s="2801" t="s">
        <v>675</v>
      </c>
      <c r="M20" s="2801" t="s">
        <v>680</v>
      </c>
      <c r="N20" s="2802" t="s">
        <v>598</v>
      </c>
      <c r="O20" s="3455" t="s">
        <v>429</v>
      </c>
      <c r="P20" s="3104"/>
      <c r="Q20" s="3104"/>
      <c r="R20" s="3456"/>
      <c r="S20" s="2303" t="s">
        <v>1393</v>
      </c>
      <c r="T20" s="2456" t="s">
        <v>668</v>
      </c>
      <c r="U20" s="2352" t="s">
        <v>1284</v>
      </c>
      <c r="V20" s="2353" t="s">
        <v>1283</v>
      </c>
      <c r="W20" s="2464">
        <v>50000</v>
      </c>
      <c r="X20" s="2464">
        <v>37500</v>
      </c>
      <c r="Y20" s="2464">
        <v>50000</v>
      </c>
    </row>
    <row r="21" spans="2:26" s="1468" customFormat="1" x14ac:dyDescent="0.25">
      <c r="B21" s="2453"/>
      <c r="C21" s="2305"/>
      <c r="D21" s="2305"/>
      <c r="E21" s="2305"/>
      <c r="F21" s="2305"/>
      <c r="G21" s="2305"/>
      <c r="H21" s="2305"/>
      <c r="I21" s="2306"/>
      <c r="J21" s="2453" t="s">
        <v>675</v>
      </c>
      <c r="K21" s="2369" t="s">
        <v>680</v>
      </c>
      <c r="L21" s="2352" t="s">
        <v>675</v>
      </c>
      <c r="M21" s="2352" t="s">
        <v>722</v>
      </c>
      <c r="N21" s="2454"/>
      <c r="O21" s="3387" t="s">
        <v>430</v>
      </c>
      <c r="P21" s="3149"/>
      <c r="Q21" s="3149"/>
      <c r="R21" s="3150"/>
      <c r="S21" s="2511"/>
      <c r="T21" s="2456"/>
      <c r="U21" s="2352"/>
      <c r="V21" s="2353"/>
      <c r="W21" s="2464"/>
      <c r="X21" s="2464"/>
      <c r="Y21" s="2464"/>
    </row>
    <row r="22" spans="2:26" s="1468" customFormat="1" x14ac:dyDescent="0.25">
      <c r="B22" s="2275" t="s">
        <v>53</v>
      </c>
      <c r="C22" s="2273"/>
      <c r="D22" s="2273"/>
      <c r="E22" s="2273"/>
      <c r="F22" s="2273"/>
      <c r="G22" s="2273"/>
      <c r="H22" s="2273"/>
      <c r="I22" s="2274"/>
      <c r="J22" s="2388" t="s">
        <v>675</v>
      </c>
      <c r="K22" s="2273" t="s">
        <v>680</v>
      </c>
      <c r="L22" s="2282" t="s">
        <v>675</v>
      </c>
      <c r="M22" s="2282" t="s">
        <v>722</v>
      </c>
      <c r="N22" s="2283" t="s">
        <v>598</v>
      </c>
      <c r="O22" s="3455" t="s">
        <v>430</v>
      </c>
      <c r="P22" s="3104"/>
      <c r="Q22" s="3104"/>
      <c r="R22" s="3456"/>
      <c r="S22" s="2303" t="s">
        <v>1393</v>
      </c>
      <c r="T22" s="2335" t="s">
        <v>668</v>
      </c>
      <c r="U22" s="2276" t="s">
        <v>1320</v>
      </c>
      <c r="V22" s="2289" t="s">
        <v>1283</v>
      </c>
      <c r="W22" s="1503">
        <v>50000</v>
      </c>
      <c r="X22" s="1503">
        <v>37499.94</v>
      </c>
      <c r="Y22" s="1503">
        <v>50000</v>
      </c>
    </row>
    <row r="23" spans="2:26" s="1468" customFormat="1" x14ac:dyDescent="0.25">
      <c r="B23" s="2390"/>
      <c r="C23" s="2273"/>
      <c r="D23" s="2273"/>
      <c r="E23" s="2273"/>
      <c r="F23" s="2273"/>
      <c r="G23" s="2273"/>
      <c r="H23" s="2273"/>
      <c r="I23" s="2274"/>
      <c r="J23" s="2390" t="s">
        <v>675</v>
      </c>
      <c r="K23" s="2323" t="s">
        <v>680</v>
      </c>
      <c r="L23" s="2276" t="s">
        <v>680</v>
      </c>
      <c r="M23" s="2276"/>
      <c r="N23" s="2277"/>
      <c r="O23" s="3387" t="s">
        <v>431</v>
      </c>
      <c r="P23" s="3149"/>
      <c r="Q23" s="3149"/>
      <c r="R23" s="3150"/>
      <c r="S23" s="2336"/>
      <c r="T23" s="2335"/>
      <c r="U23" s="2276"/>
      <c r="V23" s="2289"/>
      <c r="W23" s="2522"/>
      <c r="X23" s="1503"/>
      <c r="Y23" s="2522"/>
    </row>
    <row r="24" spans="2:26" s="1468" customFormat="1" x14ac:dyDescent="0.25">
      <c r="B24" s="2275" t="s">
        <v>53</v>
      </c>
      <c r="C24" s="2273"/>
      <c r="D24" s="2273"/>
      <c r="E24" s="2273"/>
      <c r="F24" s="2273"/>
      <c r="G24" s="2273"/>
      <c r="H24" s="2273"/>
      <c r="I24" s="2274"/>
      <c r="J24" s="2388" t="s">
        <v>675</v>
      </c>
      <c r="K24" s="2273" t="s">
        <v>680</v>
      </c>
      <c r="L24" s="2282" t="s">
        <v>680</v>
      </c>
      <c r="M24" s="2282">
        <v>3</v>
      </c>
      <c r="N24" s="2283" t="s">
        <v>598</v>
      </c>
      <c r="O24" s="3455" t="s">
        <v>1059</v>
      </c>
      <c r="P24" s="3104"/>
      <c r="Q24" s="3104"/>
      <c r="R24" s="3456"/>
      <c r="S24" s="2300" t="s">
        <v>1393</v>
      </c>
      <c r="T24" s="2335" t="s">
        <v>668</v>
      </c>
      <c r="U24" s="2276" t="s">
        <v>1284</v>
      </c>
      <c r="V24" s="2339" t="s">
        <v>1283</v>
      </c>
      <c r="W24" s="2485"/>
      <c r="X24" s="2523"/>
      <c r="Y24" s="2485"/>
    </row>
    <row r="25" spans="2:26" s="1468" customFormat="1" x14ac:dyDescent="0.25">
      <c r="B25" s="2390"/>
      <c r="C25" s="2273"/>
      <c r="D25" s="2273"/>
      <c r="E25" s="2273"/>
      <c r="F25" s="2273"/>
      <c r="G25" s="2273"/>
      <c r="H25" s="2273"/>
      <c r="I25" s="2274"/>
      <c r="J25" s="2390" t="s">
        <v>675</v>
      </c>
      <c r="K25" s="2323" t="s">
        <v>680</v>
      </c>
      <c r="L25" s="2276" t="s">
        <v>723</v>
      </c>
      <c r="M25" s="2276"/>
      <c r="N25" s="2277"/>
      <c r="O25" s="3387" t="s">
        <v>398</v>
      </c>
      <c r="P25" s="3149"/>
      <c r="Q25" s="3149"/>
      <c r="R25" s="3150"/>
      <c r="S25" s="2336"/>
      <c r="T25" s="2335"/>
      <c r="U25" s="2276"/>
      <c r="V25" s="2289"/>
      <c r="W25" s="1501"/>
      <c r="X25" s="1503"/>
      <c r="Y25" s="1501"/>
    </row>
    <row r="26" spans="2:26" s="1468" customFormat="1" x14ac:dyDescent="0.25">
      <c r="B26" s="2390"/>
      <c r="C26" s="2273"/>
      <c r="D26" s="2273"/>
      <c r="E26" s="2273"/>
      <c r="F26" s="2273"/>
      <c r="G26" s="2273"/>
      <c r="H26" s="2273"/>
      <c r="I26" s="2274"/>
      <c r="J26" s="2390" t="s">
        <v>675</v>
      </c>
      <c r="K26" s="2323" t="s">
        <v>680</v>
      </c>
      <c r="L26" s="2276" t="s">
        <v>723</v>
      </c>
      <c r="M26" s="2276" t="s">
        <v>680</v>
      </c>
      <c r="N26" s="2277"/>
      <c r="O26" s="3455" t="s">
        <v>67</v>
      </c>
      <c r="P26" s="3104"/>
      <c r="Q26" s="3104"/>
      <c r="R26" s="3456"/>
      <c r="S26" s="2336"/>
      <c r="T26" s="2335"/>
      <c r="U26" s="2276"/>
      <c r="V26" s="2289"/>
      <c r="W26" s="1501"/>
      <c r="X26" s="1503"/>
      <c r="Y26" s="1501"/>
    </row>
    <row r="27" spans="2:26" s="1468" customFormat="1" x14ac:dyDescent="0.25">
      <c r="B27" s="2275" t="s">
        <v>54</v>
      </c>
      <c r="C27" s="2273"/>
      <c r="D27" s="2273"/>
      <c r="E27" s="2273"/>
      <c r="F27" s="2273"/>
      <c r="G27" s="2273"/>
      <c r="H27" s="2273"/>
      <c r="I27" s="2274"/>
      <c r="J27" s="2388" t="s">
        <v>675</v>
      </c>
      <c r="K27" s="2273" t="s">
        <v>680</v>
      </c>
      <c r="L27" s="2282" t="s">
        <v>723</v>
      </c>
      <c r="M27" s="2282" t="s">
        <v>680</v>
      </c>
      <c r="N27" s="2283" t="s">
        <v>598</v>
      </c>
      <c r="O27" s="3387" t="s">
        <v>67</v>
      </c>
      <c r="P27" s="3149"/>
      <c r="Q27" s="3149"/>
      <c r="R27" s="3150"/>
      <c r="S27" s="2300" t="s">
        <v>1393</v>
      </c>
      <c r="T27" s="2335" t="s">
        <v>681</v>
      </c>
      <c r="U27" s="2276" t="s">
        <v>1319</v>
      </c>
      <c r="V27" s="2289" t="s">
        <v>875</v>
      </c>
      <c r="W27" s="1501">
        <v>10000</v>
      </c>
      <c r="X27" s="1503">
        <v>7500</v>
      </c>
      <c r="Y27" s="1501">
        <v>10000</v>
      </c>
    </row>
    <row r="28" spans="2:26" s="1468" customFormat="1" x14ac:dyDescent="0.25">
      <c r="B28" s="2390"/>
      <c r="C28" s="2273"/>
      <c r="D28" s="2273"/>
      <c r="E28" s="2273"/>
      <c r="F28" s="2273"/>
      <c r="G28" s="2273"/>
      <c r="H28" s="2273"/>
      <c r="I28" s="2274"/>
      <c r="J28" s="2390" t="s">
        <v>675</v>
      </c>
      <c r="K28" s="2323" t="s">
        <v>680</v>
      </c>
      <c r="L28" s="2276" t="s">
        <v>734</v>
      </c>
      <c r="M28" s="2276"/>
      <c r="N28" s="2277"/>
      <c r="O28" s="3455" t="s">
        <v>1060</v>
      </c>
      <c r="P28" s="3104"/>
      <c r="Q28" s="3104"/>
      <c r="R28" s="3456"/>
      <c r="S28" s="2336"/>
      <c r="T28" s="2335"/>
      <c r="U28" s="2276"/>
      <c r="V28" s="2339"/>
      <c r="W28" s="1501"/>
      <c r="X28" s="2523"/>
      <c r="Y28" s="1501"/>
    </row>
    <row r="29" spans="2:26" s="1468" customFormat="1" x14ac:dyDescent="0.25">
      <c r="B29" s="2390"/>
      <c r="C29" s="2273"/>
      <c r="D29" s="2273"/>
      <c r="E29" s="2273"/>
      <c r="F29" s="2273"/>
      <c r="G29" s="2273"/>
      <c r="H29" s="2273"/>
      <c r="I29" s="2290"/>
      <c r="J29" s="2390" t="s">
        <v>675</v>
      </c>
      <c r="K29" s="2323" t="s">
        <v>680</v>
      </c>
      <c r="L29" s="2276" t="s">
        <v>734</v>
      </c>
      <c r="M29" s="2276" t="s">
        <v>677</v>
      </c>
      <c r="N29" s="2277"/>
      <c r="O29" s="3387" t="s">
        <v>382</v>
      </c>
      <c r="P29" s="3149"/>
      <c r="Q29" s="3149"/>
      <c r="R29" s="3150"/>
      <c r="S29" s="2336"/>
      <c r="T29" s="2335"/>
      <c r="U29" s="2276"/>
      <c r="V29" s="2289"/>
      <c r="W29" s="1501"/>
      <c r="X29" s="1503"/>
      <c r="Y29" s="1501"/>
    </row>
    <row r="30" spans="2:26" s="1468" customFormat="1" x14ac:dyDescent="0.25">
      <c r="B30" s="2275" t="s">
        <v>54</v>
      </c>
      <c r="C30" s="2273"/>
      <c r="D30" s="2273"/>
      <c r="E30" s="2273"/>
      <c r="F30" s="2273"/>
      <c r="G30" s="2273"/>
      <c r="H30" s="2273"/>
      <c r="I30" s="2274"/>
      <c r="J30" s="2388" t="s">
        <v>675</v>
      </c>
      <c r="K30" s="2273" t="s">
        <v>680</v>
      </c>
      <c r="L30" s="2282" t="s">
        <v>734</v>
      </c>
      <c r="M30" s="2282" t="s">
        <v>677</v>
      </c>
      <c r="N30" s="2283" t="s">
        <v>598</v>
      </c>
      <c r="O30" s="3455" t="s">
        <v>1292</v>
      </c>
      <c r="P30" s="3104"/>
      <c r="Q30" s="3104"/>
      <c r="R30" s="3456"/>
      <c r="S30" s="2289" t="s">
        <v>1393</v>
      </c>
      <c r="T30" s="2335" t="s">
        <v>681</v>
      </c>
      <c r="U30" s="2276" t="s">
        <v>1319</v>
      </c>
      <c r="V30" s="2289" t="s">
        <v>875</v>
      </c>
      <c r="W30" s="1501">
        <v>10000</v>
      </c>
      <c r="X30" s="1503">
        <v>7500</v>
      </c>
      <c r="Y30" s="1501">
        <v>10000</v>
      </c>
    </row>
    <row r="31" spans="2:26" s="1468" customFormat="1" x14ac:dyDescent="0.25">
      <c r="B31" s="2390"/>
      <c r="C31" s="2273"/>
      <c r="D31" s="2273"/>
      <c r="E31" s="2273"/>
      <c r="F31" s="2273"/>
      <c r="G31" s="2273"/>
      <c r="H31" s="2273"/>
      <c r="I31" s="2274"/>
      <c r="J31" s="2390" t="s">
        <v>675</v>
      </c>
      <c r="K31" s="2323" t="s">
        <v>680</v>
      </c>
      <c r="L31" s="2276" t="s">
        <v>737</v>
      </c>
      <c r="M31" s="2276"/>
      <c r="N31" s="2277"/>
      <c r="O31" s="3387" t="s">
        <v>1061</v>
      </c>
      <c r="P31" s="3149"/>
      <c r="Q31" s="3149"/>
      <c r="R31" s="3150"/>
      <c r="S31" s="2336"/>
      <c r="T31" s="2335"/>
      <c r="U31" s="2276"/>
      <c r="V31" s="2289"/>
      <c r="W31" s="1501"/>
      <c r="X31" s="1503"/>
      <c r="Y31" s="1501"/>
    </row>
    <row r="32" spans="2:26" s="1468" customFormat="1" x14ac:dyDescent="0.25">
      <c r="B32" s="2390"/>
      <c r="C32" s="2273"/>
      <c r="D32" s="2273"/>
      <c r="E32" s="2273"/>
      <c r="F32" s="2273"/>
      <c r="G32" s="2273"/>
      <c r="H32" s="2273"/>
      <c r="I32" s="2274"/>
      <c r="J32" s="2390" t="s">
        <v>675</v>
      </c>
      <c r="K32" s="2323" t="s">
        <v>680</v>
      </c>
      <c r="L32" s="2276" t="s">
        <v>737</v>
      </c>
      <c r="M32" s="2276" t="s">
        <v>677</v>
      </c>
      <c r="N32" s="2277"/>
      <c r="O32" s="3455" t="s">
        <v>432</v>
      </c>
      <c r="P32" s="3104"/>
      <c r="Q32" s="3104"/>
      <c r="R32" s="3456"/>
      <c r="S32" s="2336"/>
      <c r="T32" s="2335"/>
      <c r="U32" s="2276"/>
      <c r="V32" s="2289"/>
      <c r="W32" s="1501"/>
      <c r="X32" s="1503"/>
      <c r="Y32" s="1501"/>
    </row>
    <row r="33" spans="1:26" s="1468" customFormat="1" x14ac:dyDescent="0.25">
      <c r="B33" s="2275" t="s">
        <v>53</v>
      </c>
      <c r="C33" s="2273"/>
      <c r="D33" s="2273"/>
      <c r="E33" s="2273"/>
      <c r="F33" s="2273"/>
      <c r="G33" s="2273"/>
      <c r="H33" s="2273"/>
      <c r="I33" s="2274"/>
      <c r="J33" s="2388" t="s">
        <v>675</v>
      </c>
      <c r="K33" s="2273" t="s">
        <v>680</v>
      </c>
      <c r="L33" s="2282" t="s">
        <v>737</v>
      </c>
      <c r="M33" s="2282" t="s">
        <v>677</v>
      </c>
      <c r="N33" s="2283" t="s">
        <v>598</v>
      </c>
      <c r="O33" s="3387" t="s">
        <v>432</v>
      </c>
      <c r="P33" s="3149"/>
      <c r="Q33" s="3149"/>
      <c r="R33" s="3150"/>
      <c r="S33" s="2300" t="s">
        <v>1393</v>
      </c>
      <c r="T33" s="2335" t="s">
        <v>668</v>
      </c>
      <c r="U33" s="2276" t="s">
        <v>1284</v>
      </c>
      <c r="V33" s="2289" t="s">
        <v>1283</v>
      </c>
      <c r="W33" s="1501">
        <v>3000</v>
      </c>
      <c r="X33" s="1503">
        <v>2250</v>
      </c>
      <c r="Y33" s="1501">
        <v>5000</v>
      </c>
    </row>
    <row r="34" spans="1:26" s="1468" customFormat="1" x14ac:dyDescent="0.25">
      <c r="B34" s="2390"/>
      <c r="C34" s="2273"/>
      <c r="D34" s="2273"/>
      <c r="E34" s="2273"/>
      <c r="F34" s="2273"/>
      <c r="G34" s="2273"/>
      <c r="H34" s="2273"/>
      <c r="I34" s="2274"/>
      <c r="J34" s="2390" t="s">
        <v>675</v>
      </c>
      <c r="K34" s="2323" t="s">
        <v>680</v>
      </c>
      <c r="L34" s="2276" t="s">
        <v>737</v>
      </c>
      <c r="M34" s="2276" t="s">
        <v>675</v>
      </c>
      <c r="N34" s="2277"/>
      <c r="O34" s="3455" t="s">
        <v>1388</v>
      </c>
      <c r="P34" s="3104"/>
      <c r="Q34" s="3104"/>
      <c r="R34" s="3456"/>
      <c r="S34" s="2336"/>
      <c r="T34" s="2335"/>
      <c r="U34" s="2276"/>
      <c r="V34" s="2289"/>
      <c r="W34" s="1501"/>
      <c r="X34" s="1503"/>
      <c r="Y34" s="1501"/>
    </row>
    <row r="35" spans="1:26" s="1468" customFormat="1" x14ac:dyDescent="0.25">
      <c r="B35" s="2275" t="s">
        <v>53</v>
      </c>
      <c r="C35" s="2273"/>
      <c r="D35" s="2273"/>
      <c r="E35" s="2273"/>
      <c r="F35" s="2273"/>
      <c r="G35" s="2273"/>
      <c r="H35" s="2273"/>
      <c r="I35" s="2274"/>
      <c r="J35" s="2388" t="s">
        <v>675</v>
      </c>
      <c r="K35" s="2273" t="s">
        <v>680</v>
      </c>
      <c r="L35" s="2282" t="s">
        <v>737</v>
      </c>
      <c r="M35" s="2282" t="s">
        <v>675</v>
      </c>
      <c r="N35" s="2283" t="s">
        <v>598</v>
      </c>
      <c r="O35" s="3387" t="s">
        <v>1388</v>
      </c>
      <c r="P35" s="3149"/>
      <c r="Q35" s="3149"/>
      <c r="R35" s="3150"/>
      <c r="S35" s="2300" t="s">
        <v>1393</v>
      </c>
      <c r="T35" s="2335" t="s">
        <v>668</v>
      </c>
      <c r="U35" s="2276" t="s">
        <v>1320</v>
      </c>
      <c r="V35" s="2289" t="s">
        <v>1283</v>
      </c>
      <c r="W35" s="1501">
        <v>6000</v>
      </c>
      <c r="X35" s="1503">
        <v>4500</v>
      </c>
      <c r="Y35" s="1501">
        <v>6000</v>
      </c>
    </row>
    <row r="36" spans="1:26" s="1468" customFormat="1" x14ac:dyDescent="0.25">
      <c r="B36" s="2390"/>
      <c r="C36" s="2273"/>
      <c r="D36" s="2273"/>
      <c r="E36" s="2273"/>
      <c r="F36" s="2273"/>
      <c r="G36" s="2273"/>
      <c r="H36" s="2273"/>
      <c r="I36" s="2274"/>
      <c r="J36" s="2390" t="s">
        <v>675</v>
      </c>
      <c r="K36" s="2323" t="s">
        <v>680</v>
      </c>
      <c r="L36" s="2276" t="s">
        <v>737</v>
      </c>
      <c r="M36" s="2276" t="s">
        <v>737</v>
      </c>
      <c r="N36" s="2277"/>
      <c r="O36" s="3455" t="s">
        <v>1062</v>
      </c>
      <c r="P36" s="3104"/>
      <c r="Q36" s="3104"/>
      <c r="R36" s="3456"/>
      <c r="S36" s="2336"/>
      <c r="T36" s="2335"/>
      <c r="U36" s="2276"/>
      <c r="V36" s="2289"/>
      <c r="W36" s="1501"/>
      <c r="X36" s="1503"/>
      <c r="Y36" s="1501"/>
    </row>
    <row r="37" spans="1:26" s="1468" customFormat="1" x14ac:dyDescent="0.25">
      <c r="B37" s="2275" t="s">
        <v>53</v>
      </c>
      <c r="C37" s="2273"/>
      <c r="D37" s="2273"/>
      <c r="E37" s="2273"/>
      <c r="F37" s="2273"/>
      <c r="G37" s="2273"/>
      <c r="H37" s="2273"/>
      <c r="I37" s="2274"/>
      <c r="J37" s="2388" t="s">
        <v>675</v>
      </c>
      <c r="K37" s="2273" t="s">
        <v>680</v>
      </c>
      <c r="L37" s="2282" t="s">
        <v>737</v>
      </c>
      <c r="M37" s="2282" t="s">
        <v>737</v>
      </c>
      <c r="N37" s="2283" t="s">
        <v>598</v>
      </c>
      <c r="O37" s="3387" t="s">
        <v>1062</v>
      </c>
      <c r="P37" s="3149"/>
      <c r="Q37" s="3149"/>
      <c r="R37" s="3150"/>
      <c r="S37" s="2300" t="s">
        <v>1393</v>
      </c>
      <c r="T37" s="2335" t="s">
        <v>668</v>
      </c>
      <c r="U37" s="2276" t="s">
        <v>1284</v>
      </c>
      <c r="V37" s="2289" t="s">
        <v>1283</v>
      </c>
      <c r="W37" s="1501">
        <v>20000</v>
      </c>
      <c r="X37" s="1503">
        <v>15000</v>
      </c>
      <c r="Y37" s="1501">
        <v>20000</v>
      </c>
    </row>
    <row r="38" spans="1:26" s="1468" customFormat="1" x14ac:dyDescent="0.25">
      <c r="B38" s="2390"/>
      <c r="C38" s="2273"/>
      <c r="D38" s="2273"/>
      <c r="E38" s="2273"/>
      <c r="F38" s="2273"/>
      <c r="G38" s="2273"/>
      <c r="H38" s="2273"/>
      <c r="I38" s="2274"/>
      <c r="J38" s="2390" t="s">
        <v>675</v>
      </c>
      <c r="K38" s="2323" t="s">
        <v>743</v>
      </c>
      <c r="L38" s="2276"/>
      <c r="M38" s="2276"/>
      <c r="N38" s="2277"/>
      <c r="O38" s="3455" t="s">
        <v>807</v>
      </c>
      <c r="P38" s="3104"/>
      <c r="Q38" s="3104"/>
      <c r="R38" s="3456"/>
      <c r="S38" s="2336"/>
      <c r="T38" s="2335"/>
      <c r="U38" s="2276"/>
      <c r="V38" s="2289"/>
      <c r="W38" s="1501"/>
      <c r="X38" s="1503"/>
      <c r="Y38" s="1501"/>
    </row>
    <row r="39" spans="1:26" s="1468" customFormat="1" x14ac:dyDescent="0.25">
      <c r="B39" s="2390"/>
      <c r="C39" s="2273"/>
      <c r="D39" s="2273"/>
      <c r="E39" s="2273"/>
      <c r="F39" s="2273"/>
      <c r="G39" s="2273"/>
      <c r="H39" s="2273"/>
      <c r="I39" s="2274"/>
      <c r="J39" s="2390" t="s">
        <v>675</v>
      </c>
      <c r="K39" s="2323" t="s">
        <v>743</v>
      </c>
      <c r="L39" s="2276" t="s">
        <v>677</v>
      </c>
      <c r="M39" s="2276" t="s">
        <v>677</v>
      </c>
      <c r="N39" s="2277"/>
      <c r="O39" s="3387" t="s">
        <v>1389</v>
      </c>
      <c r="P39" s="3149"/>
      <c r="Q39" s="3149"/>
      <c r="R39" s="3150"/>
      <c r="S39" s="2336"/>
      <c r="T39" s="2335"/>
      <c r="U39" s="2276"/>
      <c r="V39" s="2289"/>
      <c r="W39" s="1501"/>
      <c r="X39" s="1503"/>
      <c r="Y39" s="1501"/>
    </row>
    <row r="40" spans="1:26" s="1468" customFormat="1" x14ac:dyDescent="0.25">
      <c r="B40" s="2275" t="s">
        <v>54</v>
      </c>
      <c r="C40" s="2273"/>
      <c r="D40" s="2273"/>
      <c r="E40" s="2273"/>
      <c r="F40" s="2273"/>
      <c r="G40" s="2273"/>
      <c r="H40" s="2273"/>
      <c r="I40" s="2274"/>
      <c r="J40" s="2388" t="s">
        <v>675</v>
      </c>
      <c r="K40" s="2273" t="s">
        <v>743</v>
      </c>
      <c r="L40" s="2282" t="s">
        <v>677</v>
      </c>
      <c r="M40" s="2282" t="s">
        <v>677</v>
      </c>
      <c r="N40" s="2283" t="s">
        <v>598</v>
      </c>
      <c r="O40" s="3455" t="s">
        <v>1897</v>
      </c>
      <c r="P40" s="3104"/>
      <c r="Q40" s="3104"/>
      <c r="R40" s="3456"/>
      <c r="S40" s="2300" t="s">
        <v>1393</v>
      </c>
      <c r="T40" s="2335" t="s">
        <v>681</v>
      </c>
      <c r="U40" s="2276" t="s">
        <v>1319</v>
      </c>
      <c r="V40" s="2289" t="s">
        <v>875</v>
      </c>
      <c r="W40" s="1501">
        <v>10000</v>
      </c>
      <c r="X40" s="1503">
        <v>7500</v>
      </c>
      <c r="Y40" s="1501">
        <v>10000</v>
      </c>
    </row>
    <row r="41" spans="1:26" s="1468" customFormat="1" x14ac:dyDescent="0.25">
      <c r="B41" s="2459"/>
      <c r="C41" s="2315"/>
      <c r="D41" s="2315"/>
      <c r="E41" s="2315"/>
      <c r="F41" s="2315"/>
      <c r="G41" s="2315"/>
      <c r="H41" s="2315"/>
      <c r="I41" s="2316"/>
      <c r="J41" s="2459" t="s">
        <v>675</v>
      </c>
      <c r="K41" s="2533" t="s">
        <v>743</v>
      </c>
      <c r="L41" s="2338" t="s">
        <v>723</v>
      </c>
      <c r="M41" s="2338" t="s">
        <v>734</v>
      </c>
      <c r="N41" s="2426"/>
      <c r="O41" s="3387" t="s">
        <v>747</v>
      </c>
      <c r="P41" s="3149"/>
      <c r="Q41" s="3149"/>
      <c r="R41" s="3150"/>
      <c r="S41" s="2345"/>
      <c r="T41" s="2349"/>
      <c r="U41" s="2338"/>
      <c r="V41" s="2343"/>
      <c r="W41" s="1501"/>
      <c r="X41" s="1503"/>
      <c r="Y41" s="1501"/>
    </row>
    <row r="42" spans="1:26" s="1468" customFormat="1" x14ac:dyDescent="0.25">
      <c r="B42" s="2459"/>
      <c r="C42" s="2315"/>
      <c r="D42" s="2315"/>
      <c r="E42" s="2315"/>
      <c r="F42" s="2315"/>
      <c r="G42" s="2315"/>
      <c r="H42" s="2315"/>
      <c r="I42" s="2316"/>
      <c r="J42" s="2459" t="s">
        <v>675</v>
      </c>
      <c r="K42" s="2533" t="s">
        <v>743</v>
      </c>
      <c r="L42" s="2338" t="s">
        <v>723</v>
      </c>
      <c r="M42" s="2338" t="s">
        <v>734</v>
      </c>
      <c r="N42" s="2426"/>
      <c r="O42" s="3455" t="s">
        <v>1049</v>
      </c>
      <c r="P42" s="3104"/>
      <c r="Q42" s="3104"/>
      <c r="R42" s="3456"/>
      <c r="S42" s="2345"/>
      <c r="T42" s="2349"/>
      <c r="U42" s="2338"/>
      <c r="V42" s="2343"/>
      <c r="W42" s="1501"/>
      <c r="X42" s="1503"/>
      <c r="Y42" s="1501"/>
    </row>
    <row r="43" spans="1:26" s="1468" customFormat="1" x14ac:dyDescent="0.25">
      <c r="B43" s="2347" t="s">
        <v>54</v>
      </c>
      <c r="C43" s="2315"/>
      <c r="D43" s="2315"/>
      <c r="E43" s="2315"/>
      <c r="F43" s="2315"/>
      <c r="G43" s="2315"/>
      <c r="H43" s="2315"/>
      <c r="I43" s="2316"/>
      <c r="J43" s="2459" t="s">
        <v>675</v>
      </c>
      <c r="K43" s="2533" t="s">
        <v>743</v>
      </c>
      <c r="L43" s="2338" t="s">
        <v>722</v>
      </c>
      <c r="M43" s="2338"/>
      <c r="N43" s="2426"/>
      <c r="O43" s="3387" t="s">
        <v>2049</v>
      </c>
      <c r="P43" s="3149"/>
      <c r="Q43" s="3149"/>
      <c r="R43" s="3150"/>
      <c r="S43" s="2345"/>
      <c r="T43" s="2349"/>
      <c r="U43" s="2338"/>
      <c r="V43" s="2343"/>
      <c r="W43" s="1501"/>
      <c r="X43" s="1503"/>
      <c r="Y43" s="1501"/>
    </row>
    <row r="44" spans="1:26" s="1468" customFormat="1" x14ac:dyDescent="0.25">
      <c r="B44" s="2347" t="s">
        <v>54</v>
      </c>
      <c r="C44" s="2315"/>
      <c r="D44" s="2315"/>
      <c r="E44" s="2315"/>
      <c r="F44" s="2315"/>
      <c r="G44" s="2315"/>
      <c r="H44" s="2315"/>
      <c r="I44" s="2316"/>
      <c r="J44" s="2459" t="s">
        <v>675</v>
      </c>
      <c r="K44" s="2533" t="s">
        <v>743</v>
      </c>
      <c r="L44" s="2338" t="s">
        <v>722</v>
      </c>
      <c r="M44" s="2338" t="s">
        <v>677</v>
      </c>
      <c r="N44" s="2426" t="s">
        <v>598</v>
      </c>
      <c r="O44" s="3455" t="s">
        <v>867</v>
      </c>
      <c r="P44" s="3104"/>
      <c r="Q44" s="3104"/>
      <c r="R44" s="3456"/>
      <c r="S44" s="2345" t="s">
        <v>1393</v>
      </c>
      <c r="T44" s="2349" t="s">
        <v>681</v>
      </c>
      <c r="U44" s="2338" t="s">
        <v>1319</v>
      </c>
      <c r="V44" s="2343" t="s">
        <v>875</v>
      </c>
      <c r="W44" s="2466">
        <v>1000000</v>
      </c>
      <c r="X44" s="2462">
        <v>750000</v>
      </c>
      <c r="Y44" s="2466"/>
    </row>
    <row r="45" spans="1:26" s="2878" customFormat="1" ht="17.25" customHeight="1" x14ac:dyDescent="0.35">
      <c r="A45" s="2379"/>
      <c r="B45" s="2873"/>
      <c r="C45" s="2874"/>
      <c r="D45" s="2874"/>
      <c r="E45" s="2874"/>
      <c r="F45" s="2874"/>
      <c r="G45" s="2874"/>
      <c r="H45" s="2874"/>
      <c r="I45" s="2874"/>
      <c r="J45" s="3921" t="s">
        <v>2084</v>
      </c>
      <c r="K45" s="3922"/>
      <c r="L45" s="3922"/>
      <c r="M45" s="3922"/>
      <c r="N45" s="3922"/>
      <c r="O45" s="3922"/>
      <c r="P45" s="3922"/>
      <c r="Q45" s="3922"/>
      <c r="R45" s="3922"/>
      <c r="S45" s="2873"/>
      <c r="T45" s="2866"/>
      <c r="U45" s="2866"/>
      <c r="V45" s="2866"/>
      <c r="W45" s="2875">
        <f>SUM(W18:W44)</f>
        <v>1159000</v>
      </c>
      <c r="X45" s="2876">
        <f>SUM(X18:X44)</f>
        <v>869249.94</v>
      </c>
      <c r="Y45" s="2877">
        <f>SUM(Y18:Y44)</f>
        <v>161000</v>
      </c>
      <c r="Z45" s="2974"/>
    </row>
    <row r="46" spans="1:26" ht="15.75" thickBot="1" x14ac:dyDescent="0.3">
      <c r="B46" s="3466" t="s">
        <v>434</v>
      </c>
      <c r="C46" s="3467"/>
      <c r="D46" s="3467"/>
      <c r="E46" s="3467"/>
      <c r="F46" s="3467"/>
      <c r="G46" s="3467"/>
      <c r="H46" s="3467"/>
      <c r="I46" s="3467"/>
      <c r="J46" s="3467"/>
      <c r="K46" s="3467"/>
      <c r="L46" s="3467"/>
      <c r="M46" s="3467"/>
      <c r="N46" s="3467"/>
      <c r="O46" s="3467"/>
      <c r="P46" s="3467"/>
      <c r="Q46" s="3467"/>
      <c r="R46" s="3467"/>
      <c r="S46" s="3467"/>
      <c r="T46" s="3467"/>
      <c r="U46" s="3467"/>
      <c r="V46" s="3468"/>
      <c r="W46" s="1890">
        <f>W44+pag..106!W49</f>
        <v>2730257.68</v>
      </c>
      <c r="X46" s="1891">
        <f>X44+pag..106!X49</f>
        <v>2043943.23</v>
      </c>
      <c r="Y46" s="1891">
        <f>(pag..106!Y49+pag..107!Y45)</f>
        <v>2512610</v>
      </c>
      <c r="Z46" s="1468"/>
    </row>
    <row r="47" spans="1:26" x14ac:dyDescent="0.25">
      <c r="B47" s="6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1466"/>
    </row>
    <row r="48" spans="1:26" x14ac:dyDescent="0.25">
      <c r="B48" s="5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1465"/>
    </row>
    <row r="49" spans="2:25" ht="15.75" thickBot="1" x14ac:dyDescent="0.3">
      <c r="B49" s="55"/>
      <c r="C49" s="1266"/>
      <c r="D49" s="1266"/>
      <c r="E49" s="1266"/>
      <c r="F49" s="1266"/>
      <c r="G49" s="26"/>
      <c r="H49" s="26"/>
      <c r="I49" s="26"/>
      <c r="J49" s="26"/>
      <c r="K49" s="26"/>
      <c r="L49" s="26"/>
      <c r="M49" s="26"/>
      <c r="N49" s="26"/>
      <c r="O49" s="1266"/>
      <c r="P49" s="1266"/>
      <c r="Q49" s="1266"/>
      <c r="R49" s="26"/>
      <c r="S49" s="26"/>
      <c r="T49" s="26"/>
      <c r="U49" s="26"/>
      <c r="V49" s="26"/>
      <c r="W49" s="1313"/>
      <c r="X49" s="1313"/>
      <c r="Y49" s="62"/>
    </row>
    <row r="50" spans="2:25" x14ac:dyDescent="0.25">
      <c r="B50" s="55"/>
      <c r="C50" s="3036" t="s">
        <v>28</v>
      </c>
      <c r="D50" s="3036"/>
      <c r="E50" s="3036"/>
      <c r="F50" s="3036"/>
      <c r="G50" s="26"/>
      <c r="H50" s="26"/>
      <c r="I50" s="26"/>
      <c r="J50" s="26"/>
      <c r="K50" s="26"/>
      <c r="L50" s="26"/>
      <c r="M50" s="26"/>
      <c r="N50" s="26"/>
      <c r="O50" s="3036" t="s">
        <v>763</v>
      </c>
      <c r="P50" s="3036"/>
      <c r="Q50" s="3036"/>
      <c r="R50" s="26"/>
      <c r="S50" s="26"/>
      <c r="T50" s="26"/>
      <c r="U50" s="26"/>
      <c r="V50" s="26"/>
      <c r="W50" s="3000" t="s">
        <v>893</v>
      </c>
      <c r="X50" s="3000"/>
      <c r="Y50" s="62"/>
    </row>
    <row r="51" spans="2:25" ht="15.75" thickBot="1" x14ac:dyDescent="0.3">
      <c r="B51" s="63"/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68"/>
    </row>
    <row r="52" spans="2:25" x14ac:dyDescent="0.25">
      <c r="Y52">
        <v>107</v>
      </c>
    </row>
    <row r="56" spans="2:25" x14ac:dyDescent="0.25">
      <c r="Y56" s="336"/>
    </row>
    <row r="57" spans="2:25" x14ac:dyDescent="0.25">
      <c r="Y57" s="336"/>
    </row>
    <row r="58" spans="2:25" x14ac:dyDescent="0.25">
      <c r="Y58" s="336"/>
    </row>
  </sheetData>
  <mergeCells count="64">
    <mergeCell ref="O40:R40"/>
    <mergeCell ref="O41:R41"/>
    <mergeCell ref="O42:R42"/>
    <mergeCell ref="O43:R43"/>
    <mergeCell ref="O44:R44"/>
    <mergeCell ref="O35:R35"/>
    <mergeCell ref="O36:R36"/>
    <mergeCell ref="O37:R37"/>
    <mergeCell ref="O38:R38"/>
    <mergeCell ref="O39:R39"/>
    <mergeCell ref="O30:R30"/>
    <mergeCell ref="O31:R31"/>
    <mergeCell ref="O32:R32"/>
    <mergeCell ref="O33:R33"/>
    <mergeCell ref="O34:R34"/>
    <mergeCell ref="O25:R25"/>
    <mergeCell ref="O26:R26"/>
    <mergeCell ref="O27:R27"/>
    <mergeCell ref="O28:R28"/>
    <mergeCell ref="O29:R29"/>
    <mergeCell ref="O21:R21"/>
    <mergeCell ref="O22:R22"/>
    <mergeCell ref="O23:R23"/>
    <mergeCell ref="O24:R24"/>
    <mergeCell ref="O18:R18"/>
    <mergeCell ref="O19:R19"/>
    <mergeCell ref="O20:R20"/>
    <mergeCell ref="Y12:Y16"/>
    <mergeCell ref="O17:R17"/>
    <mergeCell ref="O14:R14"/>
    <mergeCell ref="U12:U16"/>
    <mergeCell ref="V12:V16"/>
    <mergeCell ref="W12:W16"/>
    <mergeCell ref="X12:X16"/>
    <mergeCell ref="B2:Y2"/>
    <mergeCell ref="B3:Y3"/>
    <mergeCell ref="B4:Y4"/>
    <mergeCell ref="B5:Y5"/>
    <mergeCell ref="B8:Y8"/>
    <mergeCell ref="C6:E6"/>
    <mergeCell ref="W6:X6"/>
    <mergeCell ref="B12:B16"/>
    <mergeCell ref="C12:C16"/>
    <mergeCell ref="D13:D16"/>
    <mergeCell ref="E13:E16"/>
    <mergeCell ref="C10:H10"/>
    <mergeCell ref="G13:G16"/>
    <mergeCell ref="H13:H16"/>
    <mergeCell ref="J45:R45"/>
    <mergeCell ref="B46:V46"/>
    <mergeCell ref="S12:S16"/>
    <mergeCell ref="W50:X50"/>
    <mergeCell ref="O50:Q50"/>
    <mergeCell ref="C50:F50"/>
    <mergeCell ref="I12:I16"/>
    <mergeCell ref="J12:N12"/>
    <mergeCell ref="J13:J16"/>
    <mergeCell ref="K13:K16"/>
    <mergeCell ref="D12:H12"/>
    <mergeCell ref="F13:F16"/>
    <mergeCell ref="T12:T16"/>
    <mergeCell ref="L13:L16"/>
    <mergeCell ref="M13:M16"/>
    <mergeCell ref="N13:N16"/>
  </mergeCells>
  <pageMargins left="0.70866141732283472" right="0.70866141732283472" top="0.74803149606299213" bottom="0.74803149606299213" header="0.31496062992125984" footer="0.31496062992125984"/>
  <pageSetup paperSize="5" scale="60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8"/>
  <sheetViews>
    <sheetView topLeftCell="A7" workbookViewId="0">
      <selection activeCell="I22" sqref="I22"/>
    </sheetView>
  </sheetViews>
  <sheetFormatPr baseColWidth="10" defaultRowHeight="15" x14ac:dyDescent="0.25"/>
  <cols>
    <col min="1" max="1" width="11.42578125" style="1246"/>
    <col min="3" max="3" width="8.85546875" customWidth="1"/>
  </cols>
  <sheetData>
    <row r="2" spans="2:9" x14ac:dyDescent="0.25">
      <c r="B2" s="1246"/>
      <c r="C2" s="1246"/>
      <c r="D2" s="1246"/>
      <c r="E2" s="1246"/>
      <c r="F2" s="1246"/>
      <c r="G2" s="1246"/>
      <c r="H2" s="1246"/>
      <c r="I2" s="1246"/>
    </row>
    <row r="3" spans="2:9" x14ac:dyDescent="0.25">
      <c r="B3" s="3483" t="s">
        <v>74</v>
      </c>
      <c r="C3" s="3483"/>
      <c r="D3" s="3483"/>
      <c r="E3" s="3483"/>
      <c r="F3" s="3483"/>
      <c r="G3" s="3483"/>
      <c r="H3" s="3483"/>
      <c r="I3" s="3483"/>
    </row>
    <row r="4" spans="2:9" x14ac:dyDescent="0.25">
      <c r="B4" s="3483" t="s">
        <v>0</v>
      </c>
      <c r="C4" s="3483"/>
      <c r="D4" s="3483"/>
      <c r="E4" s="3483"/>
      <c r="F4" s="3483"/>
      <c r="G4" s="3483"/>
      <c r="H4" s="3483"/>
      <c r="I4" s="3483"/>
    </row>
    <row r="5" spans="2:9" x14ac:dyDescent="0.25">
      <c r="B5" s="3483" t="s">
        <v>1801</v>
      </c>
      <c r="C5" s="3483"/>
      <c r="D5" s="3483"/>
      <c r="E5" s="3483"/>
      <c r="F5" s="3483"/>
      <c r="G5" s="3483"/>
      <c r="H5" s="3483"/>
      <c r="I5" s="3483"/>
    </row>
    <row r="6" spans="2:9" x14ac:dyDescent="0.25">
      <c r="B6" s="3483" t="s">
        <v>2459</v>
      </c>
      <c r="C6" s="3483"/>
      <c r="D6" s="3483"/>
      <c r="E6" s="3483"/>
      <c r="F6" s="3483"/>
      <c r="G6" s="3483"/>
      <c r="H6" s="3483"/>
      <c r="I6" s="3483"/>
    </row>
    <row r="7" spans="2:9" x14ac:dyDescent="0.25">
      <c r="B7" s="825" t="s">
        <v>283</v>
      </c>
      <c r="C7" s="1246"/>
      <c r="D7" s="1246"/>
      <c r="E7" s="1246"/>
      <c r="F7" s="1246"/>
      <c r="G7" s="1246"/>
      <c r="H7" s="1246"/>
      <c r="I7" s="1246"/>
    </row>
    <row r="8" spans="2:9" ht="15.75" thickBot="1" x14ac:dyDescent="0.3">
      <c r="B8" s="1246"/>
      <c r="C8" s="1293"/>
      <c r="D8" s="1246"/>
      <c r="E8" s="1246"/>
      <c r="F8" s="1246"/>
      <c r="G8" s="1293"/>
      <c r="H8" s="1246"/>
      <c r="I8" s="1246"/>
    </row>
    <row r="9" spans="2:9" ht="15.75" thickBot="1" x14ac:dyDescent="0.3">
      <c r="B9" s="424" t="s">
        <v>4</v>
      </c>
      <c r="C9" s="194"/>
      <c r="D9" s="1303">
        <v>7122</v>
      </c>
      <c r="E9" s="2251" t="s">
        <v>1874</v>
      </c>
      <c r="F9" s="465" t="s">
        <v>105</v>
      </c>
      <c r="G9" s="1266"/>
      <c r="H9" s="184"/>
      <c r="I9" s="184"/>
    </row>
    <row r="10" spans="2:9" ht="15.75" thickBot="1" x14ac:dyDescent="0.3">
      <c r="B10" s="424" t="s">
        <v>76</v>
      </c>
      <c r="C10" s="192"/>
      <c r="D10" s="1301">
        <v>12</v>
      </c>
      <c r="E10" s="234"/>
      <c r="F10" s="234" t="s">
        <v>420</v>
      </c>
      <c r="G10" s="1275"/>
      <c r="H10" s="1320"/>
      <c r="I10" s="1312"/>
    </row>
    <row r="11" spans="2:9" ht="15.75" thickBot="1" x14ac:dyDescent="0.3">
      <c r="B11" s="424" t="s">
        <v>77</v>
      </c>
      <c r="C11" s="1875"/>
      <c r="D11" s="1123">
        <v>0</v>
      </c>
      <c r="E11" s="234"/>
      <c r="F11" s="234" t="s">
        <v>32</v>
      </c>
      <c r="G11" s="1320"/>
      <c r="H11" s="1247"/>
      <c r="I11" s="1247"/>
    </row>
    <row r="12" spans="2:9" ht="15.75" thickBot="1" x14ac:dyDescent="0.3">
      <c r="B12" s="424" t="s">
        <v>78</v>
      </c>
      <c r="C12" s="1875"/>
      <c r="D12" s="1286">
        <v>0</v>
      </c>
      <c r="E12" s="1246"/>
      <c r="F12" s="234" t="s">
        <v>435</v>
      </c>
      <c r="G12" s="1320"/>
      <c r="H12" s="1320"/>
      <c r="I12" s="1290"/>
    </row>
    <row r="13" spans="2:9" ht="15.75" thickBot="1" x14ac:dyDescent="0.3">
      <c r="B13" s="1874" t="s">
        <v>284</v>
      </c>
      <c r="C13" s="192"/>
      <c r="D13" s="806">
        <v>6</v>
      </c>
      <c r="E13" s="234"/>
      <c r="F13" s="234" t="s">
        <v>435</v>
      </c>
      <c r="G13" s="1320"/>
      <c r="H13" s="1320"/>
      <c r="I13" s="1290"/>
    </row>
    <row r="14" spans="2:9" ht="15.75" thickBot="1" x14ac:dyDescent="0.3">
      <c r="B14" s="1874" t="s">
        <v>1944</v>
      </c>
      <c r="C14" s="424"/>
      <c r="D14" s="1875"/>
      <c r="E14" s="1247"/>
      <c r="F14" s="1289" t="s">
        <v>436</v>
      </c>
      <c r="G14" s="1320"/>
      <c r="H14" s="1320"/>
      <c r="I14" s="1290"/>
    </row>
    <row r="15" spans="2:9" ht="15.75" thickBot="1" x14ac:dyDescent="0.3">
      <c r="B15" s="193" t="s">
        <v>22</v>
      </c>
      <c r="C15" s="1875"/>
      <c r="D15" s="1303">
        <v>1401</v>
      </c>
      <c r="E15" s="465" t="s">
        <v>296</v>
      </c>
      <c r="F15" s="467"/>
      <c r="G15" s="1115">
        <v>211101</v>
      </c>
      <c r="H15" s="1246"/>
      <c r="I15" s="1312"/>
    </row>
    <row r="16" spans="2:9" ht="15.75" thickBot="1" x14ac:dyDescent="0.3">
      <c r="B16" s="3524" t="s">
        <v>287</v>
      </c>
      <c r="C16" s="3526"/>
      <c r="D16" s="3009" t="s">
        <v>188</v>
      </c>
      <c r="E16" s="3010"/>
      <c r="F16" s="3011"/>
      <c r="G16" s="3009" t="s">
        <v>290</v>
      </c>
      <c r="H16" s="3010"/>
      <c r="I16" s="3011"/>
    </row>
    <row r="17" spans="2:9" ht="15.75" thickBot="1" x14ac:dyDescent="0.3">
      <c r="B17" s="3701"/>
      <c r="C17" s="3702"/>
      <c r="D17" s="3246" t="s">
        <v>86</v>
      </c>
      <c r="E17" s="3009" t="s">
        <v>288</v>
      </c>
      <c r="F17" s="3011"/>
      <c r="G17" s="3703" t="s">
        <v>86</v>
      </c>
      <c r="H17" s="3009" t="s">
        <v>291</v>
      </c>
      <c r="I17" s="3011"/>
    </row>
    <row r="18" spans="2:9" ht="15.75" thickBot="1" x14ac:dyDescent="0.3">
      <c r="B18" s="3925"/>
      <c r="C18" s="3926"/>
      <c r="D18" s="3927"/>
      <c r="E18" s="100" t="s">
        <v>92</v>
      </c>
      <c r="F18" s="100" t="s">
        <v>289</v>
      </c>
      <c r="G18" s="3704"/>
      <c r="H18" s="100" t="s">
        <v>87</v>
      </c>
      <c r="I18" s="101" t="s">
        <v>188</v>
      </c>
    </row>
    <row r="19" spans="2:9" s="1246" customFormat="1" x14ac:dyDescent="0.25">
      <c r="B19" s="3923" t="s">
        <v>442</v>
      </c>
      <c r="C19" s="3924"/>
      <c r="D19" s="2252">
        <v>1</v>
      </c>
      <c r="E19" s="75">
        <v>18000</v>
      </c>
      <c r="F19" s="87">
        <v>216000</v>
      </c>
      <c r="G19" s="2256">
        <v>1</v>
      </c>
      <c r="H19" s="75">
        <v>18000</v>
      </c>
      <c r="I19" s="87">
        <v>216000</v>
      </c>
    </row>
    <row r="20" spans="2:9" x14ac:dyDescent="0.25">
      <c r="B20" s="1279" t="s">
        <v>2289</v>
      </c>
      <c r="C20" s="1257"/>
      <c r="D20" s="2253">
        <v>1</v>
      </c>
      <c r="E20" s="75">
        <v>10000</v>
      </c>
      <c r="F20" s="87">
        <f>(E20*12)</f>
        <v>120000</v>
      </c>
      <c r="G20" s="2253">
        <v>1</v>
      </c>
      <c r="H20" s="75">
        <v>10000</v>
      </c>
      <c r="I20" s="87">
        <f>H20*12</f>
        <v>120000</v>
      </c>
    </row>
    <row r="21" spans="2:9" x14ac:dyDescent="0.25">
      <c r="B21" s="1279" t="s">
        <v>185</v>
      </c>
      <c r="C21" s="1257"/>
      <c r="D21" s="2253">
        <v>2</v>
      </c>
      <c r="E21" s="75">
        <v>10000</v>
      </c>
      <c r="F21" s="254">
        <f>(E21*12)</f>
        <v>120000</v>
      </c>
      <c r="G21" s="2253">
        <v>2</v>
      </c>
      <c r="H21" s="75">
        <v>10000</v>
      </c>
      <c r="I21" s="75">
        <f>(H21*12)</f>
        <v>120000</v>
      </c>
    </row>
    <row r="22" spans="2:9" x14ac:dyDescent="0.25">
      <c r="B22" s="1279"/>
      <c r="C22" s="1257"/>
      <c r="D22" s="2253"/>
      <c r="E22" s="75"/>
      <c r="F22" s="254"/>
      <c r="G22" s="2255"/>
      <c r="H22" s="75"/>
      <c r="I22" s="75"/>
    </row>
    <row r="23" spans="2:9" x14ac:dyDescent="0.25">
      <c r="B23" s="1279"/>
      <c r="C23" s="1257"/>
      <c r="D23" s="2253"/>
      <c r="E23" s="75"/>
      <c r="F23" s="254"/>
      <c r="G23" s="2255"/>
      <c r="H23" s="75"/>
      <c r="I23" s="75"/>
    </row>
    <row r="24" spans="2:9" x14ac:dyDescent="0.25">
      <c r="B24" s="1279"/>
      <c r="C24" s="1257"/>
      <c r="D24" s="1279"/>
      <c r="E24" s="1286"/>
      <c r="F24" s="1257"/>
      <c r="G24" s="1286"/>
      <c r="H24" s="1257"/>
      <c r="I24" s="1286"/>
    </row>
    <row r="25" spans="2:9" x14ac:dyDescent="0.25">
      <c r="B25" s="1279"/>
      <c r="C25" s="1257"/>
      <c r="D25" s="1279"/>
      <c r="E25" s="1286"/>
      <c r="F25" s="1257"/>
      <c r="G25" s="1286"/>
      <c r="H25" s="1257"/>
      <c r="I25" s="1286"/>
    </row>
    <row r="26" spans="2:9" x14ac:dyDescent="0.25">
      <c r="B26" s="1279"/>
      <c r="C26" s="1257"/>
      <c r="D26" s="1279"/>
      <c r="E26" s="1286"/>
      <c r="F26" s="1257"/>
      <c r="G26" s="1286"/>
      <c r="H26" s="1257"/>
      <c r="I26" s="1286"/>
    </row>
    <row r="27" spans="2:9" x14ac:dyDescent="0.25">
      <c r="B27" s="1279"/>
      <c r="C27" s="1257"/>
      <c r="D27" s="1279"/>
      <c r="E27" s="1286"/>
      <c r="F27" s="1257"/>
      <c r="G27" s="1286"/>
      <c r="H27" s="1257"/>
      <c r="I27" s="1286"/>
    </row>
    <row r="28" spans="2:9" x14ac:dyDescent="0.25">
      <c r="B28" s="1279"/>
      <c r="C28" s="1257"/>
      <c r="D28" s="1279"/>
      <c r="E28" s="1286"/>
      <c r="F28" s="1257"/>
      <c r="G28" s="1286"/>
      <c r="H28" s="1257"/>
      <c r="I28" s="1286"/>
    </row>
    <row r="29" spans="2:9" x14ac:dyDescent="0.25">
      <c r="B29" s="1279"/>
      <c r="C29" s="1257"/>
      <c r="D29" s="1279"/>
      <c r="E29" s="1286"/>
      <c r="F29" s="1257"/>
      <c r="G29" s="1286"/>
      <c r="H29" s="1257"/>
      <c r="I29" s="1286"/>
    </row>
    <row r="30" spans="2:9" x14ac:dyDescent="0.25">
      <c r="B30" s="1279"/>
      <c r="C30" s="1257"/>
      <c r="D30" s="1279"/>
      <c r="E30" s="1286"/>
      <c r="F30" s="1257"/>
      <c r="G30" s="1286"/>
      <c r="H30" s="1257"/>
      <c r="I30" s="1286"/>
    </row>
    <row r="31" spans="2:9" ht="15.75" thickBot="1" x14ac:dyDescent="0.3">
      <c r="B31" s="1150"/>
      <c r="C31" s="1250"/>
      <c r="D31" s="1279"/>
      <c r="E31" s="1286"/>
      <c r="F31" s="1257"/>
      <c r="G31" s="1286"/>
      <c r="H31" s="1257"/>
      <c r="I31" s="806"/>
    </row>
    <row r="32" spans="2:9" ht="15.75" thickBot="1" x14ac:dyDescent="0.3">
      <c r="B32" s="1292"/>
      <c r="C32" s="1293"/>
      <c r="D32" s="796"/>
      <c r="E32" s="1310"/>
      <c r="F32" s="1254"/>
      <c r="G32" s="1310"/>
      <c r="H32" s="257"/>
      <c r="I32" s="258"/>
    </row>
    <row r="33" spans="2:9" ht="15.75" thickBot="1" x14ac:dyDescent="0.3">
      <c r="B33" s="1320"/>
      <c r="C33" s="467" t="s">
        <v>99</v>
      </c>
      <c r="D33" s="234"/>
      <c r="E33" s="1308">
        <f>SUM(E19:E32)</f>
        <v>38000</v>
      </c>
      <c r="F33" s="1324">
        <f>SUM(F19:F32)</f>
        <v>456000</v>
      </c>
      <c r="G33" s="255"/>
      <c r="H33" s="1324">
        <f>SUM(H19:H32)</f>
        <v>38000</v>
      </c>
      <c r="I33" s="1308">
        <f>SUM(I19:I32)</f>
        <v>456000</v>
      </c>
    </row>
    <row r="34" spans="2:9" x14ac:dyDescent="0.25">
      <c r="B34" s="1246"/>
      <c r="C34" s="1246"/>
      <c r="D34" s="1246"/>
      <c r="E34" s="1246"/>
      <c r="F34" s="1246"/>
      <c r="G34" s="1246"/>
      <c r="H34" s="1246"/>
      <c r="I34" s="1246"/>
    </row>
    <row r="35" spans="2:9" x14ac:dyDescent="0.25">
      <c r="B35" s="1246"/>
      <c r="C35" s="1250"/>
      <c r="D35" s="1250"/>
      <c r="E35" s="1246"/>
      <c r="F35" s="1250"/>
      <c r="G35" s="1246"/>
      <c r="H35" s="1250"/>
      <c r="I35" s="1246"/>
    </row>
    <row r="36" spans="2:9" x14ac:dyDescent="0.25">
      <c r="B36" s="1246"/>
      <c r="C36" s="3447" t="s">
        <v>294</v>
      </c>
      <c r="D36" s="3447"/>
      <c r="E36" s="1246"/>
      <c r="F36" s="2254" t="s">
        <v>271</v>
      </c>
      <c r="G36" s="1246"/>
      <c r="H36" s="2254" t="s">
        <v>295</v>
      </c>
      <c r="I36" s="1246"/>
    </row>
    <row r="37" spans="2:9" x14ac:dyDescent="0.25">
      <c r="B37" s="1246"/>
      <c r="C37" s="1246"/>
      <c r="D37" s="1246"/>
      <c r="E37" s="1246"/>
      <c r="F37" s="1246"/>
      <c r="G37" s="1246"/>
      <c r="H37" s="1246"/>
      <c r="I37" s="1246">
        <v>108</v>
      </c>
    </row>
    <row r="38" spans="2:9" x14ac:dyDescent="0.25">
      <c r="B38" s="1246"/>
      <c r="C38" s="1246"/>
      <c r="D38" s="1246"/>
      <c r="E38" s="1246"/>
      <c r="F38" s="1246"/>
      <c r="G38" s="1246"/>
      <c r="H38" s="1246"/>
      <c r="I38" s="1246"/>
    </row>
  </sheetData>
  <mergeCells count="13">
    <mergeCell ref="H17:I17"/>
    <mergeCell ref="C36:D36"/>
    <mergeCell ref="B19:C19"/>
    <mergeCell ref="B3:I3"/>
    <mergeCell ref="B4:I4"/>
    <mergeCell ref="B5:I5"/>
    <mergeCell ref="B6:I6"/>
    <mergeCell ref="B16:C18"/>
    <mergeCell ref="D16:F16"/>
    <mergeCell ref="G16:I16"/>
    <mergeCell ref="D17:D18"/>
    <mergeCell ref="E17:F17"/>
    <mergeCell ref="G17:G18"/>
  </mergeCells>
  <pageMargins left="0.7" right="0.7" top="0.75" bottom="0.75" header="0.3" footer="0.3"/>
  <pageSetup paperSize="5" scale="92" fitToWidth="0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Q38"/>
  <sheetViews>
    <sheetView topLeftCell="C7" zoomScale="90" zoomScaleNormal="90" workbookViewId="0">
      <selection activeCell="A20" sqref="A20:XFD20"/>
    </sheetView>
  </sheetViews>
  <sheetFormatPr baseColWidth="10" defaultRowHeight="15" x14ac:dyDescent="0.25"/>
  <cols>
    <col min="1" max="1" width="7.28515625" style="1246" customWidth="1"/>
    <col min="2" max="2" width="10.7109375" customWidth="1"/>
    <col min="3" max="3" width="14.42578125" customWidth="1"/>
    <col min="4" max="4" width="6" customWidth="1"/>
    <col min="5" max="5" width="8.5703125" customWidth="1"/>
    <col min="6" max="6" width="12.140625" customWidth="1"/>
    <col min="8" max="8" width="27.5703125" customWidth="1"/>
    <col min="9" max="9" width="8.28515625" customWidth="1"/>
    <col min="10" max="10" width="14.140625" customWidth="1"/>
    <col min="11" max="11" width="11.5703125" customWidth="1"/>
    <col min="12" max="12" width="11.7109375" customWidth="1"/>
    <col min="13" max="13" width="23.7109375" customWidth="1"/>
    <col min="14" max="14" width="8.7109375" customWidth="1"/>
    <col min="15" max="15" width="9.5703125" customWidth="1"/>
    <col min="16" max="16" width="12.85546875" customWidth="1"/>
  </cols>
  <sheetData>
    <row r="1" spans="1:17" s="1246" customFormat="1" x14ac:dyDescent="0.25"/>
    <row r="2" spans="1:17" x14ac:dyDescent="0.25">
      <c r="C2" s="3483" t="s">
        <v>74</v>
      </c>
      <c r="D2" s="3483"/>
      <c r="E2" s="3483"/>
      <c r="F2" s="3483"/>
      <c r="G2" s="3483"/>
      <c r="H2" s="3483"/>
      <c r="I2" s="3483"/>
      <c r="J2" s="3483"/>
      <c r="K2" s="3483"/>
      <c r="L2" s="3483"/>
      <c r="M2" s="3483"/>
      <c r="N2" s="3483"/>
      <c r="O2" s="3483"/>
      <c r="P2" s="3483"/>
    </row>
    <row r="3" spans="1:17" x14ac:dyDescent="0.25">
      <c r="C3" s="3483" t="s">
        <v>0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  <c r="N3" s="3483"/>
      <c r="O3" s="3483"/>
      <c r="P3" s="3483"/>
    </row>
    <row r="4" spans="1:17" x14ac:dyDescent="0.25">
      <c r="C4" s="3483" t="s">
        <v>1988</v>
      </c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</row>
    <row r="5" spans="1:17" x14ac:dyDescent="0.25">
      <c r="C5" s="3483" t="s">
        <v>2459</v>
      </c>
      <c r="D5" s="3483"/>
      <c r="E5" s="3483"/>
      <c r="F5" s="3483"/>
      <c r="G5" s="3483"/>
      <c r="H5" s="3483"/>
      <c r="I5" s="3483"/>
      <c r="J5" s="3483"/>
      <c r="K5" s="3483"/>
      <c r="L5" s="3483"/>
      <c r="M5" s="3483"/>
      <c r="N5" s="3483"/>
      <c r="O5" s="3483"/>
      <c r="P5" s="3483"/>
    </row>
    <row r="6" spans="1:17" x14ac:dyDescent="0.25">
      <c r="C6" s="171" t="s">
        <v>297</v>
      </c>
    </row>
    <row r="7" spans="1:17" ht="15.75" thickBot="1" x14ac:dyDescent="0.3">
      <c r="J7" s="1293"/>
      <c r="N7" s="1293"/>
      <c r="O7" s="1293"/>
    </row>
    <row r="8" spans="1:17" ht="15.75" thickBot="1" x14ac:dyDescent="0.3">
      <c r="B8" s="234"/>
      <c r="C8" s="3036" t="s">
        <v>4</v>
      </c>
      <c r="D8" s="3037"/>
      <c r="E8" s="46">
        <v>7122</v>
      </c>
      <c r="F8" s="1757" t="s">
        <v>1874</v>
      </c>
      <c r="G8" s="466" t="s">
        <v>105</v>
      </c>
      <c r="H8" s="466"/>
      <c r="I8" s="184"/>
      <c r="J8" s="1266"/>
      <c r="K8" s="184"/>
      <c r="L8" s="184"/>
      <c r="M8" s="184"/>
      <c r="N8" s="1247"/>
      <c r="O8" s="1247"/>
      <c r="P8" s="1312"/>
    </row>
    <row r="9" spans="1:17" ht="15.75" thickBot="1" x14ac:dyDescent="0.3">
      <c r="B9" s="234"/>
      <c r="C9" s="3036" t="s">
        <v>76</v>
      </c>
      <c r="D9" s="3037"/>
      <c r="E9" s="47">
        <v>12</v>
      </c>
      <c r="F9" s="234"/>
      <c r="G9" s="1247" t="s">
        <v>437</v>
      </c>
      <c r="H9" s="1247"/>
      <c r="I9" s="1275"/>
      <c r="J9" s="1275"/>
      <c r="K9" s="1275"/>
      <c r="L9" s="1275"/>
      <c r="M9" s="1275"/>
      <c r="N9" s="1320"/>
      <c r="O9" s="1275"/>
      <c r="P9" s="1275"/>
      <c r="Q9" s="1288"/>
    </row>
    <row r="10" spans="1:17" ht="15.75" thickBot="1" x14ac:dyDescent="0.3">
      <c r="B10" s="234"/>
      <c r="C10" s="3036" t="s">
        <v>77</v>
      </c>
      <c r="D10" s="3037"/>
      <c r="E10" s="47">
        <v>0</v>
      </c>
      <c r="F10" s="1292"/>
      <c r="G10" s="1320" t="s">
        <v>438</v>
      </c>
      <c r="H10" s="1320"/>
      <c r="I10" s="1275"/>
      <c r="J10" s="1275"/>
      <c r="K10" s="1275"/>
      <c r="L10" s="1275"/>
      <c r="M10" s="1320"/>
      <c r="N10" s="1320"/>
      <c r="O10" s="1320"/>
      <c r="P10" s="1290"/>
      <c r="Q10" s="1288"/>
    </row>
    <row r="11" spans="1:17" ht="15.75" thickBot="1" x14ac:dyDescent="0.3">
      <c r="A11" s="1291"/>
      <c r="B11" s="1320"/>
      <c r="C11" s="3036" t="s">
        <v>78</v>
      </c>
      <c r="D11" s="3037"/>
      <c r="E11" s="47">
        <v>0</v>
      </c>
      <c r="G11" s="1293" t="s">
        <v>425</v>
      </c>
      <c r="H11" s="1247"/>
      <c r="I11" s="1320"/>
      <c r="J11" s="1320"/>
      <c r="K11" s="1275"/>
      <c r="L11" s="1320"/>
      <c r="M11" s="1320"/>
      <c r="N11" s="1247"/>
      <c r="O11" s="1320"/>
      <c r="P11" s="1290"/>
      <c r="Q11" s="1288"/>
    </row>
    <row r="12" spans="1:17" ht="15.75" thickBot="1" x14ac:dyDescent="0.3">
      <c r="B12" s="234"/>
      <c r="C12" s="3036" t="s">
        <v>284</v>
      </c>
      <c r="D12" s="3037"/>
      <c r="E12" s="1310">
        <v>6</v>
      </c>
      <c r="F12" s="234"/>
      <c r="G12" s="1293" t="s">
        <v>425</v>
      </c>
      <c r="H12" s="1320"/>
      <c r="I12" s="1247"/>
      <c r="J12" s="1320"/>
      <c r="K12" s="1320"/>
      <c r="L12" s="1320"/>
      <c r="M12" s="1320"/>
      <c r="N12" s="1320"/>
      <c r="O12" s="1320"/>
      <c r="P12" s="1312"/>
      <c r="Q12" s="1288"/>
    </row>
    <row r="13" spans="1:17" ht="15.75" thickBot="1" x14ac:dyDescent="0.3">
      <c r="B13" s="234"/>
      <c r="C13" s="3036"/>
      <c r="D13" s="3036"/>
      <c r="E13" s="3036"/>
      <c r="G13" s="1777"/>
      <c r="H13" s="92"/>
      <c r="I13" s="184"/>
      <c r="J13" s="466"/>
      <c r="K13" s="92"/>
      <c r="L13" s="466"/>
      <c r="M13" s="1320"/>
      <c r="N13" s="1320"/>
      <c r="O13" s="1293"/>
      <c r="P13" s="1312"/>
    </row>
    <row r="14" spans="1:17" ht="15.75" thickBot="1" x14ac:dyDescent="0.3">
      <c r="B14" s="234"/>
      <c r="C14" s="3010" t="s">
        <v>22</v>
      </c>
      <c r="D14" s="3011"/>
      <c r="E14" s="567">
        <v>1401</v>
      </c>
      <c r="F14" s="465" t="s">
        <v>23</v>
      </c>
      <c r="H14" s="466" t="s">
        <v>425</v>
      </c>
      <c r="I14" s="466"/>
      <c r="J14" s="466"/>
      <c r="K14" s="466"/>
      <c r="L14" s="1247"/>
      <c r="M14" s="1275"/>
      <c r="N14" s="1320"/>
      <c r="O14" s="1293"/>
      <c r="P14" s="1312"/>
      <c r="Q14" s="1288"/>
    </row>
    <row r="15" spans="1:17" ht="15.75" thickBot="1" x14ac:dyDescent="0.3">
      <c r="B15" s="234"/>
      <c r="E15" s="1320"/>
      <c r="F15" s="1320"/>
      <c r="G15" s="234"/>
      <c r="H15" s="1320"/>
      <c r="I15" s="1301"/>
      <c r="J15" s="1301"/>
      <c r="L15" s="1301"/>
      <c r="M15" s="1301"/>
      <c r="O15" s="234"/>
      <c r="P15" s="1301"/>
      <c r="Q15" s="1288"/>
    </row>
    <row r="16" spans="1:17" ht="15.75" customHeight="1" thickBot="1" x14ac:dyDescent="0.3">
      <c r="B16" s="3009" t="s">
        <v>107</v>
      </c>
      <c r="C16" s="3010"/>
      <c r="D16" s="3010"/>
      <c r="E16" s="3010"/>
      <c r="F16" s="3011"/>
      <c r="G16" s="3524" t="s">
        <v>302</v>
      </c>
      <c r="H16" s="3526"/>
      <c r="I16" s="3711" t="s">
        <v>752</v>
      </c>
      <c r="J16" s="3246" t="s">
        <v>128</v>
      </c>
      <c r="K16" s="3246" t="s">
        <v>1020</v>
      </c>
      <c r="L16" s="3703" t="s">
        <v>1021</v>
      </c>
      <c r="M16" s="3703" t="s">
        <v>129</v>
      </c>
      <c r="N16" s="3703" t="s">
        <v>130</v>
      </c>
      <c r="O16" s="3703" t="s">
        <v>303</v>
      </c>
      <c r="P16" s="3703" t="s">
        <v>1</v>
      </c>
    </row>
    <row r="17" spans="2:16" ht="15.75" thickBot="1" x14ac:dyDescent="0.3">
      <c r="B17" s="97" t="s">
        <v>836</v>
      </c>
      <c r="C17" s="495" t="s">
        <v>299</v>
      </c>
      <c r="D17" s="495" t="s">
        <v>300</v>
      </c>
      <c r="E17" s="495" t="s">
        <v>301</v>
      </c>
      <c r="F17" s="495" t="s">
        <v>6</v>
      </c>
      <c r="G17" s="3701"/>
      <c r="H17" s="3702"/>
      <c r="I17" s="3712"/>
      <c r="J17" s="3507"/>
      <c r="K17" s="3201"/>
      <c r="L17" s="3704"/>
      <c r="M17" s="3710"/>
      <c r="N17" s="3704"/>
      <c r="O17" s="3704"/>
      <c r="P17" s="3704"/>
    </row>
    <row r="18" spans="2:16" ht="15.75" thickBot="1" x14ac:dyDescent="0.3">
      <c r="B18" s="100">
        <v>1</v>
      </c>
      <c r="C18" s="97">
        <v>1</v>
      </c>
      <c r="D18" s="97">
        <v>2</v>
      </c>
      <c r="E18" s="97">
        <v>3</v>
      </c>
      <c r="F18" s="97">
        <v>4</v>
      </c>
      <c r="G18" s="3717">
        <v>5</v>
      </c>
      <c r="H18" s="3718"/>
      <c r="I18" s="626"/>
      <c r="J18" s="626"/>
      <c r="K18" s="626"/>
      <c r="L18" s="187">
        <v>6</v>
      </c>
      <c r="M18" s="187">
        <v>7</v>
      </c>
      <c r="N18" s="187">
        <v>8</v>
      </c>
      <c r="O18" s="187">
        <v>9</v>
      </c>
      <c r="P18" s="187">
        <v>10</v>
      </c>
    </row>
    <row r="19" spans="2:16" x14ac:dyDescent="0.25">
      <c r="B19" s="50">
        <v>2</v>
      </c>
      <c r="C19" s="1645">
        <v>6</v>
      </c>
      <c r="D19" s="1644">
        <v>1</v>
      </c>
      <c r="E19" s="339"/>
      <c r="F19" s="340"/>
      <c r="G19" s="3223" t="s">
        <v>1063</v>
      </c>
      <c r="H19" s="3224"/>
      <c r="I19" s="52"/>
      <c r="J19" s="46"/>
      <c r="K19" s="54"/>
      <c r="L19" s="583"/>
      <c r="M19" s="46"/>
      <c r="N19" s="46"/>
      <c r="O19" s="46"/>
      <c r="P19" s="46"/>
    </row>
    <row r="20" spans="2:16" x14ac:dyDescent="0.25">
      <c r="B20" s="1954">
        <v>2</v>
      </c>
      <c r="C20" s="620">
        <v>6</v>
      </c>
      <c r="D20" s="8">
        <v>1</v>
      </c>
      <c r="E20" s="8">
        <v>1</v>
      </c>
      <c r="F20" s="1661" t="s">
        <v>598</v>
      </c>
      <c r="G20" s="3197" t="s">
        <v>746</v>
      </c>
      <c r="H20" s="3199"/>
      <c r="I20" s="36"/>
      <c r="J20" s="47"/>
      <c r="K20" s="35"/>
      <c r="L20" s="219"/>
      <c r="M20" s="47" t="s">
        <v>439</v>
      </c>
      <c r="N20" s="47"/>
      <c r="O20" s="47"/>
      <c r="P20" s="75">
        <v>10000</v>
      </c>
    </row>
    <row r="21" spans="2:16" x14ac:dyDescent="0.25">
      <c r="B21" s="48">
        <v>2</v>
      </c>
      <c r="C21" s="1643">
        <v>6</v>
      </c>
      <c r="D21" s="1262">
        <v>4</v>
      </c>
      <c r="E21" s="1262"/>
      <c r="F21" s="342"/>
      <c r="G21" s="3209" t="s">
        <v>2051</v>
      </c>
      <c r="H21" s="3210"/>
      <c r="I21" s="36"/>
      <c r="J21" s="47"/>
      <c r="K21" s="35"/>
      <c r="L21" s="219"/>
      <c r="M21" s="47"/>
      <c r="N21" s="47"/>
      <c r="O21" s="47"/>
      <c r="P21" s="75"/>
    </row>
    <row r="22" spans="2:16" x14ac:dyDescent="0.25">
      <c r="B22" s="1954">
        <v>2</v>
      </c>
      <c r="C22" s="620">
        <v>6</v>
      </c>
      <c r="D22" s="8">
        <v>4</v>
      </c>
      <c r="E22" s="8">
        <v>1</v>
      </c>
      <c r="F22" s="1660" t="s">
        <v>598</v>
      </c>
      <c r="G22" s="3197" t="s">
        <v>2050</v>
      </c>
      <c r="H22" s="3199"/>
      <c r="I22" s="36"/>
      <c r="J22" s="47"/>
      <c r="K22" s="35"/>
      <c r="L22" s="219"/>
      <c r="M22" s="1143"/>
      <c r="N22" s="47"/>
      <c r="O22" s="47"/>
      <c r="P22" s="75"/>
    </row>
    <row r="23" spans="2:16" x14ac:dyDescent="0.25">
      <c r="B23" s="47"/>
      <c r="C23" s="620"/>
      <c r="D23" s="6"/>
      <c r="E23" s="6"/>
      <c r="F23" s="67"/>
      <c r="G23" s="3197"/>
      <c r="H23" s="3199"/>
      <c r="I23" s="36"/>
      <c r="J23" s="47"/>
      <c r="K23" s="35"/>
      <c r="L23" s="219"/>
      <c r="M23" s="47"/>
      <c r="N23" s="47"/>
      <c r="O23" s="47"/>
      <c r="P23" s="75"/>
    </row>
    <row r="24" spans="2:16" x14ac:dyDescent="0.25">
      <c r="B24" s="47"/>
      <c r="C24" s="620"/>
      <c r="D24" s="8"/>
      <c r="E24" s="6"/>
      <c r="F24" s="67"/>
      <c r="G24" s="3197"/>
      <c r="H24" s="3199"/>
      <c r="I24" s="36"/>
      <c r="J24" s="47"/>
      <c r="K24" s="35"/>
      <c r="L24" s="35"/>
      <c r="M24" s="47"/>
      <c r="N24" s="47"/>
      <c r="O24" s="47"/>
      <c r="P24" s="47"/>
    </row>
    <row r="25" spans="2:16" x14ac:dyDescent="0.25">
      <c r="B25" s="47"/>
      <c r="C25" s="620"/>
      <c r="D25" s="8"/>
      <c r="E25" s="8"/>
      <c r="F25" s="67"/>
      <c r="G25" s="3197"/>
      <c r="H25" s="3199"/>
      <c r="I25" s="36"/>
      <c r="J25" s="47"/>
      <c r="K25" s="35"/>
      <c r="L25" s="647"/>
      <c r="M25" s="47"/>
      <c r="N25" s="47"/>
      <c r="O25" s="47"/>
      <c r="P25" s="75"/>
    </row>
    <row r="26" spans="2:16" x14ac:dyDescent="0.25">
      <c r="B26" s="47"/>
      <c r="C26" s="11"/>
      <c r="D26" s="6"/>
      <c r="E26" s="6"/>
      <c r="F26" s="67"/>
      <c r="G26" s="3197"/>
      <c r="H26" s="3199"/>
      <c r="I26" s="36"/>
      <c r="J26" s="47"/>
      <c r="K26" s="35"/>
      <c r="L26" s="35"/>
      <c r="M26" s="47"/>
      <c r="N26" s="47"/>
      <c r="O26" s="47"/>
      <c r="P26" s="47"/>
    </row>
    <row r="27" spans="2:16" x14ac:dyDescent="0.25">
      <c r="B27" s="47"/>
      <c r="C27" s="11"/>
      <c r="D27" s="6"/>
      <c r="E27" s="6"/>
      <c r="F27" s="67"/>
      <c r="G27" s="3197"/>
      <c r="H27" s="3199"/>
      <c r="I27" s="36"/>
      <c r="J27" s="47"/>
      <c r="K27" s="35"/>
      <c r="L27" s="35"/>
      <c r="M27" s="47"/>
      <c r="N27" s="47"/>
      <c r="O27" s="47"/>
      <c r="P27" s="47"/>
    </row>
    <row r="28" spans="2:16" x14ac:dyDescent="0.25">
      <c r="B28" s="47"/>
      <c r="C28" s="11"/>
      <c r="D28" s="6"/>
      <c r="E28" s="6"/>
      <c r="F28" s="67"/>
      <c r="G28" s="3197"/>
      <c r="H28" s="3199"/>
      <c r="I28" s="36"/>
      <c r="J28" s="47"/>
      <c r="K28" s="35"/>
      <c r="L28" s="35"/>
      <c r="M28" s="47"/>
      <c r="N28" s="47"/>
      <c r="O28" s="47"/>
      <c r="P28" s="47"/>
    </row>
    <row r="29" spans="2:16" x14ac:dyDescent="0.25">
      <c r="B29" s="47"/>
      <c r="C29" s="11"/>
      <c r="D29" s="6"/>
      <c r="E29" s="6"/>
      <c r="F29" s="67"/>
      <c r="G29" s="3197"/>
      <c r="H29" s="3199"/>
      <c r="I29" s="36"/>
      <c r="J29" s="47"/>
      <c r="K29" s="35"/>
      <c r="L29" s="35"/>
      <c r="M29" s="47"/>
      <c r="N29" s="47"/>
      <c r="O29" s="47"/>
      <c r="P29" s="47"/>
    </row>
    <row r="30" spans="2:16" x14ac:dyDescent="0.25">
      <c r="B30" s="47"/>
      <c r="C30" s="11"/>
      <c r="D30" s="6"/>
      <c r="E30" s="6"/>
      <c r="F30" s="67"/>
      <c r="G30" s="3197"/>
      <c r="H30" s="3199"/>
      <c r="I30" s="36"/>
      <c r="J30" s="47"/>
      <c r="K30" s="35"/>
      <c r="L30" s="35"/>
      <c r="M30" s="47"/>
      <c r="N30" s="47"/>
      <c r="O30" s="47"/>
      <c r="P30" s="47"/>
    </row>
    <row r="31" spans="2:16" x14ac:dyDescent="0.25">
      <c r="B31" s="47"/>
      <c r="C31" s="11"/>
      <c r="D31" s="6"/>
      <c r="E31" s="6"/>
      <c r="F31" s="67"/>
      <c r="G31" s="3197"/>
      <c r="H31" s="3199"/>
      <c r="I31" s="36"/>
      <c r="J31" s="47"/>
      <c r="K31" s="35"/>
      <c r="L31" s="35"/>
      <c r="M31" s="47"/>
      <c r="N31" s="47"/>
      <c r="O31" s="47"/>
      <c r="P31" s="47"/>
    </row>
    <row r="32" spans="2:16" x14ac:dyDescent="0.25">
      <c r="B32" s="47"/>
      <c r="C32" s="11"/>
      <c r="D32" s="6"/>
      <c r="E32" s="6"/>
      <c r="F32" s="67"/>
      <c r="G32" s="3197"/>
      <c r="H32" s="3199"/>
      <c r="I32" s="36"/>
      <c r="J32" s="47"/>
      <c r="K32" s="35"/>
      <c r="L32" s="35"/>
      <c r="M32" s="47"/>
      <c r="N32" s="47"/>
      <c r="O32" s="47"/>
      <c r="P32" s="47"/>
    </row>
    <row r="33" spans="2:16" x14ac:dyDescent="0.25">
      <c r="B33" s="47"/>
      <c r="C33" s="11"/>
      <c r="D33" s="6"/>
      <c r="E33" s="6"/>
      <c r="F33" s="67"/>
      <c r="G33" s="3197"/>
      <c r="H33" s="3199"/>
      <c r="I33" s="36"/>
      <c r="J33" s="47"/>
      <c r="K33" s="35"/>
      <c r="L33" s="35"/>
      <c r="M33" s="47"/>
      <c r="N33" s="47"/>
      <c r="O33" s="47"/>
      <c r="P33" s="47"/>
    </row>
    <row r="34" spans="2:16" ht="15.75" thickBot="1" x14ac:dyDescent="0.3">
      <c r="B34" s="56"/>
      <c r="C34" s="463"/>
      <c r="D34" s="106"/>
      <c r="E34" s="106"/>
      <c r="F34" s="107"/>
      <c r="G34" s="3225"/>
      <c r="H34" s="3227"/>
      <c r="I34" s="41"/>
      <c r="J34" s="56"/>
      <c r="K34" s="43"/>
      <c r="L34" s="68"/>
      <c r="M34" s="56"/>
      <c r="N34" s="56"/>
      <c r="O34" s="56"/>
      <c r="P34" s="141"/>
    </row>
    <row r="35" spans="2:16" ht="15.75" thickBot="1" x14ac:dyDescent="0.3">
      <c r="O35" s="92" t="s">
        <v>99</v>
      </c>
      <c r="P35" s="115">
        <f>SUM(P19:P34)</f>
        <v>10000</v>
      </c>
    </row>
    <row r="36" spans="2:16" ht="15.75" thickBot="1" x14ac:dyDescent="0.3">
      <c r="D36" s="1247"/>
      <c r="E36" s="1247"/>
      <c r="F36" s="1247"/>
      <c r="H36" s="1247"/>
      <c r="I36" s="1247"/>
      <c r="J36" s="1247"/>
      <c r="K36" s="1247"/>
      <c r="L36" s="1247"/>
      <c r="N36" s="1247"/>
      <c r="O36" s="1247"/>
    </row>
    <row r="37" spans="2:16" x14ac:dyDescent="0.25">
      <c r="D37" s="3101" t="s">
        <v>294</v>
      </c>
      <c r="E37" s="3101"/>
      <c r="F37" s="3101"/>
      <c r="H37" s="3101" t="s">
        <v>304</v>
      </c>
      <c r="I37" s="3101"/>
      <c r="J37" s="3101"/>
      <c r="K37" s="3101"/>
      <c r="L37" s="3101"/>
      <c r="N37" s="3101" t="s">
        <v>305</v>
      </c>
      <c r="O37" s="3101"/>
    </row>
    <row r="38" spans="2:16" x14ac:dyDescent="0.25">
      <c r="P38">
        <v>110</v>
      </c>
    </row>
  </sheetData>
  <mergeCells count="41">
    <mergeCell ref="G18:H18"/>
    <mergeCell ref="D37:F37"/>
    <mergeCell ref="H37:L37"/>
    <mergeCell ref="N37:O37"/>
    <mergeCell ref="G16:H17"/>
    <mergeCell ref="L16:L17"/>
    <mergeCell ref="M16:M17"/>
    <mergeCell ref="N16:N17"/>
    <mergeCell ref="O16:O17"/>
    <mergeCell ref="G19:H19"/>
    <mergeCell ref="G20:H20"/>
    <mergeCell ref="G21:H21"/>
    <mergeCell ref="G22:H22"/>
    <mergeCell ref="G23:H23"/>
    <mergeCell ref="G24:H24"/>
    <mergeCell ref="G25:H25"/>
    <mergeCell ref="P16:P17"/>
    <mergeCell ref="C10:D10"/>
    <mergeCell ref="C11:D11"/>
    <mergeCell ref="C12:D12"/>
    <mergeCell ref="C13:E13"/>
    <mergeCell ref="C14:D14"/>
    <mergeCell ref="B16:F16"/>
    <mergeCell ref="I16:I17"/>
    <mergeCell ref="J16:J17"/>
    <mergeCell ref="K16:K17"/>
    <mergeCell ref="C9:D9"/>
    <mergeCell ref="C2:P2"/>
    <mergeCell ref="C3:P3"/>
    <mergeCell ref="C4:P4"/>
    <mergeCell ref="C5:P5"/>
    <mergeCell ref="C8:D8"/>
    <mergeCell ref="G31:H31"/>
    <mergeCell ref="G32:H32"/>
    <mergeCell ref="G33:H33"/>
    <mergeCell ref="G34:H34"/>
    <mergeCell ref="G26:H26"/>
    <mergeCell ref="G27:H27"/>
    <mergeCell ref="G28:H28"/>
    <mergeCell ref="G29:H29"/>
    <mergeCell ref="G30:H30"/>
  </mergeCells>
  <pageMargins left="0.70866141732283472" right="0.70866141732283472" top="0.74803149606299213" bottom="0.74803149606299213" header="0.31496062992125984" footer="0.31496062992125984"/>
  <pageSetup paperSize="5" scale="76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A1:N37"/>
  <sheetViews>
    <sheetView topLeftCell="A10" workbookViewId="0">
      <selection activeCell="F30" sqref="F30"/>
    </sheetView>
  </sheetViews>
  <sheetFormatPr baseColWidth="10" defaultRowHeight="15" x14ac:dyDescent="0.25"/>
  <cols>
    <col min="1" max="1" width="4.85546875" style="1246" customWidth="1"/>
    <col min="3" max="3" width="8.7109375" customWidth="1"/>
    <col min="5" max="5" width="16" customWidth="1"/>
    <col min="6" max="6" width="15.140625" customWidth="1"/>
    <col min="8" max="8" width="15.42578125" customWidth="1"/>
    <col min="9" max="9" width="16.42578125" customWidth="1"/>
    <col min="14" max="14" width="11.7109375" bestFit="1" customWidth="1"/>
  </cols>
  <sheetData>
    <row r="1" spans="2:10" s="1246" customFormat="1" x14ac:dyDescent="0.25"/>
    <row r="2" spans="2:10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0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1801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</row>
    <row r="6" spans="2:10" x14ac:dyDescent="0.25">
      <c r="B6" s="171" t="s">
        <v>283</v>
      </c>
    </row>
    <row r="7" spans="2:10" ht="15.75" thickBot="1" x14ac:dyDescent="0.3">
      <c r="C7" s="1293"/>
      <c r="G7" s="1293"/>
    </row>
    <row r="8" spans="2:10" ht="15.75" thickBot="1" x14ac:dyDescent="0.3">
      <c r="B8" s="424" t="s">
        <v>4</v>
      </c>
      <c r="C8" s="194"/>
      <c r="D8" s="1303">
        <v>7122</v>
      </c>
      <c r="E8" s="1757" t="s">
        <v>1874</v>
      </c>
      <c r="F8" s="465" t="s">
        <v>105</v>
      </c>
      <c r="G8" s="1266"/>
      <c r="H8" s="184"/>
      <c r="I8" s="184"/>
      <c r="J8" s="1288"/>
    </row>
    <row r="9" spans="2:10" ht="15.75" thickBot="1" x14ac:dyDescent="0.3">
      <c r="B9" s="424" t="s">
        <v>76</v>
      </c>
      <c r="C9" s="192"/>
      <c r="D9" s="1301">
        <v>12</v>
      </c>
      <c r="E9" s="234"/>
      <c r="F9" s="234" t="s">
        <v>420</v>
      </c>
      <c r="G9" s="1275"/>
      <c r="H9" s="1320"/>
      <c r="I9" s="1312"/>
    </row>
    <row r="10" spans="2:10" ht="15.75" thickBot="1" x14ac:dyDescent="0.3">
      <c r="B10" s="424" t="s">
        <v>77</v>
      </c>
      <c r="C10" s="460"/>
      <c r="D10" s="1123">
        <v>0</v>
      </c>
      <c r="E10" s="234"/>
      <c r="F10" s="234" t="s">
        <v>32</v>
      </c>
      <c r="G10" s="1320"/>
      <c r="H10" s="1247"/>
      <c r="I10" s="1247"/>
      <c r="J10" s="1288"/>
    </row>
    <row r="11" spans="2:10" ht="15.75" thickBot="1" x14ac:dyDescent="0.3">
      <c r="B11" s="424" t="s">
        <v>78</v>
      </c>
      <c r="C11" s="460"/>
      <c r="D11" s="47">
        <v>0</v>
      </c>
      <c r="F11" s="234" t="s">
        <v>435</v>
      </c>
      <c r="G11" s="1320"/>
      <c r="H11" s="1320"/>
      <c r="I11" s="1290"/>
      <c r="J11" s="1288"/>
    </row>
    <row r="12" spans="2:10" ht="15.75" thickBot="1" x14ac:dyDescent="0.3">
      <c r="B12" s="459" t="s">
        <v>284</v>
      </c>
      <c r="C12" s="192"/>
      <c r="D12" s="56">
        <v>6</v>
      </c>
      <c r="E12" s="234"/>
      <c r="F12" s="234" t="s">
        <v>435</v>
      </c>
      <c r="G12" s="1320"/>
      <c r="H12" s="1320"/>
      <c r="I12" s="1290"/>
      <c r="J12" s="1288"/>
    </row>
    <row r="13" spans="2:10" ht="15.75" thickBot="1" x14ac:dyDescent="0.3">
      <c r="B13" s="459" t="s">
        <v>1944</v>
      </c>
      <c r="C13" s="424"/>
      <c r="D13" s="460"/>
      <c r="E13" s="1247"/>
      <c r="F13" s="1289" t="s">
        <v>436</v>
      </c>
      <c r="G13" s="1320"/>
      <c r="H13" s="1320"/>
      <c r="I13" s="1290"/>
      <c r="J13" s="1288"/>
    </row>
    <row r="14" spans="2:10" ht="15.75" thickBot="1" x14ac:dyDescent="0.3">
      <c r="B14" s="193" t="s">
        <v>22</v>
      </c>
      <c r="C14" s="460"/>
      <c r="D14" s="98">
        <v>1401</v>
      </c>
      <c r="E14" s="465" t="s">
        <v>296</v>
      </c>
      <c r="F14" s="467"/>
      <c r="G14" s="57">
        <v>211208</v>
      </c>
      <c r="I14" s="1312"/>
    </row>
    <row r="15" spans="2:10" ht="15.75" thickBot="1" x14ac:dyDescent="0.3">
      <c r="B15" s="3524" t="s">
        <v>287</v>
      </c>
      <c r="C15" s="3526"/>
      <c r="D15" s="3009" t="s">
        <v>188</v>
      </c>
      <c r="E15" s="3010"/>
      <c r="F15" s="3011"/>
      <c r="G15" s="3009" t="s">
        <v>290</v>
      </c>
      <c r="H15" s="3010"/>
      <c r="I15" s="3011"/>
    </row>
    <row r="16" spans="2:10" ht="15.75" thickBot="1" x14ac:dyDescent="0.3">
      <c r="B16" s="3701"/>
      <c r="C16" s="3702"/>
      <c r="D16" s="3246" t="s">
        <v>86</v>
      </c>
      <c r="E16" s="3009" t="s">
        <v>288</v>
      </c>
      <c r="F16" s="3011"/>
      <c r="G16" s="3703" t="s">
        <v>86</v>
      </c>
      <c r="H16" s="3009" t="s">
        <v>291</v>
      </c>
      <c r="I16" s="3011"/>
    </row>
    <row r="17" spans="2:14" ht="15.75" thickBot="1" x14ac:dyDescent="0.3">
      <c r="B17" s="3701"/>
      <c r="C17" s="3702"/>
      <c r="D17" s="3200"/>
      <c r="E17" s="100" t="s">
        <v>92</v>
      </c>
      <c r="F17" s="100" t="s">
        <v>289</v>
      </c>
      <c r="G17" s="3704"/>
      <c r="H17" s="100" t="s">
        <v>87</v>
      </c>
      <c r="I17" s="101" t="s">
        <v>188</v>
      </c>
    </row>
    <row r="18" spans="2:14" s="1468" customFormat="1" ht="15.75" thickBot="1" x14ac:dyDescent="0.3">
      <c r="B18" s="2625" t="s">
        <v>1907</v>
      </c>
      <c r="C18" s="2626"/>
      <c r="D18" s="2697">
        <v>6</v>
      </c>
      <c r="E18" s="2087">
        <v>44958</v>
      </c>
      <c r="F18" s="2087">
        <f>E18*12</f>
        <v>539496</v>
      </c>
      <c r="G18" s="2697">
        <v>6</v>
      </c>
      <c r="H18" s="2087">
        <v>44958</v>
      </c>
      <c r="I18" s="2087">
        <f>H18*12</f>
        <v>539496</v>
      </c>
    </row>
    <row r="19" spans="2:14" s="1468" customFormat="1" x14ac:dyDescent="0.25">
      <c r="B19" s="2630" t="s">
        <v>1908</v>
      </c>
      <c r="C19" s="2520"/>
      <c r="D19" s="2385">
        <v>6</v>
      </c>
      <c r="E19" s="1494">
        <v>24889</v>
      </c>
      <c r="F19" s="2087">
        <f>E19*12</f>
        <v>298668</v>
      </c>
      <c r="G19" s="2385">
        <v>6</v>
      </c>
      <c r="H19" s="1494">
        <v>29534</v>
      </c>
      <c r="I19" s="2087">
        <f>H19*12</f>
        <v>354408</v>
      </c>
    </row>
    <row r="20" spans="2:14" s="1468" customFormat="1" x14ac:dyDescent="0.25">
      <c r="B20" s="2630" t="s">
        <v>637</v>
      </c>
      <c r="C20" s="2520"/>
      <c r="D20" s="2385">
        <v>5</v>
      </c>
      <c r="E20" s="2099">
        <v>17535</v>
      </c>
      <c r="F20" s="2309">
        <f>E20*12</f>
        <v>210420</v>
      </c>
      <c r="G20" s="2385">
        <v>5</v>
      </c>
      <c r="H20" s="2099">
        <v>22680</v>
      </c>
      <c r="I20" s="2309">
        <f>H20*12</f>
        <v>272160</v>
      </c>
    </row>
    <row r="21" spans="2:14" s="1468" customFormat="1" x14ac:dyDescent="0.25">
      <c r="B21" s="2630" t="s">
        <v>2527</v>
      </c>
      <c r="C21" s="2520"/>
      <c r="D21" s="2385">
        <v>4</v>
      </c>
      <c r="E21" s="1494">
        <v>17290</v>
      </c>
      <c r="F21" s="2707">
        <f>(E21*12)</f>
        <v>207480</v>
      </c>
      <c r="G21" s="2385">
        <v>4</v>
      </c>
      <c r="H21" s="1494">
        <v>17290</v>
      </c>
      <c r="I21" s="1494">
        <f>(H21*12)</f>
        <v>207480</v>
      </c>
    </row>
    <row r="22" spans="2:14" s="1468" customFormat="1" x14ac:dyDescent="0.25">
      <c r="B22" s="2630" t="s">
        <v>2528</v>
      </c>
      <c r="C22" s="2520"/>
      <c r="D22" s="2385">
        <v>1</v>
      </c>
      <c r="E22" s="1494">
        <v>12160</v>
      </c>
      <c r="F22" s="2707">
        <f>(E22*12)</f>
        <v>145920</v>
      </c>
      <c r="G22" s="2384">
        <v>1</v>
      </c>
      <c r="H22" s="1494">
        <v>12160</v>
      </c>
      <c r="I22" s="1494">
        <f>(H22*12)</f>
        <v>145920</v>
      </c>
    </row>
    <row r="23" spans="2:14" s="1468" customFormat="1" x14ac:dyDescent="0.25">
      <c r="B23" s="2630" t="s">
        <v>104</v>
      </c>
      <c r="C23" s="2520"/>
      <c r="D23" s="2385">
        <v>1</v>
      </c>
      <c r="E23" s="1494">
        <v>4703</v>
      </c>
      <c r="F23" s="2707">
        <f>(E23*12)</f>
        <v>56436</v>
      </c>
      <c r="G23" s="2384">
        <v>1</v>
      </c>
      <c r="H23" s="1494">
        <v>4703</v>
      </c>
      <c r="I23" s="1494">
        <f>(H23*12)</f>
        <v>56436</v>
      </c>
    </row>
    <row r="24" spans="2:14" s="1468" customFormat="1" x14ac:dyDescent="0.25">
      <c r="B24" s="2630" t="s">
        <v>2529</v>
      </c>
      <c r="C24" s="2520"/>
      <c r="D24" s="2385">
        <v>1</v>
      </c>
      <c r="E24" s="1494">
        <v>4645</v>
      </c>
      <c r="F24" s="1494">
        <f>(E24*12)</f>
        <v>55740</v>
      </c>
      <c r="G24" s="2384">
        <v>1</v>
      </c>
      <c r="H24" s="1494">
        <v>4645</v>
      </c>
      <c r="I24" s="1494">
        <f>(H24*12)</f>
        <v>55740</v>
      </c>
    </row>
    <row r="25" spans="2:14" x14ac:dyDescent="0.25">
      <c r="B25" s="1279"/>
      <c r="C25" s="1257"/>
      <c r="D25" s="36"/>
      <c r="E25" s="75"/>
      <c r="F25" s="75"/>
      <c r="G25" s="47"/>
      <c r="H25" s="10"/>
      <c r="I25" s="47"/>
    </row>
    <row r="26" spans="2:14" x14ac:dyDescent="0.25">
      <c r="B26" s="1279"/>
      <c r="C26" s="1257"/>
      <c r="D26" s="36"/>
      <c r="E26" s="47"/>
      <c r="F26" s="10"/>
      <c r="G26" s="47"/>
      <c r="H26" s="10"/>
      <c r="I26" s="47"/>
    </row>
    <row r="27" spans="2:14" x14ac:dyDescent="0.25">
      <c r="B27" s="1279"/>
      <c r="C27" s="1257"/>
      <c r="D27" s="36"/>
      <c r="E27" s="47"/>
      <c r="F27" s="10"/>
      <c r="G27" s="47"/>
      <c r="H27" s="10"/>
      <c r="I27" s="47"/>
    </row>
    <row r="28" spans="2:14" x14ac:dyDescent="0.25">
      <c r="B28" s="1279"/>
      <c r="C28" s="1257"/>
      <c r="D28" s="36"/>
      <c r="E28" s="47"/>
      <c r="F28" s="10"/>
      <c r="G28" s="47"/>
      <c r="H28" s="10"/>
      <c r="I28" s="47"/>
    </row>
    <row r="29" spans="2:14" x14ac:dyDescent="0.25">
      <c r="B29" s="1279"/>
      <c r="C29" s="1257"/>
      <c r="D29" s="36"/>
      <c r="E29" s="47"/>
      <c r="F29" s="10"/>
      <c r="G29" s="47"/>
      <c r="H29" s="10"/>
      <c r="I29" s="47"/>
    </row>
    <row r="30" spans="2:14" x14ac:dyDescent="0.25">
      <c r="B30" s="1279"/>
      <c r="C30" s="1257"/>
      <c r="D30" s="36"/>
      <c r="E30" s="47"/>
      <c r="F30" s="10"/>
      <c r="G30" s="47"/>
      <c r="H30" s="10"/>
      <c r="I30" s="47"/>
      <c r="N30" s="336"/>
    </row>
    <row r="31" spans="2:14" ht="15.75" thickBot="1" x14ac:dyDescent="0.3">
      <c r="B31" s="1150"/>
      <c r="C31" s="1250"/>
      <c r="D31" s="36"/>
      <c r="E31" s="47"/>
      <c r="F31" s="10"/>
      <c r="G31" s="47"/>
      <c r="H31" s="10"/>
      <c r="I31" s="56"/>
      <c r="N31" s="336"/>
    </row>
    <row r="32" spans="2:14" ht="15.75" thickBot="1" x14ac:dyDescent="0.3">
      <c r="B32" s="1292"/>
      <c r="C32" s="1293"/>
      <c r="D32" s="139"/>
      <c r="E32" s="141"/>
      <c r="F32" s="7"/>
      <c r="G32" s="141"/>
      <c r="H32" s="257"/>
      <c r="I32" s="258"/>
      <c r="N32" s="336"/>
    </row>
    <row r="33" spans="2:14" ht="15.75" thickBot="1" x14ac:dyDescent="0.3">
      <c r="B33" s="1320"/>
      <c r="C33" s="467" t="s">
        <v>99</v>
      </c>
      <c r="D33" s="234"/>
      <c r="E33" s="115">
        <f>SUM(E18:E32)</f>
        <v>126180</v>
      </c>
      <c r="F33" s="242">
        <f>SUM(F18:F32)</f>
        <v>1514160</v>
      </c>
      <c r="G33" s="255"/>
      <c r="H33" s="242">
        <f>SUM(H18:H32)</f>
        <v>135970</v>
      </c>
      <c r="I33" s="115">
        <f>SUM(I18:I32)</f>
        <v>1631640</v>
      </c>
      <c r="N33" s="336"/>
    </row>
    <row r="35" spans="2:14" x14ac:dyDescent="0.25">
      <c r="C35" s="4"/>
      <c r="D35" s="4"/>
      <c r="F35" s="4"/>
      <c r="H35" s="4"/>
    </row>
    <row r="36" spans="2:14" x14ac:dyDescent="0.25">
      <c r="C36" s="3447" t="s">
        <v>294</v>
      </c>
      <c r="D36" s="3447"/>
      <c r="F36" s="269" t="s">
        <v>271</v>
      </c>
      <c r="H36" s="269" t="s">
        <v>295</v>
      </c>
    </row>
    <row r="37" spans="2:14" x14ac:dyDescent="0.25">
      <c r="I37">
        <v>109</v>
      </c>
    </row>
  </sheetData>
  <mergeCells count="12">
    <mergeCell ref="H16:I16"/>
    <mergeCell ref="C36:D36"/>
    <mergeCell ref="B2:I2"/>
    <mergeCell ref="B3:I3"/>
    <mergeCell ref="B4:I4"/>
    <mergeCell ref="B5:I5"/>
    <mergeCell ref="B15:C17"/>
    <mergeCell ref="D15:F15"/>
    <mergeCell ref="G15:I15"/>
    <mergeCell ref="D16:D17"/>
    <mergeCell ref="E16:F16"/>
    <mergeCell ref="G16:G17"/>
  </mergeCells>
  <pageMargins left="0.70866141732283472" right="0.86" top="1.08" bottom="0.74803149606299213" header="0.31496062992125984" footer="0.31496062992125984"/>
  <pageSetup paperSize="5" scale="87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tabColor rgb="FFFF0000"/>
  </sheetPr>
  <dimension ref="A1:Y60"/>
  <sheetViews>
    <sheetView zoomScaleNormal="100" workbookViewId="0">
      <selection activeCell="G29" sqref="G29"/>
    </sheetView>
  </sheetViews>
  <sheetFormatPr baseColWidth="10" defaultRowHeight="15" x14ac:dyDescent="0.25"/>
  <cols>
    <col min="1" max="1" width="11.7109375" style="1246" customWidth="1"/>
    <col min="2" max="2" width="3.85546875" customWidth="1"/>
    <col min="3" max="3" width="8.7109375" customWidth="1"/>
    <col min="4" max="4" width="3.85546875" customWidth="1"/>
    <col min="5" max="5" width="4.7109375" customWidth="1"/>
    <col min="6" max="6" width="5.5703125" customWidth="1"/>
    <col min="7" max="7" width="6.5703125" customWidth="1"/>
    <col min="8" max="8" width="3.7109375" customWidth="1"/>
    <col min="9" max="9" width="5.140625" customWidth="1"/>
    <col min="10" max="10" width="4.28515625" customWidth="1"/>
    <col min="11" max="11" width="3.7109375" customWidth="1"/>
    <col min="12" max="12" width="4.5703125" customWidth="1"/>
    <col min="13" max="13" width="4.7109375" customWidth="1"/>
    <col min="14" max="14" width="5.140625" customWidth="1"/>
    <col min="18" max="18" width="22.28515625" customWidth="1"/>
    <col min="19" max="19" width="11.28515625" customWidth="1"/>
    <col min="20" max="20" width="10.85546875" customWidth="1"/>
    <col min="21" max="21" width="10.140625" customWidth="1"/>
    <col min="22" max="22" width="13.7109375" customWidth="1"/>
    <col min="23" max="23" width="16.7109375" customWidth="1"/>
    <col min="24" max="24" width="15.28515625" customWidth="1"/>
    <col min="25" max="25" width="18.85546875" customWidth="1"/>
  </cols>
  <sheetData>
    <row r="1" spans="2:25" s="1246" customFormat="1" ht="15.75" thickBot="1" x14ac:dyDescent="0.3"/>
    <row r="2" spans="2:25" ht="21" x14ac:dyDescent="0.35">
      <c r="B2" s="3027" t="s">
        <v>17</v>
      </c>
      <c r="C2" s="3028"/>
      <c r="D2" s="3028"/>
      <c r="E2" s="3028"/>
      <c r="F2" s="3028"/>
      <c r="G2" s="3028"/>
      <c r="H2" s="3028"/>
      <c r="I2" s="3028"/>
      <c r="J2" s="3028"/>
      <c r="K2" s="3028"/>
      <c r="L2" s="3028"/>
      <c r="M2" s="3028"/>
      <c r="N2" s="3028"/>
      <c r="O2" s="3028"/>
      <c r="P2" s="3028"/>
      <c r="Q2" s="3028"/>
      <c r="R2" s="3028"/>
      <c r="S2" s="3028"/>
      <c r="T2" s="3028"/>
      <c r="U2" s="3028"/>
      <c r="V2" s="3028"/>
      <c r="W2" s="3028"/>
      <c r="X2" s="3028"/>
      <c r="Y2" s="3029"/>
    </row>
    <row r="3" spans="2:25" x14ac:dyDescent="0.25">
      <c r="B3" s="2999" t="s">
        <v>1849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60"/>
      <c r="C6" s="3036" t="s">
        <v>1022</v>
      </c>
      <c r="D6" s="3036"/>
      <c r="E6" s="3036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61"/>
    </row>
    <row r="7" spans="2:25" x14ac:dyDescent="0.25">
      <c r="B7" s="55"/>
      <c r="C7" s="2"/>
      <c r="D7" s="2"/>
      <c r="E7" s="2"/>
      <c r="F7" s="3000" t="s">
        <v>1703</v>
      </c>
      <c r="G7" s="300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25" x14ac:dyDescent="0.25">
      <c r="B8" s="3038" t="s">
        <v>788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25" x14ac:dyDescent="0.25">
      <c r="B10" s="55"/>
      <c r="C10" s="3000" t="s">
        <v>917</v>
      </c>
      <c r="D10" s="3000"/>
      <c r="E10" s="3000"/>
      <c r="F10" s="3000"/>
      <c r="G10" s="3000"/>
      <c r="H10" s="3000"/>
      <c r="I10" s="2"/>
      <c r="J10" s="2"/>
      <c r="K10" s="2"/>
      <c r="L10" s="2"/>
      <c r="M10" s="3000" t="s">
        <v>1027</v>
      </c>
      <c r="N10" s="3000"/>
      <c r="O10" s="3000"/>
      <c r="P10" s="3000"/>
      <c r="Q10" s="3000"/>
      <c r="R10" s="3000"/>
      <c r="S10" s="3000"/>
      <c r="T10" s="3000"/>
      <c r="U10" s="3000"/>
      <c r="V10" s="2"/>
      <c r="W10" s="2"/>
      <c r="X10" s="2"/>
      <c r="Y10" s="62"/>
    </row>
    <row r="11" spans="2:25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25" ht="15.75" customHeight="1" thickBot="1" x14ac:dyDescent="0.3">
      <c r="B12" s="3401" t="s">
        <v>701</v>
      </c>
      <c r="C12" s="3401" t="s">
        <v>1023</v>
      </c>
      <c r="D12" s="3010" t="s">
        <v>798</v>
      </c>
      <c r="E12" s="3010"/>
      <c r="F12" s="3010"/>
      <c r="G12" s="3010"/>
      <c r="H12" s="3010"/>
      <c r="I12" s="3401" t="s">
        <v>713</v>
      </c>
      <c r="J12" s="3010" t="s">
        <v>45</v>
      </c>
      <c r="K12" s="3010"/>
      <c r="L12" s="3010"/>
      <c r="M12" s="3010"/>
      <c r="N12" s="3011"/>
      <c r="O12" s="55"/>
      <c r="P12" s="2"/>
      <c r="Q12" s="2"/>
      <c r="R12" s="2"/>
      <c r="S12" s="3711" t="s">
        <v>22</v>
      </c>
      <c r="T12" s="3394" t="s">
        <v>47</v>
      </c>
      <c r="U12" s="3394" t="s">
        <v>678</v>
      </c>
      <c r="V12" s="3246" t="s">
        <v>1025</v>
      </c>
      <c r="W12" s="3413" t="s">
        <v>2305</v>
      </c>
      <c r="X12" s="3414"/>
      <c r="Y12" s="221" t="s">
        <v>2456</v>
      </c>
    </row>
    <row r="13" spans="2:25" ht="24.75" customHeight="1" x14ac:dyDescent="0.25">
      <c r="B13" s="3402"/>
      <c r="C13" s="3402"/>
      <c r="D13" s="3401" t="s">
        <v>20</v>
      </c>
      <c r="E13" s="3401" t="s">
        <v>21</v>
      </c>
      <c r="F13" s="3401" t="s">
        <v>766</v>
      </c>
      <c r="G13" s="3401" t="s">
        <v>693</v>
      </c>
      <c r="H13" s="3401" t="s">
        <v>694</v>
      </c>
      <c r="I13" s="3402"/>
      <c r="J13" s="3401" t="s">
        <v>671</v>
      </c>
      <c r="K13" s="3401" t="s">
        <v>1024</v>
      </c>
      <c r="L13" s="3407" t="s">
        <v>837</v>
      </c>
      <c r="M13" s="3407" t="s">
        <v>113</v>
      </c>
      <c r="N13" s="3407" t="s">
        <v>6</v>
      </c>
      <c r="O13" s="55"/>
      <c r="P13" s="2"/>
      <c r="Q13" s="2"/>
      <c r="R13" s="2"/>
      <c r="S13" s="3747"/>
      <c r="T13" s="3403"/>
      <c r="U13" s="3403"/>
      <c r="V13" s="3200"/>
      <c r="W13" s="3394" t="s">
        <v>770</v>
      </c>
      <c r="X13" s="3394" t="s">
        <v>1026</v>
      </c>
      <c r="Y13" s="3394" t="s">
        <v>706</v>
      </c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8"/>
      <c r="M14" s="3408"/>
      <c r="N14" s="3408"/>
      <c r="O14" s="2999" t="s">
        <v>46</v>
      </c>
      <c r="P14" s="3000"/>
      <c r="Q14" s="3000"/>
      <c r="R14" s="3000"/>
      <c r="S14" s="3747"/>
      <c r="T14" s="3403"/>
      <c r="U14" s="3403"/>
      <c r="V14" s="3200"/>
      <c r="W14" s="3395"/>
      <c r="X14" s="3395"/>
      <c r="Y14" s="3395"/>
    </row>
    <row r="15" spans="2:25" x14ac:dyDescent="0.25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8"/>
      <c r="M15" s="3408"/>
      <c r="N15" s="3408"/>
      <c r="O15" s="55"/>
      <c r="P15" s="2"/>
      <c r="Q15" s="2"/>
      <c r="R15" s="2"/>
      <c r="S15" s="3747"/>
      <c r="T15" s="3403"/>
      <c r="U15" s="3403"/>
      <c r="V15" s="3200"/>
      <c r="W15" s="3395"/>
      <c r="X15" s="3395"/>
      <c r="Y15" s="3395"/>
    </row>
    <row r="16" spans="2:25" ht="24" customHeight="1" thickBot="1" x14ac:dyDescent="0.3">
      <c r="B16" s="3402"/>
      <c r="C16" s="3402"/>
      <c r="D16" s="3402"/>
      <c r="E16" s="3402"/>
      <c r="F16" s="3402"/>
      <c r="G16" s="3402"/>
      <c r="H16" s="3402"/>
      <c r="I16" s="3402"/>
      <c r="J16" s="3402"/>
      <c r="K16" s="3402"/>
      <c r="L16" s="3408"/>
      <c r="M16" s="3408"/>
      <c r="N16" s="3408"/>
      <c r="O16" s="55"/>
      <c r="P16" s="2"/>
      <c r="Q16" s="2"/>
      <c r="R16" s="619"/>
      <c r="S16" s="3712"/>
      <c r="T16" s="3478"/>
      <c r="U16" s="3478"/>
      <c r="V16" s="3201"/>
      <c r="W16" s="3481"/>
      <c r="X16" s="3481"/>
      <c r="Y16" s="3481"/>
    </row>
    <row r="17" spans="2:25" ht="15.75" thickBot="1" x14ac:dyDescent="0.3">
      <c r="B17" s="100">
        <v>1</v>
      </c>
      <c r="C17" s="100">
        <v>2</v>
      </c>
      <c r="D17" s="100">
        <v>3</v>
      </c>
      <c r="E17" s="567">
        <v>4</v>
      </c>
      <c r="F17" s="100">
        <v>5</v>
      </c>
      <c r="G17" s="100">
        <v>6</v>
      </c>
      <c r="H17" s="100">
        <v>7</v>
      </c>
      <c r="I17" s="100"/>
      <c r="J17" s="100">
        <v>8</v>
      </c>
      <c r="K17" s="100">
        <v>9</v>
      </c>
      <c r="L17" s="100">
        <v>10</v>
      </c>
      <c r="M17" s="100">
        <v>11</v>
      </c>
      <c r="N17" s="625">
        <v>12</v>
      </c>
      <c r="O17" s="3166">
        <v>13</v>
      </c>
      <c r="P17" s="3719"/>
      <c r="Q17" s="3719"/>
      <c r="R17" s="3167"/>
      <c r="S17" s="97"/>
      <c r="T17" s="97">
        <v>14</v>
      </c>
      <c r="U17" s="100">
        <v>15</v>
      </c>
      <c r="V17" s="278">
        <v>16</v>
      </c>
      <c r="W17" s="279">
        <v>17</v>
      </c>
      <c r="X17" s="97">
        <v>18</v>
      </c>
      <c r="Y17" s="97">
        <v>19</v>
      </c>
    </row>
    <row r="18" spans="2:25" x14ac:dyDescent="0.25">
      <c r="B18" s="477"/>
      <c r="C18" s="433"/>
      <c r="D18" s="490" t="s">
        <v>679</v>
      </c>
      <c r="E18" s="490" t="s">
        <v>1716</v>
      </c>
      <c r="F18" s="490" t="s">
        <v>1704</v>
      </c>
      <c r="G18" s="433"/>
      <c r="H18" s="433"/>
      <c r="I18" s="433"/>
      <c r="J18" s="490" t="s">
        <v>675</v>
      </c>
      <c r="K18" s="490" t="s">
        <v>677</v>
      </c>
      <c r="L18" s="435"/>
      <c r="M18" s="435"/>
      <c r="N18" s="436"/>
      <c r="O18" s="3223" t="s">
        <v>719</v>
      </c>
      <c r="P18" s="2993"/>
      <c r="Q18" s="2993"/>
      <c r="R18" s="3224"/>
      <c r="S18" s="772"/>
      <c r="T18" s="542"/>
      <c r="U18" s="334"/>
      <c r="V18" s="501"/>
      <c r="W18" s="248"/>
      <c r="X18" s="249"/>
      <c r="Y18" s="271"/>
    </row>
    <row r="19" spans="2:25" s="1468" customFormat="1" x14ac:dyDescent="0.25">
      <c r="B19" s="2388"/>
      <c r="C19" s="2273"/>
      <c r="D19" s="2273"/>
      <c r="E19" s="2273"/>
      <c r="F19" s="2273"/>
      <c r="G19" s="2273"/>
      <c r="H19" s="2273"/>
      <c r="I19" s="2273"/>
      <c r="J19" s="2323" t="s">
        <v>675</v>
      </c>
      <c r="K19" s="2323" t="s">
        <v>677</v>
      </c>
      <c r="L19" s="2276" t="s">
        <v>677</v>
      </c>
      <c r="M19" s="2276"/>
      <c r="N19" s="2277"/>
      <c r="O19" s="3387" t="s">
        <v>811</v>
      </c>
      <c r="P19" s="3149"/>
      <c r="Q19" s="3149"/>
      <c r="R19" s="3388"/>
      <c r="S19" s="2511"/>
      <c r="T19" s="2335"/>
      <c r="U19" s="2276"/>
      <c r="V19" s="2289"/>
      <c r="W19" s="1506"/>
      <c r="X19" s="1503"/>
      <c r="Y19" s="1503"/>
    </row>
    <row r="20" spans="2:25" s="1468" customFormat="1" x14ac:dyDescent="0.25">
      <c r="B20" s="2275" t="s">
        <v>52</v>
      </c>
      <c r="C20" s="2273"/>
      <c r="D20" s="2273"/>
      <c r="E20" s="2273"/>
      <c r="F20" s="2273"/>
      <c r="G20" s="2273"/>
      <c r="H20" s="2273"/>
      <c r="I20" s="2273"/>
      <c r="J20" s="2273" t="s">
        <v>675</v>
      </c>
      <c r="K20" s="2273" t="s">
        <v>677</v>
      </c>
      <c r="L20" s="2282" t="s">
        <v>677</v>
      </c>
      <c r="M20" s="2282" t="s">
        <v>677</v>
      </c>
      <c r="N20" s="2327" t="s">
        <v>598</v>
      </c>
      <c r="O20" s="3103" t="s">
        <v>2632</v>
      </c>
      <c r="P20" s="3104"/>
      <c r="Q20" s="3104"/>
      <c r="R20" s="3456"/>
      <c r="S20" s="2300">
        <v>3202</v>
      </c>
      <c r="T20" s="2335" t="s">
        <v>681</v>
      </c>
      <c r="U20" s="2276" t="s">
        <v>1284</v>
      </c>
      <c r="V20" s="2289" t="s">
        <v>1283</v>
      </c>
      <c r="W20" s="2522">
        <v>973932</v>
      </c>
      <c r="X20" s="1503">
        <v>730449</v>
      </c>
      <c r="Y20" s="2522">
        <v>1453476</v>
      </c>
    </row>
    <row r="21" spans="2:25" s="1468" customFormat="1" x14ac:dyDescent="0.25">
      <c r="B21" s="2388"/>
      <c r="C21" s="2273"/>
      <c r="D21" s="2273"/>
      <c r="E21" s="2273"/>
      <c r="F21" s="2273"/>
      <c r="G21" s="2273"/>
      <c r="H21" s="2273"/>
      <c r="I21" s="2273"/>
      <c r="J21" s="2323" t="s">
        <v>675</v>
      </c>
      <c r="K21" s="2323" t="s">
        <v>677</v>
      </c>
      <c r="L21" s="2276" t="s">
        <v>677</v>
      </c>
      <c r="M21" s="2276" t="s">
        <v>675</v>
      </c>
      <c r="N21" s="2277"/>
      <c r="O21" s="3387" t="s">
        <v>1064</v>
      </c>
      <c r="P21" s="3149"/>
      <c r="Q21" s="3149"/>
      <c r="R21" s="3388"/>
      <c r="S21" s="2511"/>
      <c r="T21" s="2335"/>
      <c r="U21" s="2276"/>
      <c r="V21" s="2289"/>
      <c r="W21" s="1506"/>
      <c r="X21" s="1503"/>
      <c r="Y21" s="1503"/>
    </row>
    <row r="22" spans="2:25" s="1468" customFormat="1" x14ac:dyDescent="0.25">
      <c r="B22" s="2390"/>
      <c r="C22" s="2273"/>
      <c r="D22" s="2273"/>
      <c r="E22" s="2273"/>
      <c r="F22" s="2273"/>
      <c r="G22" s="2273"/>
      <c r="H22" s="2273"/>
      <c r="I22" s="2323"/>
      <c r="J22" s="2323" t="s">
        <v>675</v>
      </c>
      <c r="K22" s="2323" t="s">
        <v>677</v>
      </c>
      <c r="L22" s="2276" t="s">
        <v>677</v>
      </c>
      <c r="M22" s="2276" t="s">
        <v>722</v>
      </c>
      <c r="N22" s="2276"/>
      <c r="O22" s="3387" t="s">
        <v>1065</v>
      </c>
      <c r="P22" s="3149"/>
      <c r="Q22" s="3149"/>
      <c r="R22" s="3388"/>
      <c r="S22" s="2336"/>
      <c r="T22" s="2335"/>
      <c r="U22" s="2276"/>
      <c r="V22" s="2339"/>
      <c r="W22" s="2522"/>
      <c r="X22" s="2523"/>
      <c r="Y22" s="2522"/>
    </row>
    <row r="23" spans="2:25" s="1468" customFormat="1" x14ac:dyDescent="0.25">
      <c r="B23" s="2275" t="s">
        <v>52</v>
      </c>
      <c r="C23" s="2273"/>
      <c r="D23" s="2273"/>
      <c r="E23" s="2273"/>
      <c r="F23" s="2273"/>
      <c r="G23" s="2273"/>
      <c r="H23" s="2273"/>
      <c r="I23" s="2273"/>
      <c r="J23" s="2273" t="s">
        <v>675</v>
      </c>
      <c r="K23" s="2273" t="s">
        <v>677</v>
      </c>
      <c r="L23" s="2282" t="s">
        <v>677</v>
      </c>
      <c r="M23" s="2282" t="s">
        <v>722</v>
      </c>
      <c r="N23" s="2283" t="s">
        <v>598</v>
      </c>
      <c r="O23" s="3103" t="s">
        <v>724</v>
      </c>
      <c r="P23" s="3104"/>
      <c r="Q23" s="3104"/>
      <c r="R23" s="3456"/>
      <c r="S23" s="2300">
        <v>3202</v>
      </c>
      <c r="T23" s="2335" t="s">
        <v>681</v>
      </c>
      <c r="U23" s="2276" t="s">
        <v>1282</v>
      </c>
      <c r="V23" s="2339" t="s">
        <v>541</v>
      </c>
      <c r="W23" s="1501">
        <v>85000</v>
      </c>
      <c r="X23" s="2523">
        <v>63750</v>
      </c>
      <c r="Y23" s="1501">
        <v>174438</v>
      </c>
    </row>
    <row r="24" spans="2:25" s="1468" customFormat="1" x14ac:dyDescent="0.25">
      <c r="B24" s="2390"/>
      <c r="C24" s="2273"/>
      <c r="D24" s="2273"/>
      <c r="E24" s="2273"/>
      <c r="F24" s="2273"/>
      <c r="G24" s="2273"/>
      <c r="H24" s="2273"/>
      <c r="I24" s="2323"/>
      <c r="J24" s="2323" t="s">
        <v>675</v>
      </c>
      <c r="K24" s="2323" t="s">
        <v>677</v>
      </c>
      <c r="L24" s="2276" t="s">
        <v>723</v>
      </c>
      <c r="M24" s="2276"/>
      <c r="N24" s="2429"/>
      <c r="O24" s="3387" t="s">
        <v>441</v>
      </c>
      <c r="P24" s="3149"/>
      <c r="Q24" s="3149"/>
      <c r="R24" s="3388"/>
      <c r="S24" s="2300"/>
      <c r="T24" s="2335"/>
      <c r="U24" s="2276"/>
      <c r="V24" s="2289"/>
      <c r="W24" s="2452"/>
      <c r="X24" s="1503"/>
      <c r="Y24" s="2452"/>
    </row>
    <row r="25" spans="2:25" s="1468" customFormat="1" x14ac:dyDescent="0.25">
      <c r="B25" s="2390"/>
      <c r="C25" s="2273"/>
      <c r="D25" s="2273"/>
      <c r="E25" s="2273"/>
      <c r="F25" s="2273"/>
      <c r="G25" s="2273"/>
      <c r="H25" s="2273"/>
      <c r="I25" s="2323"/>
      <c r="J25" s="2323" t="s">
        <v>675</v>
      </c>
      <c r="K25" s="2323" t="s">
        <v>677</v>
      </c>
      <c r="L25" s="2276" t="s">
        <v>723</v>
      </c>
      <c r="M25" s="2276" t="s">
        <v>677</v>
      </c>
      <c r="N25" s="2277"/>
      <c r="O25" s="3103" t="s">
        <v>1081</v>
      </c>
      <c r="P25" s="3104"/>
      <c r="Q25" s="3104"/>
      <c r="R25" s="3456"/>
      <c r="S25" s="2336"/>
      <c r="T25" s="2335"/>
      <c r="U25" s="2276"/>
      <c r="V25" s="2289"/>
      <c r="W25" s="2452"/>
      <c r="X25" s="1503"/>
      <c r="Y25" s="2452"/>
    </row>
    <row r="26" spans="2:25" s="1468" customFormat="1" x14ac:dyDescent="0.25">
      <c r="B26" s="2275" t="s">
        <v>53</v>
      </c>
      <c r="C26" s="2273"/>
      <c r="D26" s="2273"/>
      <c r="E26" s="2273"/>
      <c r="F26" s="2273"/>
      <c r="G26" s="2273"/>
      <c r="H26" s="2273"/>
      <c r="I26" s="2273"/>
      <c r="J26" s="2273" t="s">
        <v>675</v>
      </c>
      <c r="K26" s="2273" t="s">
        <v>677</v>
      </c>
      <c r="L26" s="2282" t="s">
        <v>723</v>
      </c>
      <c r="M26" s="2282" t="s">
        <v>677</v>
      </c>
      <c r="N26" s="2283" t="s">
        <v>598</v>
      </c>
      <c r="O26" s="3387" t="s">
        <v>137</v>
      </c>
      <c r="P26" s="3149"/>
      <c r="Q26" s="3149"/>
      <c r="R26" s="3388"/>
      <c r="S26" s="2300">
        <v>3202</v>
      </c>
      <c r="T26" s="2335" t="s">
        <v>668</v>
      </c>
      <c r="U26" s="2276" t="s">
        <v>1320</v>
      </c>
      <c r="V26" s="2289" t="s">
        <v>1283</v>
      </c>
      <c r="W26" s="1501">
        <v>15000</v>
      </c>
      <c r="X26" s="1503">
        <v>11250</v>
      </c>
      <c r="Y26" s="1501">
        <v>15000</v>
      </c>
    </row>
    <row r="27" spans="2:25" s="1468" customFormat="1" x14ac:dyDescent="0.25">
      <c r="B27" s="2390"/>
      <c r="C27" s="2273"/>
      <c r="D27" s="2273"/>
      <c r="E27" s="2273"/>
      <c r="F27" s="2273"/>
      <c r="G27" s="2273"/>
      <c r="H27" s="2273"/>
      <c r="I27" s="2273"/>
      <c r="J27" s="2323" t="s">
        <v>675</v>
      </c>
      <c r="K27" s="2323" t="s">
        <v>677</v>
      </c>
      <c r="L27" s="2276" t="s">
        <v>723</v>
      </c>
      <c r="M27" s="2276" t="s">
        <v>675</v>
      </c>
      <c r="N27" s="2277"/>
      <c r="O27" s="3103" t="s">
        <v>1066</v>
      </c>
      <c r="P27" s="3104"/>
      <c r="Q27" s="3104"/>
      <c r="R27" s="3456"/>
      <c r="S27" s="2336"/>
      <c r="T27" s="2335"/>
      <c r="U27" s="2276"/>
      <c r="V27" s="2289"/>
      <c r="W27" s="1501"/>
      <c r="X27" s="1503"/>
      <c r="Y27" s="1501"/>
    </row>
    <row r="28" spans="2:25" s="1468" customFormat="1" x14ac:dyDescent="0.25">
      <c r="B28" s="2275" t="s">
        <v>53</v>
      </c>
      <c r="C28" s="2273"/>
      <c r="D28" s="2273"/>
      <c r="E28" s="2273"/>
      <c r="F28" s="2273"/>
      <c r="G28" s="2273"/>
      <c r="H28" s="2273"/>
      <c r="I28" s="2273"/>
      <c r="J28" s="2273" t="s">
        <v>675</v>
      </c>
      <c r="K28" s="2273" t="s">
        <v>677</v>
      </c>
      <c r="L28" s="2282" t="s">
        <v>723</v>
      </c>
      <c r="M28" s="2282" t="s">
        <v>675</v>
      </c>
      <c r="N28" s="2283" t="s">
        <v>598</v>
      </c>
      <c r="O28" s="3387" t="s">
        <v>393</v>
      </c>
      <c r="P28" s="3149"/>
      <c r="Q28" s="3149"/>
      <c r="R28" s="3388"/>
      <c r="S28" s="2300">
        <v>3202</v>
      </c>
      <c r="T28" s="2335" t="s">
        <v>668</v>
      </c>
      <c r="U28" s="2276" t="s">
        <v>1284</v>
      </c>
      <c r="V28" s="2289" t="s">
        <v>1283</v>
      </c>
      <c r="W28" s="1501">
        <v>15000</v>
      </c>
      <c r="X28" s="1503">
        <v>11250</v>
      </c>
      <c r="Y28" s="1501">
        <v>15000</v>
      </c>
    </row>
    <row r="29" spans="2:25" s="1468" customFormat="1" x14ac:dyDescent="0.25">
      <c r="B29" s="2390"/>
      <c r="C29" s="2323"/>
      <c r="D29" s="2323"/>
      <c r="E29" s="2323"/>
      <c r="F29" s="2323"/>
      <c r="G29" s="2323"/>
      <c r="H29" s="2323"/>
      <c r="I29" s="2323"/>
      <c r="J29" s="2323" t="s">
        <v>675</v>
      </c>
      <c r="K29" s="2323" t="s">
        <v>677</v>
      </c>
      <c r="L29" s="2276" t="s">
        <v>723</v>
      </c>
      <c r="M29" s="2276" t="s">
        <v>680</v>
      </c>
      <c r="N29" s="2277"/>
      <c r="O29" s="3103" t="s">
        <v>1067</v>
      </c>
      <c r="P29" s="3104"/>
      <c r="Q29" s="3104"/>
      <c r="R29" s="3456"/>
      <c r="S29" s="2336"/>
      <c r="T29" s="2335"/>
      <c r="U29" s="2276"/>
      <c r="V29" s="2289"/>
      <c r="W29" s="1501"/>
      <c r="X29" s="1503"/>
      <c r="Y29" s="1501"/>
    </row>
    <row r="30" spans="2:25" s="1468" customFormat="1" x14ac:dyDescent="0.25">
      <c r="B30" s="2275" t="s">
        <v>53</v>
      </c>
      <c r="C30" s="2273"/>
      <c r="D30" s="2273"/>
      <c r="E30" s="2273"/>
      <c r="F30" s="2273"/>
      <c r="G30" s="2273"/>
      <c r="H30" s="2273"/>
      <c r="I30" s="2273"/>
      <c r="J30" s="2273" t="s">
        <v>675</v>
      </c>
      <c r="K30" s="2273" t="s">
        <v>677</v>
      </c>
      <c r="L30" s="2282" t="s">
        <v>723</v>
      </c>
      <c r="M30" s="2282" t="s">
        <v>680</v>
      </c>
      <c r="N30" s="2283" t="s">
        <v>598</v>
      </c>
      <c r="O30" s="3387" t="s">
        <v>377</v>
      </c>
      <c r="P30" s="3149"/>
      <c r="Q30" s="3149"/>
      <c r="R30" s="3388"/>
      <c r="S30" s="2300">
        <v>3202</v>
      </c>
      <c r="T30" s="2335" t="s">
        <v>668</v>
      </c>
      <c r="U30" s="2276" t="s">
        <v>1320</v>
      </c>
      <c r="V30" s="2289" t="s">
        <v>1283</v>
      </c>
      <c r="W30" s="1501">
        <v>10000</v>
      </c>
      <c r="X30" s="1503">
        <v>7500</v>
      </c>
      <c r="Y30" s="1501">
        <v>10000</v>
      </c>
    </row>
    <row r="31" spans="2:25" s="1468" customFormat="1" x14ac:dyDescent="0.25">
      <c r="B31" s="2390"/>
      <c r="C31" s="2273"/>
      <c r="D31" s="2273"/>
      <c r="E31" s="2273"/>
      <c r="F31" s="2273"/>
      <c r="G31" s="2273"/>
      <c r="H31" s="2273"/>
      <c r="I31" s="2273"/>
      <c r="J31" s="2323" t="s">
        <v>675</v>
      </c>
      <c r="K31" s="2323" t="s">
        <v>677</v>
      </c>
      <c r="L31" s="2276" t="s">
        <v>723</v>
      </c>
      <c r="M31" s="2276" t="s">
        <v>722</v>
      </c>
      <c r="N31" s="2277"/>
      <c r="O31" s="3103" t="s">
        <v>1068</v>
      </c>
      <c r="P31" s="3104"/>
      <c r="Q31" s="3104"/>
      <c r="R31" s="3456"/>
      <c r="S31" s="2336"/>
      <c r="T31" s="2335"/>
      <c r="U31" s="2276"/>
      <c r="V31" s="2289"/>
      <c r="W31" s="1501"/>
      <c r="X31" s="1503"/>
      <c r="Y31" s="1501"/>
    </row>
    <row r="32" spans="2:25" s="1468" customFormat="1" x14ac:dyDescent="0.25">
      <c r="B32" s="2275"/>
      <c r="C32" s="2273"/>
      <c r="D32" s="2273"/>
      <c r="E32" s="2273"/>
      <c r="F32" s="2273"/>
      <c r="G32" s="2273"/>
      <c r="H32" s="2273"/>
      <c r="I32" s="2273"/>
      <c r="J32" s="2273" t="s">
        <v>675</v>
      </c>
      <c r="K32" s="2273" t="s">
        <v>677</v>
      </c>
      <c r="L32" s="2282" t="s">
        <v>723</v>
      </c>
      <c r="M32" s="2282" t="s">
        <v>722</v>
      </c>
      <c r="N32" s="2283" t="s">
        <v>598</v>
      </c>
      <c r="O32" s="3387" t="s">
        <v>1909</v>
      </c>
      <c r="P32" s="3149"/>
      <c r="Q32" s="3149"/>
      <c r="R32" s="3388"/>
      <c r="S32" s="2300">
        <v>3202</v>
      </c>
      <c r="T32" s="2335" t="s">
        <v>668</v>
      </c>
      <c r="U32" s="2276" t="s">
        <v>1284</v>
      </c>
      <c r="V32" s="2289" t="s">
        <v>1283</v>
      </c>
      <c r="W32" s="1501"/>
      <c r="X32" s="1503"/>
      <c r="Y32" s="1501"/>
    </row>
    <row r="33" spans="2:25" s="1468" customFormat="1" x14ac:dyDescent="0.25">
      <c r="B33" s="2390"/>
      <c r="C33" s="2273"/>
      <c r="D33" s="2273"/>
      <c r="E33" s="2273"/>
      <c r="F33" s="2273"/>
      <c r="G33" s="2273"/>
      <c r="H33" s="2273"/>
      <c r="I33" s="2273"/>
      <c r="J33" s="2323" t="s">
        <v>675</v>
      </c>
      <c r="K33" s="2323" t="s">
        <v>675</v>
      </c>
      <c r="L33" s="2282"/>
      <c r="M33" s="2282"/>
      <c r="N33" s="2283"/>
      <c r="O33" s="3103" t="s">
        <v>733</v>
      </c>
      <c r="P33" s="3104"/>
      <c r="Q33" s="3104"/>
      <c r="R33" s="3456"/>
      <c r="S33" s="2336"/>
      <c r="T33" s="2335"/>
      <c r="U33" s="2276"/>
      <c r="V33" s="2289"/>
      <c r="W33" s="1501"/>
      <c r="X33" s="1503"/>
      <c r="Y33" s="1501"/>
    </row>
    <row r="34" spans="2:25" s="1468" customFormat="1" x14ac:dyDescent="0.25">
      <c r="B34" s="2390"/>
      <c r="C34" s="2273"/>
      <c r="D34" s="2273"/>
      <c r="E34" s="2273"/>
      <c r="F34" s="2273"/>
      <c r="G34" s="2273"/>
      <c r="H34" s="2273"/>
      <c r="I34" s="2273"/>
      <c r="J34" s="2323" t="s">
        <v>675</v>
      </c>
      <c r="K34" s="2323" t="s">
        <v>675</v>
      </c>
      <c r="L34" s="2276" t="s">
        <v>677</v>
      </c>
      <c r="M34" s="2282"/>
      <c r="N34" s="2283"/>
      <c r="O34" s="3387" t="s">
        <v>816</v>
      </c>
      <c r="P34" s="3149"/>
      <c r="Q34" s="3149"/>
      <c r="R34" s="3388"/>
      <c r="S34" s="2336"/>
      <c r="T34" s="2335"/>
      <c r="U34" s="2276"/>
      <c r="V34" s="2289"/>
      <c r="W34" s="1501"/>
      <c r="X34" s="1503"/>
      <c r="Y34" s="1501"/>
    </row>
    <row r="35" spans="2:25" s="1468" customFormat="1" x14ac:dyDescent="0.25">
      <c r="B35" s="2390"/>
      <c r="C35" s="2273"/>
      <c r="D35" s="2273"/>
      <c r="E35" s="2273"/>
      <c r="F35" s="2273"/>
      <c r="G35" s="2273"/>
      <c r="H35" s="2273"/>
      <c r="I35" s="2273"/>
      <c r="J35" s="2323" t="s">
        <v>675</v>
      </c>
      <c r="K35" s="2323" t="s">
        <v>675</v>
      </c>
      <c r="L35" s="2276" t="s">
        <v>677</v>
      </c>
      <c r="M35" s="2276" t="s">
        <v>680</v>
      </c>
      <c r="N35" s="2283"/>
      <c r="O35" s="3103" t="s">
        <v>55</v>
      </c>
      <c r="P35" s="3104"/>
      <c r="Q35" s="3104"/>
      <c r="R35" s="3456"/>
      <c r="S35" s="2336"/>
      <c r="T35" s="2335"/>
      <c r="U35" s="2276"/>
      <c r="V35" s="2289"/>
      <c r="W35" s="1501"/>
      <c r="X35" s="1503"/>
      <c r="Y35" s="1501"/>
    </row>
    <row r="36" spans="2:25" s="1468" customFormat="1" x14ac:dyDescent="0.25">
      <c r="B36" s="2275" t="s">
        <v>53</v>
      </c>
      <c r="C36" s="2273"/>
      <c r="D36" s="2273"/>
      <c r="E36" s="2273"/>
      <c r="F36" s="2273"/>
      <c r="G36" s="2273"/>
      <c r="H36" s="2273"/>
      <c r="I36" s="2273"/>
      <c r="J36" s="2273" t="s">
        <v>675</v>
      </c>
      <c r="K36" s="2273" t="s">
        <v>675</v>
      </c>
      <c r="L36" s="2282" t="s">
        <v>677</v>
      </c>
      <c r="M36" s="2282" t="s">
        <v>680</v>
      </c>
      <c r="N36" s="2283" t="s">
        <v>598</v>
      </c>
      <c r="O36" s="3387" t="s">
        <v>157</v>
      </c>
      <c r="P36" s="3149"/>
      <c r="Q36" s="3149"/>
      <c r="R36" s="3388"/>
      <c r="S36" s="2300">
        <v>3202</v>
      </c>
      <c r="T36" s="2335" t="s">
        <v>668</v>
      </c>
      <c r="U36" s="2276" t="s">
        <v>1320</v>
      </c>
      <c r="V36" s="2289" t="s">
        <v>1283</v>
      </c>
      <c r="W36" s="1501">
        <v>5000</v>
      </c>
      <c r="X36" s="1503">
        <v>3750</v>
      </c>
      <c r="Y36" s="1501">
        <v>5000</v>
      </c>
    </row>
    <row r="37" spans="2:25" s="1468" customFormat="1" x14ac:dyDescent="0.25">
      <c r="B37" s="2390"/>
      <c r="C37" s="2273"/>
      <c r="D37" s="2273"/>
      <c r="E37" s="2273"/>
      <c r="F37" s="2273"/>
      <c r="G37" s="2273"/>
      <c r="H37" s="2273"/>
      <c r="I37" s="2273"/>
      <c r="J37" s="2323" t="s">
        <v>675</v>
      </c>
      <c r="K37" s="2323" t="s">
        <v>675</v>
      </c>
      <c r="L37" s="2276" t="s">
        <v>680</v>
      </c>
      <c r="M37" s="2282"/>
      <c r="N37" s="2283"/>
      <c r="O37" s="3103" t="s">
        <v>638</v>
      </c>
      <c r="P37" s="3104"/>
      <c r="Q37" s="3104"/>
      <c r="R37" s="3456"/>
      <c r="S37" s="2336"/>
      <c r="T37" s="2335"/>
      <c r="U37" s="2276"/>
      <c r="V37" s="2289"/>
      <c r="W37" s="1501"/>
      <c r="X37" s="1503"/>
      <c r="Y37" s="1501"/>
    </row>
    <row r="38" spans="2:25" s="1468" customFormat="1" x14ac:dyDescent="0.25">
      <c r="B38" s="2275" t="s">
        <v>68</v>
      </c>
      <c r="C38" s="2273"/>
      <c r="D38" s="2273"/>
      <c r="E38" s="2273"/>
      <c r="F38" s="2273"/>
      <c r="G38" s="2273"/>
      <c r="H38" s="2273"/>
      <c r="I38" s="2273"/>
      <c r="J38" s="2273" t="s">
        <v>675</v>
      </c>
      <c r="K38" s="2273" t="s">
        <v>675</v>
      </c>
      <c r="L38" s="2282" t="s">
        <v>680</v>
      </c>
      <c r="M38" s="2282" t="s">
        <v>677</v>
      </c>
      <c r="N38" s="2283" t="s">
        <v>598</v>
      </c>
      <c r="O38" s="3387" t="s">
        <v>142</v>
      </c>
      <c r="P38" s="3149"/>
      <c r="Q38" s="3149"/>
      <c r="R38" s="3388"/>
      <c r="S38" s="2300">
        <v>3202</v>
      </c>
      <c r="T38" s="2335" t="s">
        <v>681</v>
      </c>
      <c r="U38" s="2276" t="s">
        <v>1319</v>
      </c>
      <c r="V38" s="2289" t="s">
        <v>875</v>
      </c>
      <c r="W38" s="1501"/>
      <c r="X38" s="1503"/>
      <c r="Y38" s="1501"/>
    </row>
    <row r="39" spans="2:25" s="1468" customFormat="1" x14ac:dyDescent="0.25">
      <c r="B39" s="2390"/>
      <c r="C39" s="2273"/>
      <c r="D39" s="2273"/>
      <c r="E39" s="2273"/>
      <c r="F39" s="2273"/>
      <c r="G39" s="2273"/>
      <c r="H39" s="2273"/>
      <c r="I39" s="2273"/>
      <c r="J39" s="2323" t="s">
        <v>675</v>
      </c>
      <c r="K39" s="2323" t="s">
        <v>680</v>
      </c>
      <c r="L39" s="2276" t="s">
        <v>737</v>
      </c>
      <c r="M39" s="2276"/>
      <c r="N39" s="2277"/>
      <c r="O39" s="3103" t="s">
        <v>281</v>
      </c>
      <c r="P39" s="3104"/>
      <c r="Q39" s="3104"/>
      <c r="R39" s="3456"/>
      <c r="S39" s="2336"/>
      <c r="T39" s="2335"/>
      <c r="U39" s="2276"/>
      <c r="V39" s="2289"/>
      <c r="W39" s="1501"/>
      <c r="X39" s="1503"/>
      <c r="Y39" s="1501"/>
    </row>
    <row r="40" spans="2:25" s="1468" customFormat="1" x14ac:dyDescent="0.25">
      <c r="B40" s="2390"/>
      <c r="C40" s="2273"/>
      <c r="D40" s="2273"/>
      <c r="E40" s="2273"/>
      <c r="F40" s="2273"/>
      <c r="G40" s="2273"/>
      <c r="H40" s="2273"/>
      <c r="I40" s="2273"/>
      <c r="J40" s="2323" t="s">
        <v>675</v>
      </c>
      <c r="K40" s="2323" t="s">
        <v>680</v>
      </c>
      <c r="L40" s="2276" t="s">
        <v>737</v>
      </c>
      <c r="M40" s="2276" t="s">
        <v>677</v>
      </c>
      <c r="N40" s="2277"/>
      <c r="O40" s="3387" t="s">
        <v>432</v>
      </c>
      <c r="P40" s="3149"/>
      <c r="Q40" s="3149"/>
      <c r="R40" s="3388"/>
      <c r="S40" s="2336"/>
      <c r="T40" s="2335"/>
      <c r="U40" s="2276"/>
      <c r="V40" s="2289"/>
      <c r="W40" s="1501"/>
      <c r="X40" s="1503"/>
      <c r="Y40" s="1501"/>
    </row>
    <row r="41" spans="2:25" s="1468" customFormat="1" x14ac:dyDescent="0.25">
      <c r="B41" s="2275" t="s">
        <v>53</v>
      </c>
      <c r="C41" s="2273"/>
      <c r="D41" s="2273"/>
      <c r="E41" s="2273"/>
      <c r="F41" s="2273"/>
      <c r="G41" s="2273"/>
      <c r="H41" s="2273"/>
      <c r="I41" s="2273"/>
      <c r="J41" s="2273" t="s">
        <v>675</v>
      </c>
      <c r="K41" s="2273" t="s">
        <v>680</v>
      </c>
      <c r="L41" s="2282" t="s">
        <v>737</v>
      </c>
      <c r="M41" s="2282" t="s">
        <v>677</v>
      </c>
      <c r="N41" s="2283" t="s">
        <v>598</v>
      </c>
      <c r="O41" s="3103" t="s">
        <v>69</v>
      </c>
      <c r="P41" s="3104"/>
      <c r="Q41" s="3104"/>
      <c r="R41" s="3456"/>
      <c r="S41" s="2300">
        <v>3202</v>
      </c>
      <c r="T41" s="2335" t="s">
        <v>668</v>
      </c>
      <c r="U41" s="2276" t="s">
        <v>1320</v>
      </c>
      <c r="V41" s="2289" t="s">
        <v>1283</v>
      </c>
      <c r="W41" s="1501">
        <v>25000</v>
      </c>
      <c r="X41" s="1503">
        <v>18749.97</v>
      </c>
      <c r="Y41" s="1501">
        <v>25000</v>
      </c>
    </row>
    <row r="42" spans="2:25" s="1468" customFormat="1" x14ac:dyDescent="0.25">
      <c r="B42" s="2390"/>
      <c r="C42" s="2323"/>
      <c r="D42" s="2323"/>
      <c r="E42" s="2323"/>
      <c r="F42" s="2323"/>
      <c r="G42" s="2323"/>
      <c r="H42" s="2323"/>
      <c r="I42" s="2323"/>
      <c r="J42" s="2323" t="s">
        <v>675</v>
      </c>
      <c r="K42" s="2323" t="s">
        <v>680</v>
      </c>
      <c r="L42" s="2276" t="s">
        <v>737</v>
      </c>
      <c r="M42" s="2276" t="s">
        <v>743</v>
      </c>
      <c r="N42" s="2277"/>
      <c r="O42" s="3387" t="s">
        <v>1069</v>
      </c>
      <c r="P42" s="3149"/>
      <c r="Q42" s="3149"/>
      <c r="R42" s="3388"/>
      <c r="S42" s="2336"/>
      <c r="T42" s="2335"/>
      <c r="U42" s="2276"/>
      <c r="V42" s="2289"/>
      <c r="W42" s="1501"/>
      <c r="X42" s="1503"/>
      <c r="Y42" s="1501"/>
    </row>
    <row r="43" spans="2:25" s="1468" customFormat="1" x14ac:dyDescent="0.25">
      <c r="B43" s="2275" t="s">
        <v>54</v>
      </c>
      <c r="C43" s="2273"/>
      <c r="D43" s="2273"/>
      <c r="E43" s="2273"/>
      <c r="F43" s="2273"/>
      <c r="G43" s="2273"/>
      <c r="H43" s="2273"/>
      <c r="I43" s="2273"/>
      <c r="J43" s="2273" t="s">
        <v>675</v>
      </c>
      <c r="K43" s="2273" t="s">
        <v>680</v>
      </c>
      <c r="L43" s="2282" t="s">
        <v>737</v>
      </c>
      <c r="M43" s="2282" t="s">
        <v>743</v>
      </c>
      <c r="N43" s="2283" t="s">
        <v>598</v>
      </c>
      <c r="O43" s="3103" t="s">
        <v>327</v>
      </c>
      <c r="P43" s="3104"/>
      <c r="Q43" s="3104"/>
      <c r="R43" s="3456"/>
      <c r="S43" s="2300">
        <v>3202</v>
      </c>
      <c r="T43" s="2335" t="s">
        <v>681</v>
      </c>
      <c r="U43" s="2276" t="s">
        <v>1319</v>
      </c>
      <c r="V43" s="2289" t="s">
        <v>875</v>
      </c>
      <c r="W43" s="1501">
        <v>50000</v>
      </c>
      <c r="X43" s="1503">
        <v>37500</v>
      </c>
      <c r="Y43" s="1501">
        <v>50000</v>
      </c>
    </row>
    <row r="44" spans="2:25" s="1468" customFormat="1" x14ac:dyDescent="0.25">
      <c r="B44" s="2390"/>
      <c r="C44" s="2273"/>
      <c r="D44" s="2273"/>
      <c r="E44" s="2273"/>
      <c r="F44" s="2273"/>
      <c r="G44" s="2273"/>
      <c r="H44" s="2273"/>
      <c r="I44" s="2273"/>
      <c r="J44" s="2323" t="s">
        <v>675</v>
      </c>
      <c r="K44" s="2323" t="s">
        <v>680</v>
      </c>
      <c r="L44" s="2276" t="s">
        <v>737</v>
      </c>
      <c r="M44" s="2276" t="s">
        <v>737</v>
      </c>
      <c r="N44" s="2277"/>
      <c r="O44" s="3387" t="s">
        <v>1071</v>
      </c>
      <c r="P44" s="3149"/>
      <c r="Q44" s="3149"/>
      <c r="R44" s="3388"/>
      <c r="S44" s="2336"/>
      <c r="T44" s="2335"/>
      <c r="U44" s="2276"/>
      <c r="V44" s="2289"/>
      <c r="W44" s="1501"/>
      <c r="X44" s="1503"/>
      <c r="Y44" s="1501"/>
    </row>
    <row r="45" spans="2:25" s="1468" customFormat="1" x14ac:dyDescent="0.25">
      <c r="B45" s="2275" t="s">
        <v>53</v>
      </c>
      <c r="C45" s="2273"/>
      <c r="D45" s="2273"/>
      <c r="E45" s="2273"/>
      <c r="F45" s="2273"/>
      <c r="G45" s="2273"/>
      <c r="H45" s="2273"/>
      <c r="I45" s="2273"/>
      <c r="J45" s="2273" t="s">
        <v>675</v>
      </c>
      <c r="K45" s="2273" t="s">
        <v>680</v>
      </c>
      <c r="L45" s="2282" t="s">
        <v>737</v>
      </c>
      <c r="M45" s="2282" t="s">
        <v>737</v>
      </c>
      <c r="N45" s="2283" t="s">
        <v>598</v>
      </c>
      <c r="O45" s="3103" t="s">
        <v>1070</v>
      </c>
      <c r="P45" s="3104"/>
      <c r="Q45" s="3104"/>
      <c r="R45" s="3456"/>
      <c r="S45" s="2300">
        <v>3202</v>
      </c>
      <c r="T45" s="2335" t="s">
        <v>668</v>
      </c>
      <c r="U45" s="2276" t="s">
        <v>1284</v>
      </c>
      <c r="V45" s="2289" t="s">
        <v>1283</v>
      </c>
      <c r="W45" s="1501">
        <v>10000</v>
      </c>
      <c r="X45" s="1503">
        <v>7500</v>
      </c>
      <c r="Y45" s="1501">
        <v>10000</v>
      </c>
    </row>
    <row r="46" spans="2:25" s="1468" customFormat="1" ht="15.75" thickBot="1" x14ac:dyDescent="0.3">
      <c r="B46" s="2524"/>
      <c r="C46" s="2383"/>
      <c r="D46" s="2383"/>
      <c r="E46" s="2383"/>
      <c r="F46" s="2383"/>
      <c r="G46" s="2383"/>
      <c r="H46" s="2383"/>
      <c r="I46" s="2383"/>
      <c r="J46" s="2383"/>
      <c r="K46" s="2383"/>
      <c r="L46" s="2365"/>
      <c r="M46" s="2365"/>
      <c r="N46" s="2366"/>
      <c r="O46" s="2444"/>
      <c r="P46" s="2444"/>
      <c r="Q46" s="2444"/>
      <c r="R46" s="2444"/>
      <c r="S46" s="2494"/>
      <c r="T46" s="2266"/>
      <c r="U46" s="2501"/>
      <c r="V46" s="2534"/>
      <c r="W46" s="1501"/>
      <c r="X46" s="1503"/>
      <c r="Y46" s="1501"/>
    </row>
    <row r="47" spans="2:25" ht="15.75" thickBot="1" x14ac:dyDescent="0.3">
      <c r="B47" s="3463" t="s">
        <v>440</v>
      </c>
      <c r="C47" s="3464"/>
      <c r="D47" s="3464"/>
      <c r="E47" s="3464"/>
      <c r="F47" s="3464"/>
      <c r="G47" s="3464"/>
      <c r="H47" s="3464"/>
      <c r="I47" s="3464"/>
      <c r="J47" s="3464"/>
      <c r="K47" s="3464"/>
      <c r="L47" s="3464"/>
      <c r="M47" s="3464"/>
      <c r="N47" s="3464"/>
      <c r="O47" s="3464"/>
      <c r="P47" s="3464"/>
      <c r="Q47" s="3464"/>
      <c r="R47" s="3464"/>
      <c r="S47" s="3464"/>
      <c r="T47" s="3464"/>
      <c r="U47" s="3464"/>
      <c r="V47" s="3465"/>
      <c r="W47" s="276">
        <f>SUM(W20:W46)</f>
        <v>1188932</v>
      </c>
      <c r="X47" s="207">
        <f>SUM(X20:X46)</f>
        <v>891698.97</v>
      </c>
      <c r="Y47" s="276">
        <f>(Y20+Y23+Y26+Y28+Y30+Y36+Y38+Y41+Y43+Y45)</f>
        <v>1757914</v>
      </c>
    </row>
    <row r="48" spans="2:25" x14ac:dyDescent="0.25">
      <c r="B48" s="60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1290"/>
      <c r="X48" s="34"/>
      <c r="Y48" s="61"/>
    </row>
    <row r="49" spans="2:25" x14ac:dyDescent="0.25">
      <c r="B49" s="5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62"/>
    </row>
    <row r="50" spans="2:25" x14ac:dyDescent="0.25">
      <c r="B50" s="5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62"/>
    </row>
    <row r="51" spans="2:25" x14ac:dyDescent="0.25">
      <c r="B51" s="55"/>
      <c r="C51" s="18"/>
      <c r="D51" s="18"/>
      <c r="E51" s="18"/>
      <c r="F51" s="18"/>
      <c r="G51" s="26"/>
      <c r="H51" s="26"/>
      <c r="I51" s="26"/>
      <c r="J51" s="26"/>
      <c r="K51" s="26"/>
      <c r="L51" s="26"/>
      <c r="M51" s="26"/>
      <c r="N51" s="18"/>
      <c r="O51" s="18"/>
      <c r="P51" s="18"/>
      <c r="Q51" s="18"/>
      <c r="R51" s="26"/>
      <c r="S51" s="26"/>
      <c r="T51" s="26"/>
      <c r="U51" s="18"/>
      <c r="V51" s="18"/>
      <c r="W51" s="18"/>
      <c r="X51" s="18"/>
      <c r="Y51" s="62"/>
    </row>
    <row r="52" spans="2:25" x14ac:dyDescent="0.25">
      <c r="B52" s="55"/>
      <c r="C52" s="3000" t="s">
        <v>892</v>
      </c>
      <c r="D52" s="3000"/>
      <c r="E52" s="3000"/>
      <c r="F52" s="3000"/>
      <c r="G52" s="26"/>
      <c r="H52" s="26"/>
      <c r="I52" s="26"/>
      <c r="J52" s="26"/>
      <c r="K52" s="26"/>
      <c r="L52" s="26"/>
      <c r="M52" s="26"/>
      <c r="N52" s="3000" t="s">
        <v>763</v>
      </c>
      <c r="O52" s="3000"/>
      <c r="P52" s="3000"/>
      <c r="Q52" s="3000"/>
      <c r="R52" s="26"/>
      <c r="S52" s="26"/>
      <c r="T52" s="26"/>
      <c r="U52" s="26"/>
      <c r="V52" s="3000" t="s">
        <v>1028</v>
      </c>
      <c r="W52" s="3000"/>
      <c r="X52" s="26"/>
      <c r="Y52" s="62"/>
    </row>
    <row r="53" spans="2:25" ht="15.75" thickBot="1" x14ac:dyDescent="0.3">
      <c r="B53" s="63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8"/>
    </row>
    <row r="54" spans="2:25" x14ac:dyDescent="0.25">
      <c r="Y54">
        <v>111</v>
      </c>
    </row>
    <row r="58" spans="2:25" x14ac:dyDescent="0.25">
      <c r="X58" s="336"/>
    </row>
    <row r="59" spans="2:25" x14ac:dyDescent="0.25">
      <c r="X59" s="336"/>
    </row>
    <row r="60" spans="2:25" x14ac:dyDescent="0.25">
      <c r="X60" s="336"/>
    </row>
  </sheetData>
  <mergeCells count="67">
    <mergeCell ref="O43:R43"/>
    <mergeCell ref="O44:R44"/>
    <mergeCell ref="O45:R45"/>
    <mergeCell ref="O38:R38"/>
    <mergeCell ref="O39:R39"/>
    <mergeCell ref="O40:R40"/>
    <mergeCell ref="O41:R41"/>
    <mergeCell ref="O42:R42"/>
    <mergeCell ref="O33:R33"/>
    <mergeCell ref="O34:R34"/>
    <mergeCell ref="O35:R35"/>
    <mergeCell ref="O36:R36"/>
    <mergeCell ref="O37:R37"/>
    <mergeCell ref="O28:R28"/>
    <mergeCell ref="O29:R29"/>
    <mergeCell ref="O30:R30"/>
    <mergeCell ref="O31:R31"/>
    <mergeCell ref="O32:R32"/>
    <mergeCell ref="O23:R23"/>
    <mergeCell ref="O24:R24"/>
    <mergeCell ref="O25:R25"/>
    <mergeCell ref="O26:R26"/>
    <mergeCell ref="O27:R27"/>
    <mergeCell ref="O18:R18"/>
    <mergeCell ref="O19:R19"/>
    <mergeCell ref="O21:R21"/>
    <mergeCell ref="O20:R20"/>
    <mergeCell ref="O22:R22"/>
    <mergeCell ref="F7:G7"/>
    <mergeCell ref="D13:D16"/>
    <mergeCell ref="E13:E16"/>
    <mergeCell ref="F13:F16"/>
    <mergeCell ref="B2:Y2"/>
    <mergeCell ref="B3:Y3"/>
    <mergeCell ref="B4:Y4"/>
    <mergeCell ref="B5:Y5"/>
    <mergeCell ref="B8:Y8"/>
    <mergeCell ref="C6:E6"/>
    <mergeCell ref="Y13:Y16"/>
    <mergeCell ref="I12:I16"/>
    <mergeCell ref="J13:J16"/>
    <mergeCell ref="K13:K16"/>
    <mergeCell ref="J12:N12"/>
    <mergeCell ref="U12:U16"/>
    <mergeCell ref="C12:C16"/>
    <mergeCell ref="V12:V16"/>
    <mergeCell ref="T12:T16"/>
    <mergeCell ref="L13:L16"/>
    <mergeCell ref="M13:M16"/>
    <mergeCell ref="N13:N16"/>
    <mergeCell ref="O14:R14"/>
    <mergeCell ref="W6:X6"/>
    <mergeCell ref="M10:U10"/>
    <mergeCell ref="V52:W52"/>
    <mergeCell ref="N52:Q52"/>
    <mergeCell ref="C52:F52"/>
    <mergeCell ref="S12:S16"/>
    <mergeCell ref="W12:X12"/>
    <mergeCell ref="W13:W16"/>
    <mergeCell ref="X13:X16"/>
    <mergeCell ref="D12:H12"/>
    <mergeCell ref="G13:G16"/>
    <mergeCell ref="C10:H10"/>
    <mergeCell ref="H13:H16"/>
    <mergeCell ref="O17:R17"/>
    <mergeCell ref="B47:V47"/>
    <mergeCell ref="B12:B16"/>
  </mergeCells>
  <pageMargins left="0.70866141732283472" right="0.70866141732283472" top="0.74803149606299213" bottom="0.74803149606299213" header="0.31496062992125984" footer="0.31496062992125984"/>
  <pageSetup paperSize="5" scale="60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pageSetUpPr fitToPage="1"/>
  </sheetPr>
  <dimension ref="A1:J42"/>
  <sheetViews>
    <sheetView zoomScale="130" zoomScaleNormal="130" workbookViewId="0">
      <selection activeCell="K12" sqref="K12"/>
    </sheetView>
  </sheetViews>
  <sheetFormatPr baseColWidth="10" defaultRowHeight="15" x14ac:dyDescent="0.25"/>
  <cols>
    <col min="1" max="1" width="5.42578125" style="1246" customWidth="1"/>
    <col min="3" max="3" width="16.28515625" customWidth="1"/>
    <col min="4" max="4" width="8" customWidth="1"/>
    <col min="5" max="5" width="14.5703125" customWidth="1"/>
    <col min="6" max="6" width="15.42578125" customWidth="1"/>
    <col min="7" max="7" width="9.5703125" customWidth="1"/>
    <col min="8" max="8" width="14.7109375" customWidth="1"/>
    <col min="9" max="9" width="15.7109375" customWidth="1"/>
  </cols>
  <sheetData>
    <row r="1" spans="2:10" s="1246" customFormat="1" x14ac:dyDescent="0.25"/>
    <row r="2" spans="2:10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0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1801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</row>
    <row r="6" spans="2:10" x14ac:dyDescent="0.25">
      <c r="B6" s="171" t="s">
        <v>283</v>
      </c>
    </row>
    <row r="7" spans="2:10" x14ac:dyDescent="0.25">
      <c r="B7" s="1247"/>
      <c r="F7" s="1247"/>
      <c r="G7" s="1247"/>
    </row>
    <row r="8" spans="2:10" ht="15.75" thickBot="1" x14ac:dyDescent="0.3">
      <c r="B8" s="2199" t="s">
        <v>4</v>
      </c>
      <c r="C8" s="540"/>
      <c r="D8" s="1286">
        <v>7122</v>
      </c>
      <c r="E8" s="2138" t="s">
        <v>1874</v>
      </c>
      <c r="F8" s="1298" t="s">
        <v>105</v>
      </c>
      <c r="G8" s="1298"/>
      <c r="H8" s="1298"/>
      <c r="I8" s="2200"/>
      <c r="J8" s="1247"/>
    </row>
    <row r="9" spans="2:10" ht="15.75" thickBot="1" x14ac:dyDescent="0.3">
      <c r="B9" s="530" t="s">
        <v>76</v>
      </c>
      <c r="C9" s="1355"/>
      <c r="D9" s="1286">
        <v>12</v>
      </c>
      <c r="E9" s="1247"/>
      <c r="F9" s="1320" t="s">
        <v>1910</v>
      </c>
      <c r="G9" s="1320"/>
      <c r="H9" s="1320"/>
      <c r="I9" s="1321"/>
      <c r="J9" s="1247"/>
    </row>
    <row r="10" spans="2:10" ht="15.75" thickBot="1" x14ac:dyDescent="0.3">
      <c r="B10" s="2201" t="s">
        <v>77</v>
      </c>
      <c r="C10" s="1875"/>
      <c r="D10" s="1286">
        <v>0</v>
      </c>
      <c r="E10" s="234"/>
      <c r="F10" s="1320" t="s">
        <v>1910</v>
      </c>
      <c r="G10" s="1320"/>
      <c r="H10" s="1247"/>
      <c r="I10" s="1248"/>
      <c r="J10" s="1247"/>
    </row>
    <row r="11" spans="2:10" ht="15.75" thickBot="1" x14ac:dyDescent="0.3">
      <c r="B11" s="2202" t="s">
        <v>78</v>
      </c>
      <c r="C11" s="192"/>
      <c r="D11" s="1286">
        <v>0</v>
      </c>
      <c r="E11" s="234"/>
      <c r="F11" s="1247" t="s">
        <v>444</v>
      </c>
      <c r="G11" s="1320"/>
      <c r="H11" s="1275"/>
      <c r="I11" s="1797"/>
    </row>
    <row r="12" spans="2:10" ht="15.75" thickBot="1" x14ac:dyDescent="0.3">
      <c r="B12" s="2203" t="s">
        <v>284</v>
      </c>
      <c r="C12" s="1778"/>
      <c r="D12" s="806">
        <v>7</v>
      </c>
      <c r="E12" s="234"/>
      <c r="F12" s="1320" t="s">
        <v>444</v>
      </c>
      <c r="G12" s="1247"/>
      <c r="H12" s="1275"/>
      <c r="I12" s="1321"/>
    </row>
    <row r="13" spans="2:10" ht="15.75" thickBot="1" x14ac:dyDescent="0.3">
      <c r="B13" s="2202" t="s">
        <v>23</v>
      </c>
      <c r="C13" s="424"/>
      <c r="D13" s="1862"/>
      <c r="E13" s="234"/>
      <c r="F13" s="1320" t="s">
        <v>444</v>
      </c>
      <c r="G13" s="1320"/>
      <c r="H13" s="1320"/>
      <c r="I13" s="1248"/>
      <c r="J13" s="1247"/>
    </row>
    <row r="14" spans="2:10" ht="15.75" thickBot="1" x14ac:dyDescent="0.3">
      <c r="B14" s="2204" t="s">
        <v>22</v>
      </c>
      <c r="C14" s="1875"/>
      <c r="D14" s="1303">
        <v>3202</v>
      </c>
      <c r="E14" s="1266" t="s">
        <v>296</v>
      </c>
      <c r="F14" s="1266"/>
      <c r="G14" s="1301">
        <v>211101</v>
      </c>
      <c r="H14" s="234"/>
      <c r="I14" s="1321"/>
      <c r="J14" s="1247"/>
    </row>
    <row r="15" spans="2:10" ht="15.75" thickBot="1" x14ac:dyDescent="0.3">
      <c r="B15" s="3928" t="s">
        <v>287</v>
      </c>
      <c r="C15" s="3526"/>
      <c r="D15" s="3009" t="s">
        <v>188</v>
      </c>
      <c r="E15" s="3010"/>
      <c r="F15" s="3011"/>
      <c r="G15" s="3009" t="s">
        <v>290</v>
      </c>
      <c r="H15" s="3010"/>
      <c r="I15" s="3166"/>
    </row>
    <row r="16" spans="2:10" ht="15.75" thickBot="1" x14ac:dyDescent="0.3">
      <c r="B16" s="3929"/>
      <c r="C16" s="3702"/>
      <c r="D16" s="3246" t="s">
        <v>86</v>
      </c>
      <c r="E16" s="3009" t="s">
        <v>288</v>
      </c>
      <c r="F16" s="3011"/>
      <c r="G16" s="3703" t="s">
        <v>86</v>
      </c>
      <c r="H16" s="3009" t="s">
        <v>291</v>
      </c>
      <c r="I16" s="3166"/>
    </row>
    <row r="17" spans="2:9" x14ac:dyDescent="0.25">
      <c r="B17" s="3073"/>
      <c r="C17" s="3926"/>
      <c r="D17" s="3927"/>
      <c r="E17" s="50" t="s">
        <v>92</v>
      </c>
      <c r="F17" s="50" t="s">
        <v>289</v>
      </c>
      <c r="G17" s="3930"/>
      <c r="H17" s="50" t="s">
        <v>87</v>
      </c>
      <c r="I17" s="2175" t="s">
        <v>188</v>
      </c>
    </row>
    <row r="18" spans="2:9" s="1468" customFormat="1" x14ac:dyDescent="0.25">
      <c r="B18" s="3931" t="s">
        <v>442</v>
      </c>
      <c r="C18" s="3932"/>
      <c r="D18" s="2509">
        <v>1</v>
      </c>
      <c r="E18" s="2229">
        <v>10000</v>
      </c>
      <c r="F18" s="2229">
        <f>(E18*12)</f>
        <v>120000</v>
      </c>
      <c r="G18" s="2509">
        <v>1</v>
      </c>
      <c r="H18" s="2229">
        <v>10000</v>
      </c>
      <c r="I18" s="2229">
        <f>(H18*12)</f>
        <v>120000</v>
      </c>
    </row>
    <row r="19" spans="2:9" s="1468" customFormat="1" x14ac:dyDescent="0.25">
      <c r="B19" s="2082" t="s">
        <v>293</v>
      </c>
      <c r="C19" s="2056"/>
      <c r="D19" s="2509">
        <v>1</v>
      </c>
      <c r="E19" s="2229">
        <v>7400</v>
      </c>
      <c r="F19" s="2229">
        <f>(E19*12)</f>
        <v>88800</v>
      </c>
      <c r="G19" s="2509">
        <v>1</v>
      </c>
      <c r="H19" s="2229">
        <v>7400</v>
      </c>
      <c r="I19" s="2229">
        <f>(H19*12)</f>
        <v>88800</v>
      </c>
    </row>
    <row r="20" spans="2:9" s="1468" customFormat="1" x14ac:dyDescent="0.25">
      <c r="B20" s="3418" t="s">
        <v>443</v>
      </c>
      <c r="C20" s="3420"/>
      <c r="D20" s="2385">
        <v>4</v>
      </c>
      <c r="E20" s="1494">
        <v>11900</v>
      </c>
      <c r="F20" s="1494">
        <f>E20*12</f>
        <v>142800</v>
      </c>
      <c r="G20" s="2385">
        <v>4</v>
      </c>
      <c r="H20" s="1494">
        <v>11900</v>
      </c>
      <c r="I20" s="1494">
        <f>H20*12</f>
        <v>142800</v>
      </c>
    </row>
    <row r="21" spans="2:9" s="1468" customFormat="1" x14ac:dyDescent="0.25">
      <c r="B21" s="3418" t="s">
        <v>104</v>
      </c>
      <c r="C21" s="3420"/>
      <c r="D21" s="2385">
        <v>1</v>
      </c>
      <c r="E21" s="1494">
        <v>2500</v>
      </c>
      <c r="F21" s="1494">
        <f>E21*12</f>
        <v>30000</v>
      </c>
      <c r="G21" s="2385">
        <v>1</v>
      </c>
      <c r="H21" s="1494">
        <v>2500</v>
      </c>
      <c r="I21" s="1494">
        <f>H21*12</f>
        <v>30000</v>
      </c>
    </row>
    <row r="22" spans="2:9" s="1468" customFormat="1" x14ac:dyDescent="0.25">
      <c r="B22" s="3418" t="s">
        <v>399</v>
      </c>
      <c r="C22" s="3420"/>
      <c r="D22" s="2385">
        <v>18</v>
      </c>
      <c r="E22" s="1494">
        <v>66782</v>
      </c>
      <c r="F22" s="1494">
        <f>E22*12</f>
        <v>801384</v>
      </c>
      <c r="G22" s="2385">
        <v>9</v>
      </c>
      <c r="H22" s="1494">
        <v>33391</v>
      </c>
      <c r="I22" s="1494">
        <f>H22*12</f>
        <v>400692</v>
      </c>
    </row>
    <row r="23" spans="2:9" s="1468" customFormat="1" x14ac:dyDescent="0.25">
      <c r="B23" s="3418" t="s">
        <v>639</v>
      </c>
      <c r="C23" s="3420"/>
      <c r="D23" s="2384">
        <v>6</v>
      </c>
      <c r="E23" s="1494">
        <v>21848</v>
      </c>
      <c r="F23" s="1494">
        <f>(E23*12)</f>
        <v>262176</v>
      </c>
      <c r="G23" s="2384">
        <v>3</v>
      </c>
      <c r="H23" s="1494">
        <v>10924</v>
      </c>
      <c r="I23" s="1494">
        <f>(H23*12)</f>
        <v>131088</v>
      </c>
    </row>
    <row r="24" spans="2:9" s="1468" customFormat="1" x14ac:dyDescent="0.25">
      <c r="B24" s="3418" t="s">
        <v>388</v>
      </c>
      <c r="C24" s="3420"/>
      <c r="D24" s="2385">
        <v>3</v>
      </c>
      <c r="E24" s="2099">
        <v>11874</v>
      </c>
      <c r="F24" s="2309">
        <f t="shared" ref="F24:F29" si="0">E24*12</f>
        <v>142488</v>
      </c>
      <c r="G24" s="2385">
        <v>3</v>
      </c>
      <c r="H24" s="2099">
        <v>11874</v>
      </c>
      <c r="I24" s="2309">
        <f t="shared" ref="I24:I29" si="1">H24*12</f>
        <v>142488</v>
      </c>
    </row>
    <row r="25" spans="2:9" s="1468" customFormat="1" x14ac:dyDescent="0.25">
      <c r="B25" s="3418" t="s">
        <v>640</v>
      </c>
      <c r="C25" s="3420"/>
      <c r="D25" s="2385">
        <v>2</v>
      </c>
      <c r="E25" s="2099">
        <v>7000</v>
      </c>
      <c r="F25" s="2309">
        <f t="shared" si="0"/>
        <v>84000</v>
      </c>
      <c r="G25" s="2385">
        <v>2</v>
      </c>
      <c r="H25" s="2099">
        <v>7000</v>
      </c>
      <c r="I25" s="2309">
        <f t="shared" si="1"/>
        <v>84000</v>
      </c>
    </row>
    <row r="26" spans="2:9" s="1468" customFormat="1" x14ac:dyDescent="0.25">
      <c r="B26" s="3418" t="s">
        <v>2530</v>
      </c>
      <c r="C26" s="3420"/>
      <c r="D26" s="2385">
        <v>1</v>
      </c>
      <c r="E26" s="2099">
        <v>3134</v>
      </c>
      <c r="F26" s="2099">
        <f t="shared" si="0"/>
        <v>37608</v>
      </c>
      <c r="G26" s="2385">
        <v>1</v>
      </c>
      <c r="H26" s="2099">
        <v>3134</v>
      </c>
      <c r="I26" s="2309">
        <f t="shared" si="1"/>
        <v>37608</v>
      </c>
    </row>
    <row r="27" spans="2:9" s="1468" customFormat="1" x14ac:dyDescent="0.25">
      <c r="B27" s="3418" t="s">
        <v>2531</v>
      </c>
      <c r="C27" s="3420"/>
      <c r="D27" s="2385">
        <v>1</v>
      </c>
      <c r="E27" s="2099">
        <v>4000</v>
      </c>
      <c r="F27" s="2099">
        <f t="shared" si="0"/>
        <v>48000</v>
      </c>
      <c r="G27" s="2385">
        <v>1</v>
      </c>
      <c r="H27" s="2099">
        <v>4000</v>
      </c>
      <c r="I27" s="2309">
        <f t="shared" si="1"/>
        <v>48000</v>
      </c>
    </row>
    <row r="28" spans="2:9" s="1468" customFormat="1" x14ac:dyDescent="0.25">
      <c r="B28" s="3418" t="s">
        <v>2532</v>
      </c>
      <c r="C28" s="3420"/>
      <c r="D28" s="2385">
        <v>2</v>
      </c>
      <c r="E28" s="2099">
        <v>18000</v>
      </c>
      <c r="F28" s="2099">
        <f t="shared" si="0"/>
        <v>216000</v>
      </c>
      <c r="G28" s="2384">
        <v>1</v>
      </c>
      <c r="H28" s="2099">
        <v>9000</v>
      </c>
      <c r="I28" s="2309">
        <f t="shared" si="1"/>
        <v>108000</v>
      </c>
    </row>
    <row r="29" spans="2:9" s="1468" customFormat="1" x14ac:dyDescent="0.25">
      <c r="B29" s="3418" t="s">
        <v>2533</v>
      </c>
      <c r="C29" s="3420"/>
      <c r="D29" s="2385">
        <v>3</v>
      </c>
      <c r="E29" s="2099">
        <v>10000</v>
      </c>
      <c r="F29" s="2099">
        <f t="shared" si="0"/>
        <v>120000</v>
      </c>
      <c r="G29" s="2384">
        <v>3</v>
      </c>
      <c r="H29" s="2099">
        <v>10000</v>
      </c>
      <c r="I29" s="2309">
        <f t="shared" si="1"/>
        <v>120000</v>
      </c>
    </row>
    <row r="30" spans="2:9" s="1468" customFormat="1" x14ac:dyDescent="0.25">
      <c r="B30" s="3418"/>
      <c r="C30" s="3420"/>
      <c r="D30" s="2385"/>
      <c r="E30" s="2272"/>
      <c r="F30" s="2520"/>
      <c r="G30" s="2384"/>
      <c r="H30" s="2520"/>
      <c r="I30" s="2309"/>
    </row>
    <row r="31" spans="2:9" x14ac:dyDescent="0.25">
      <c r="B31" s="3197"/>
      <c r="C31" s="3199"/>
      <c r="D31" s="2704"/>
      <c r="E31" s="47"/>
      <c r="F31" s="10"/>
      <c r="G31" s="2706"/>
      <c r="H31" s="10"/>
      <c r="I31" s="2309"/>
    </row>
    <row r="32" spans="2:9" s="1246" customFormat="1" x14ac:dyDescent="0.25">
      <c r="B32" s="3197"/>
      <c r="C32" s="3199"/>
      <c r="D32" s="2704"/>
      <c r="E32" s="1286"/>
      <c r="F32" s="1257"/>
      <c r="G32" s="2706"/>
      <c r="H32" s="1257"/>
      <c r="I32" s="1286"/>
    </row>
    <row r="33" spans="2:9" x14ac:dyDescent="0.25">
      <c r="B33" s="3197"/>
      <c r="C33" s="3199"/>
      <c r="D33" s="2704"/>
      <c r="E33" s="47"/>
      <c r="F33" s="10"/>
      <c r="G33" s="2706"/>
      <c r="H33" s="10"/>
      <c r="I33" s="47"/>
    </row>
    <row r="34" spans="2:9" x14ac:dyDescent="0.25">
      <c r="B34" s="3197"/>
      <c r="C34" s="3199"/>
      <c r="D34" s="2704"/>
      <c r="E34" s="47"/>
      <c r="F34" s="10"/>
      <c r="G34" s="2706"/>
      <c r="H34" s="10"/>
      <c r="I34" s="47"/>
    </row>
    <row r="35" spans="2:9" x14ac:dyDescent="0.25">
      <c r="B35" s="3197"/>
      <c r="C35" s="3199"/>
      <c r="D35" s="2704"/>
      <c r="E35" s="47"/>
      <c r="F35" s="10"/>
      <c r="G35" s="2706"/>
      <c r="H35" s="10"/>
      <c r="I35" s="47"/>
    </row>
    <row r="36" spans="2:9" ht="15.75" thickBot="1" x14ac:dyDescent="0.3">
      <c r="B36" s="3197"/>
      <c r="C36" s="3199"/>
      <c r="D36" s="2704"/>
      <c r="E36" s="47"/>
      <c r="F36" s="10"/>
      <c r="G36" s="2706"/>
      <c r="H36" s="10"/>
      <c r="I36" s="56"/>
    </row>
    <row r="37" spans="2:9" ht="15.75" thickBot="1" x14ac:dyDescent="0.3">
      <c r="B37" s="3197"/>
      <c r="C37" s="3199"/>
      <c r="D37" s="2703"/>
      <c r="E37" s="141"/>
      <c r="F37" s="7"/>
      <c r="G37" s="1297"/>
      <c r="H37" s="257"/>
      <c r="I37" s="258"/>
    </row>
    <row r="38" spans="2:9" ht="15.75" thickBot="1" x14ac:dyDescent="0.3">
      <c r="C38" s="92" t="s">
        <v>99</v>
      </c>
      <c r="D38" s="1859">
        <f>SUM(D18:D37)</f>
        <v>43</v>
      </c>
      <c r="E38" s="115">
        <f>SUM(E18:E37)</f>
        <v>174438</v>
      </c>
      <c r="F38" s="242">
        <f>SUM(F18:F37)</f>
        <v>2093256</v>
      </c>
      <c r="G38" s="255"/>
      <c r="H38" s="242">
        <f>SUM(H18:H37)</f>
        <v>121123</v>
      </c>
      <c r="I38" s="115">
        <f>SUM(I18:I37)</f>
        <v>1453476</v>
      </c>
    </row>
    <row r="40" spans="2:9" x14ac:dyDescent="0.25">
      <c r="C40" s="4"/>
      <c r="D40" s="4"/>
      <c r="F40" s="4"/>
      <c r="H40" s="4"/>
    </row>
    <row r="41" spans="2:9" x14ac:dyDescent="0.25">
      <c r="C41" s="3447" t="s">
        <v>294</v>
      </c>
      <c r="D41" s="3447"/>
      <c r="F41" s="280" t="s">
        <v>271</v>
      </c>
      <c r="H41" s="280" t="s">
        <v>295</v>
      </c>
    </row>
    <row r="42" spans="2:9" x14ac:dyDescent="0.25">
      <c r="I42">
        <v>112</v>
      </c>
    </row>
  </sheetData>
  <mergeCells count="31">
    <mergeCell ref="B32:C32"/>
    <mergeCell ref="H16:I16"/>
    <mergeCell ref="C41:D41"/>
    <mergeCell ref="B2:I2"/>
    <mergeCell ref="B3:I3"/>
    <mergeCell ref="B4:I4"/>
    <mergeCell ref="B5:I5"/>
    <mergeCell ref="B15:C17"/>
    <mergeCell ref="D15:F15"/>
    <mergeCell ref="G15:I15"/>
    <mergeCell ref="D16:D17"/>
    <mergeCell ref="E16:F16"/>
    <mergeCell ref="G16:G17"/>
    <mergeCell ref="B18:C18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7:C37"/>
    <mergeCell ref="B33:C33"/>
    <mergeCell ref="B34:C34"/>
    <mergeCell ref="B35:C35"/>
    <mergeCell ref="B36:C36"/>
  </mergeCells>
  <pageMargins left="0.7" right="0.7" top="0.75" bottom="0.75" header="0.3" footer="0.3"/>
  <pageSetup paperSize="5" scale="81" fitToWidth="0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tabColor rgb="FFFF0000"/>
  </sheetPr>
  <dimension ref="A1:Y61"/>
  <sheetViews>
    <sheetView zoomScale="110" zoomScaleNormal="110" workbookViewId="0">
      <selection activeCell="F25" sqref="F25"/>
    </sheetView>
  </sheetViews>
  <sheetFormatPr baseColWidth="10" defaultRowHeight="15" x14ac:dyDescent="0.25"/>
  <cols>
    <col min="1" max="1" width="14.140625" style="1246" customWidth="1"/>
    <col min="2" max="2" width="6.7109375" customWidth="1"/>
    <col min="3" max="3" width="8.5703125" customWidth="1"/>
    <col min="4" max="4" width="5.42578125" customWidth="1"/>
    <col min="5" max="5" width="6" customWidth="1"/>
    <col min="6" max="6" width="7.140625" customWidth="1"/>
    <col min="7" max="7" width="6.140625" customWidth="1"/>
    <col min="8" max="8" width="5.28515625" customWidth="1"/>
    <col min="9" max="9" width="3.28515625" customWidth="1"/>
    <col min="10" max="12" width="4.7109375" customWidth="1"/>
    <col min="13" max="13" width="5.28515625" customWidth="1"/>
    <col min="14" max="14" width="5.140625" customWidth="1"/>
    <col min="18" max="18" width="23" customWidth="1"/>
    <col min="19" max="19" width="11.42578125" customWidth="1"/>
    <col min="23" max="23" width="14.7109375" customWidth="1"/>
    <col min="24" max="24" width="15.140625" customWidth="1"/>
    <col min="25" max="25" width="18.5703125" customWidth="1"/>
  </cols>
  <sheetData>
    <row r="1" spans="2:25" s="1246" customFormat="1" ht="15.75" thickBot="1" x14ac:dyDescent="0.3"/>
    <row r="2" spans="2:25" ht="18.75" x14ac:dyDescent="0.3">
      <c r="B2" s="3126" t="s">
        <v>17</v>
      </c>
      <c r="C2" s="3127"/>
      <c r="D2" s="3127"/>
      <c r="E2" s="3127"/>
      <c r="F2" s="3127"/>
      <c r="G2" s="3127"/>
      <c r="H2" s="3127"/>
      <c r="I2" s="3127"/>
      <c r="J2" s="3127"/>
      <c r="K2" s="3127"/>
      <c r="L2" s="3127"/>
      <c r="M2" s="3127"/>
      <c r="N2" s="3127"/>
      <c r="O2" s="3127"/>
      <c r="P2" s="3127"/>
      <c r="Q2" s="3127"/>
      <c r="R2" s="3127"/>
      <c r="S2" s="3127"/>
      <c r="T2" s="3127"/>
      <c r="U2" s="3127"/>
      <c r="V2" s="3127"/>
      <c r="W2" s="3127"/>
      <c r="X2" s="3127"/>
      <c r="Y2" s="3128"/>
    </row>
    <row r="3" spans="2:25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221"/>
      <c r="O3" s="3221"/>
      <c r="P3" s="3221"/>
      <c r="Q3" s="3221"/>
      <c r="R3" s="3221"/>
      <c r="S3" s="3221"/>
      <c r="T3" s="3221"/>
      <c r="U3" s="3221"/>
      <c r="V3" s="3221"/>
      <c r="W3" s="3221"/>
      <c r="X3" s="3221"/>
      <c r="Y3" s="3222"/>
    </row>
    <row r="4" spans="2:25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60"/>
      <c r="C6" s="3036" t="s">
        <v>1022</v>
      </c>
      <c r="D6" s="3036"/>
      <c r="E6" s="3036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184" t="s">
        <v>2454</v>
      </c>
      <c r="X6" s="184"/>
      <c r="Y6" s="61"/>
    </row>
    <row r="7" spans="2:25" x14ac:dyDescent="0.25">
      <c r="B7" s="55"/>
      <c r="C7" s="2"/>
      <c r="D7" s="2"/>
      <c r="E7" s="2"/>
      <c r="F7" s="1266" t="s">
        <v>1705</v>
      </c>
      <c r="G7" s="1266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25" x14ac:dyDescent="0.25">
      <c r="B8" s="3038" t="s">
        <v>788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25" x14ac:dyDescent="0.25">
      <c r="B10" s="55"/>
      <c r="C10" s="3000" t="s">
        <v>917</v>
      </c>
      <c r="D10" s="3000"/>
      <c r="E10" s="3000"/>
      <c r="F10" s="3000"/>
      <c r="G10" s="3000"/>
      <c r="H10" s="3000"/>
      <c r="I10" s="2"/>
      <c r="J10" s="2"/>
      <c r="K10" s="2"/>
      <c r="L10" s="2"/>
      <c r="M10" s="3000" t="s">
        <v>1027</v>
      </c>
      <c r="N10" s="3000"/>
      <c r="O10" s="3000"/>
      <c r="P10" s="3000"/>
      <c r="Q10" s="3000"/>
      <c r="R10" s="3000"/>
      <c r="S10" s="3000"/>
      <c r="T10" s="3000"/>
      <c r="U10" s="3000"/>
      <c r="V10" s="2"/>
      <c r="W10" s="2"/>
      <c r="X10" s="2"/>
      <c r="Y10" s="62"/>
    </row>
    <row r="11" spans="2:25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25" ht="15.75" thickBot="1" x14ac:dyDescent="0.3">
      <c r="B12" s="3401" t="s">
        <v>701</v>
      </c>
      <c r="C12" s="3401" t="s">
        <v>1023</v>
      </c>
      <c r="D12" s="3010" t="s">
        <v>798</v>
      </c>
      <c r="E12" s="3010"/>
      <c r="F12" s="3010"/>
      <c r="G12" s="3010"/>
      <c r="H12" s="3010"/>
      <c r="I12" s="3401" t="s">
        <v>713</v>
      </c>
      <c r="J12" s="3010" t="s">
        <v>45</v>
      </c>
      <c r="K12" s="3010"/>
      <c r="L12" s="3010"/>
      <c r="M12" s="3010"/>
      <c r="N12" s="3011"/>
      <c r="O12" s="55"/>
      <c r="P12" s="2"/>
      <c r="Q12" s="2"/>
      <c r="R12" s="2"/>
      <c r="S12" s="3711" t="s">
        <v>22</v>
      </c>
      <c r="T12" s="3394" t="s">
        <v>47</v>
      </c>
      <c r="U12" s="3394" t="s">
        <v>678</v>
      </c>
      <c r="V12" s="3246" t="s">
        <v>1025</v>
      </c>
      <c r="W12" s="3413" t="s">
        <v>2305</v>
      </c>
      <c r="X12" s="3414"/>
      <c r="Y12" s="221" t="s">
        <v>2456</v>
      </c>
    </row>
    <row r="13" spans="2:25" x14ac:dyDescent="0.25">
      <c r="B13" s="3402"/>
      <c r="C13" s="3402"/>
      <c r="D13" s="3401" t="s">
        <v>20</v>
      </c>
      <c r="E13" s="3401" t="s">
        <v>21</v>
      </c>
      <c r="F13" s="3401" t="s">
        <v>692</v>
      </c>
      <c r="G13" s="3401" t="s">
        <v>693</v>
      </c>
      <c r="H13" s="3401" t="s">
        <v>694</v>
      </c>
      <c r="I13" s="3402"/>
      <c r="J13" s="3401" t="s">
        <v>671</v>
      </c>
      <c r="K13" s="3401" t="s">
        <v>1024</v>
      </c>
      <c r="L13" s="3407" t="s">
        <v>837</v>
      </c>
      <c r="M13" s="3407" t="s">
        <v>113</v>
      </c>
      <c r="N13" s="3407" t="s">
        <v>6</v>
      </c>
      <c r="O13" s="55"/>
      <c r="P13" s="2"/>
      <c r="Q13" s="2"/>
      <c r="R13" s="2"/>
      <c r="S13" s="3747"/>
      <c r="T13" s="3403"/>
      <c r="U13" s="3403"/>
      <c r="V13" s="3200"/>
      <c r="W13" s="3394" t="s">
        <v>770</v>
      </c>
      <c r="X13" s="3394" t="s">
        <v>1026</v>
      </c>
      <c r="Y13" s="3394" t="s">
        <v>706</v>
      </c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8"/>
      <c r="M14" s="3408"/>
      <c r="N14" s="3408"/>
      <c r="O14" s="2999" t="s">
        <v>46</v>
      </c>
      <c r="P14" s="3000"/>
      <c r="Q14" s="3000"/>
      <c r="R14" s="3000"/>
      <c r="S14" s="3747"/>
      <c r="T14" s="3403"/>
      <c r="U14" s="3403"/>
      <c r="V14" s="3200"/>
      <c r="W14" s="3395"/>
      <c r="X14" s="3395"/>
      <c r="Y14" s="3395"/>
    </row>
    <row r="15" spans="2:25" x14ac:dyDescent="0.25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8"/>
      <c r="M15" s="3408"/>
      <c r="N15" s="3408"/>
      <c r="O15" s="55"/>
      <c r="P15" s="2"/>
      <c r="Q15" s="2"/>
      <c r="R15" s="2"/>
      <c r="S15" s="3747"/>
      <c r="T15" s="3403"/>
      <c r="U15" s="3403"/>
      <c r="V15" s="3200"/>
      <c r="W15" s="3395"/>
      <c r="X15" s="3395"/>
      <c r="Y15" s="3395"/>
    </row>
    <row r="16" spans="2:25" ht="39.75" customHeight="1" thickBot="1" x14ac:dyDescent="0.3">
      <c r="B16" s="3402"/>
      <c r="C16" s="3402"/>
      <c r="D16" s="3402"/>
      <c r="E16" s="3402"/>
      <c r="F16" s="3402"/>
      <c r="G16" s="3402"/>
      <c r="H16" s="3402"/>
      <c r="I16" s="3402"/>
      <c r="J16" s="3402"/>
      <c r="K16" s="3402"/>
      <c r="L16" s="3408"/>
      <c r="M16" s="3408"/>
      <c r="N16" s="3408"/>
      <c r="O16" s="55"/>
      <c r="P16" s="2"/>
      <c r="Q16" s="2"/>
      <c r="R16" s="640"/>
      <c r="S16" s="3712"/>
      <c r="T16" s="3478"/>
      <c r="U16" s="3478"/>
      <c r="V16" s="3201"/>
      <c r="W16" s="3481"/>
      <c r="X16" s="3481"/>
      <c r="Y16" s="3481"/>
    </row>
    <row r="17" spans="2:25" ht="15.75" thickBot="1" x14ac:dyDescent="0.3">
      <c r="B17" s="100">
        <v>1</v>
      </c>
      <c r="C17" s="100">
        <v>2</v>
      </c>
      <c r="D17" s="100">
        <v>3</v>
      </c>
      <c r="E17" s="567">
        <v>4</v>
      </c>
      <c r="F17" s="100">
        <v>5</v>
      </c>
      <c r="G17" s="100">
        <v>6</v>
      </c>
      <c r="H17" s="100">
        <v>7</v>
      </c>
      <c r="I17" s="100"/>
      <c r="J17" s="100">
        <v>8</v>
      </c>
      <c r="K17" s="100">
        <v>9</v>
      </c>
      <c r="L17" s="100">
        <v>10</v>
      </c>
      <c r="M17" s="100">
        <v>11</v>
      </c>
      <c r="N17" s="642">
        <v>12</v>
      </c>
      <c r="O17" s="3166">
        <v>13</v>
      </c>
      <c r="P17" s="3719"/>
      <c r="Q17" s="3719"/>
      <c r="R17" s="3167"/>
      <c r="S17" s="97"/>
      <c r="T17" s="97">
        <v>14</v>
      </c>
      <c r="U17" s="100">
        <v>15</v>
      </c>
      <c r="V17" s="641">
        <v>16</v>
      </c>
      <c r="W17" s="643">
        <v>17</v>
      </c>
      <c r="X17" s="97">
        <v>18</v>
      </c>
      <c r="Y17" s="97">
        <v>19</v>
      </c>
    </row>
    <row r="18" spans="2:25" x14ac:dyDescent="0.25">
      <c r="B18" s="477"/>
      <c r="C18" s="433"/>
      <c r="D18" s="490" t="s">
        <v>679</v>
      </c>
      <c r="E18" s="490" t="s">
        <v>1716</v>
      </c>
      <c r="F18" s="490" t="s">
        <v>1706</v>
      </c>
      <c r="G18" s="433"/>
      <c r="H18" s="433"/>
      <c r="I18" s="433"/>
      <c r="J18" s="490" t="s">
        <v>675</v>
      </c>
      <c r="K18" s="490" t="s">
        <v>677</v>
      </c>
      <c r="L18" s="435"/>
      <c r="M18" s="671"/>
      <c r="N18" s="491"/>
      <c r="O18" s="3223" t="s">
        <v>719</v>
      </c>
      <c r="P18" s="2993"/>
      <c r="Q18" s="2993"/>
      <c r="R18" s="3224"/>
      <c r="S18" s="772"/>
      <c r="T18" s="542"/>
      <c r="U18" s="435"/>
      <c r="V18" s="572"/>
      <c r="W18" s="271"/>
      <c r="X18" s="376"/>
      <c r="Y18" s="271"/>
    </row>
    <row r="19" spans="2:25" s="1468" customFormat="1" x14ac:dyDescent="0.25">
      <c r="B19" s="2388"/>
      <c r="C19" s="2273"/>
      <c r="D19" s="2273"/>
      <c r="E19" s="2273"/>
      <c r="F19" s="2273"/>
      <c r="G19" s="2273"/>
      <c r="H19" s="2273"/>
      <c r="I19" s="2273"/>
      <c r="J19" s="2323" t="s">
        <v>675</v>
      </c>
      <c r="K19" s="2323" t="s">
        <v>677</v>
      </c>
      <c r="L19" s="2276" t="s">
        <v>677</v>
      </c>
      <c r="M19" s="2429"/>
      <c r="N19" s="2300"/>
      <c r="O19" s="3387" t="s">
        <v>811</v>
      </c>
      <c r="P19" s="3149"/>
      <c r="Q19" s="3149"/>
      <c r="R19" s="3388"/>
      <c r="S19" s="2511"/>
      <c r="T19" s="2335"/>
      <c r="U19" s="2276"/>
      <c r="V19" s="2339"/>
      <c r="W19" s="1503"/>
      <c r="X19" s="2523"/>
      <c r="Y19" s="1503"/>
    </row>
    <row r="20" spans="2:25" s="1468" customFormat="1" x14ac:dyDescent="0.25">
      <c r="B20" s="2275" t="s">
        <v>52</v>
      </c>
      <c r="C20" s="2273"/>
      <c r="D20" s="2273"/>
      <c r="E20" s="2273"/>
      <c r="F20" s="2273"/>
      <c r="G20" s="2273"/>
      <c r="H20" s="2273"/>
      <c r="I20" s="2273"/>
      <c r="J20" s="2286" t="s">
        <v>675</v>
      </c>
      <c r="K20" s="2286" t="s">
        <v>677</v>
      </c>
      <c r="L20" s="2282" t="s">
        <v>677</v>
      </c>
      <c r="M20" s="2327" t="s">
        <v>677</v>
      </c>
      <c r="N20" s="2320" t="s">
        <v>598</v>
      </c>
      <c r="O20" s="3455" t="s">
        <v>2631</v>
      </c>
      <c r="P20" s="3104"/>
      <c r="Q20" s="3104"/>
      <c r="R20" s="3456"/>
      <c r="S20" s="2303">
        <v>3202</v>
      </c>
      <c r="T20" s="2335" t="s">
        <v>681</v>
      </c>
      <c r="U20" s="2276" t="s">
        <v>1284</v>
      </c>
      <c r="V20" s="2339" t="s">
        <v>1283</v>
      </c>
      <c r="W20" s="1503">
        <v>553764</v>
      </c>
      <c r="X20" s="2523">
        <v>415323</v>
      </c>
      <c r="Y20" s="1503">
        <v>532164</v>
      </c>
    </row>
    <row r="21" spans="2:25" s="1468" customFormat="1" ht="16.5" customHeight="1" x14ac:dyDescent="0.25">
      <c r="B21" s="2390"/>
      <c r="C21" s="2273"/>
      <c r="D21" s="2273"/>
      <c r="E21" s="2273"/>
      <c r="F21" s="2273"/>
      <c r="G21" s="2273"/>
      <c r="H21" s="2273"/>
      <c r="I21" s="2273"/>
      <c r="J21" s="2323" t="s">
        <v>675</v>
      </c>
      <c r="K21" s="2323" t="s">
        <v>677</v>
      </c>
      <c r="L21" s="2276" t="s">
        <v>677</v>
      </c>
      <c r="M21" s="2429" t="s">
        <v>675</v>
      </c>
      <c r="N21" s="2300"/>
      <c r="O21" s="3387" t="s">
        <v>2467</v>
      </c>
      <c r="P21" s="3149"/>
      <c r="Q21" s="3149"/>
      <c r="R21" s="3388"/>
      <c r="S21" s="2511"/>
      <c r="T21" s="2335"/>
      <c r="U21" s="2276"/>
      <c r="V21" s="2339"/>
      <c r="W21" s="1503"/>
      <c r="X21" s="2523"/>
      <c r="Y21" s="1503"/>
    </row>
    <row r="22" spans="2:25" s="1468" customFormat="1" x14ac:dyDescent="0.25">
      <c r="B22" s="2390"/>
      <c r="C22" s="2273"/>
      <c r="D22" s="2273"/>
      <c r="E22" s="2273"/>
      <c r="F22" s="2273"/>
      <c r="G22" s="2273"/>
      <c r="H22" s="2273"/>
      <c r="I22" s="2273"/>
      <c r="J22" s="2273" t="s">
        <v>675</v>
      </c>
      <c r="K22" s="2273" t="s">
        <v>677</v>
      </c>
      <c r="L22" s="2282" t="s">
        <v>677</v>
      </c>
      <c r="M22" s="2327" t="s">
        <v>722</v>
      </c>
      <c r="N22" s="2320"/>
      <c r="O22" s="3387" t="s">
        <v>935</v>
      </c>
      <c r="P22" s="3149"/>
      <c r="Q22" s="3149"/>
      <c r="R22" s="3388"/>
      <c r="S22" s="2336"/>
      <c r="T22" s="2335"/>
      <c r="U22" s="2276"/>
      <c r="V22" s="2339"/>
      <c r="W22" s="2522"/>
      <c r="X22" s="2523"/>
      <c r="Y22" s="2522"/>
    </row>
    <row r="23" spans="2:25" s="1468" customFormat="1" x14ac:dyDescent="0.25">
      <c r="B23" s="2275" t="s">
        <v>52</v>
      </c>
      <c r="C23" s="2273"/>
      <c r="D23" s="2273"/>
      <c r="E23" s="2273"/>
      <c r="F23" s="2273"/>
      <c r="G23" s="2273"/>
      <c r="H23" s="2273"/>
      <c r="I23" s="2323"/>
      <c r="J23" s="2286" t="s">
        <v>675</v>
      </c>
      <c r="K23" s="2286" t="s">
        <v>677</v>
      </c>
      <c r="L23" s="2282" t="s">
        <v>677</v>
      </c>
      <c r="M23" s="2327" t="s">
        <v>722</v>
      </c>
      <c r="N23" s="2320" t="s">
        <v>598</v>
      </c>
      <c r="O23" s="3455" t="s">
        <v>935</v>
      </c>
      <c r="P23" s="3104"/>
      <c r="Q23" s="3104"/>
      <c r="R23" s="3456"/>
      <c r="S23" s="2300">
        <v>3202</v>
      </c>
      <c r="T23" s="2335" t="s">
        <v>681</v>
      </c>
      <c r="U23" s="2276" t="s">
        <v>1282</v>
      </c>
      <c r="V23" s="2339" t="s">
        <v>541</v>
      </c>
      <c r="W23" s="2522">
        <v>38378</v>
      </c>
      <c r="X23" s="2523">
        <v>28783.53</v>
      </c>
      <c r="Y23" s="2522">
        <v>44347</v>
      </c>
    </row>
    <row r="24" spans="2:25" s="1468" customFormat="1" x14ac:dyDescent="0.25">
      <c r="B24" s="2390"/>
      <c r="C24" s="2273"/>
      <c r="D24" s="2273"/>
      <c r="E24" s="2273"/>
      <c r="F24" s="2273"/>
      <c r="G24" s="2273"/>
      <c r="H24" s="2273"/>
      <c r="I24" s="2273"/>
      <c r="J24" s="2323" t="s">
        <v>675</v>
      </c>
      <c r="K24" s="2323" t="s">
        <v>677</v>
      </c>
      <c r="L24" s="2276" t="s">
        <v>723</v>
      </c>
      <c r="M24" s="2429"/>
      <c r="N24" s="2300"/>
      <c r="O24" s="3387" t="s">
        <v>1072</v>
      </c>
      <c r="P24" s="3149"/>
      <c r="Q24" s="3149"/>
      <c r="R24" s="3388"/>
      <c r="S24" s="2336"/>
      <c r="T24" s="2335"/>
      <c r="U24" s="2276"/>
      <c r="V24" s="2339"/>
      <c r="W24" s="1501"/>
      <c r="X24" s="2523"/>
      <c r="Y24" s="1501"/>
    </row>
    <row r="25" spans="2:25" s="1468" customFormat="1" x14ac:dyDescent="0.25">
      <c r="B25" s="2390"/>
      <c r="C25" s="2273"/>
      <c r="D25" s="2273"/>
      <c r="E25" s="2273"/>
      <c r="F25" s="2273"/>
      <c r="G25" s="2273"/>
      <c r="H25" s="2273"/>
      <c r="I25" s="2273"/>
      <c r="J25" s="2323" t="s">
        <v>675</v>
      </c>
      <c r="K25" s="2323" t="s">
        <v>677</v>
      </c>
      <c r="L25" s="2276" t="s">
        <v>723</v>
      </c>
      <c r="M25" s="2429" t="s">
        <v>677</v>
      </c>
      <c r="N25" s="2300"/>
      <c r="O25" s="3455" t="s">
        <v>1075</v>
      </c>
      <c r="P25" s="3104"/>
      <c r="Q25" s="3104"/>
      <c r="R25" s="3456"/>
      <c r="S25" s="2336"/>
      <c r="T25" s="2335"/>
      <c r="U25" s="2276"/>
      <c r="V25" s="2339"/>
      <c r="W25" s="1501"/>
      <c r="X25" s="2523"/>
      <c r="Y25" s="1501"/>
    </row>
    <row r="26" spans="2:25" s="1468" customFormat="1" x14ac:dyDescent="0.25">
      <c r="B26" s="2275" t="s">
        <v>53</v>
      </c>
      <c r="C26" s="2273"/>
      <c r="D26" s="2273"/>
      <c r="E26" s="2273"/>
      <c r="F26" s="2273"/>
      <c r="G26" s="2273"/>
      <c r="H26" s="2273"/>
      <c r="I26" s="2323"/>
      <c r="J26" s="2286" t="s">
        <v>675</v>
      </c>
      <c r="K26" s="2286" t="s">
        <v>677</v>
      </c>
      <c r="L26" s="2282" t="s">
        <v>723</v>
      </c>
      <c r="M26" s="2327" t="s">
        <v>677</v>
      </c>
      <c r="N26" s="2320" t="s">
        <v>598</v>
      </c>
      <c r="O26" s="3387" t="s">
        <v>319</v>
      </c>
      <c r="P26" s="3149"/>
      <c r="Q26" s="3149"/>
      <c r="R26" s="3388"/>
      <c r="S26" s="2300">
        <v>3202</v>
      </c>
      <c r="T26" s="2335" t="s">
        <v>668</v>
      </c>
      <c r="U26" s="2276" t="s">
        <v>1284</v>
      </c>
      <c r="V26" s="2339" t="s">
        <v>1283</v>
      </c>
      <c r="W26" s="1501">
        <v>10000</v>
      </c>
      <c r="X26" s="2523">
        <v>7500</v>
      </c>
      <c r="Y26" s="1501">
        <v>10000</v>
      </c>
    </row>
    <row r="27" spans="2:25" s="1468" customFormat="1" x14ac:dyDescent="0.25">
      <c r="B27" s="2390"/>
      <c r="C27" s="2273"/>
      <c r="D27" s="2273"/>
      <c r="E27" s="2273"/>
      <c r="F27" s="2273"/>
      <c r="G27" s="2273"/>
      <c r="H27" s="2273"/>
      <c r="I27" s="2323"/>
      <c r="J27" s="2323" t="s">
        <v>675</v>
      </c>
      <c r="K27" s="2323" t="s">
        <v>677</v>
      </c>
      <c r="L27" s="2276" t="s">
        <v>723</v>
      </c>
      <c r="M27" s="2429" t="s">
        <v>675</v>
      </c>
      <c r="N27" s="2300"/>
      <c r="O27" s="3455" t="s">
        <v>1076</v>
      </c>
      <c r="P27" s="3104"/>
      <c r="Q27" s="3104"/>
      <c r="R27" s="3456"/>
      <c r="S27" s="2336"/>
      <c r="T27" s="2335"/>
      <c r="U27" s="2276"/>
      <c r="V27" s="2339"/>
      <c r="W27" s="2452"/>
      <c r="X27" s="2523"/>
      <c r="Y27" s="2452"/>
    </row>
    <row r="28" spans="2:25" s="1468" customFormat="1" x14ac:dyDescent="0.25">
      <c r="B28" s="2275" t="s">
        <v>53</v>
      </c>
      <c r="C28" s="2273"/>
      <c r="D28" s="2273"/>
      <c r="E28" s="2273"/>
      <c r="F28" s="2273"/>
      <c r="G28" s="2273"/>
      <c r="H28" s="2273"/>
      <c r="I28" s="2323"/>
      <c r="J28" s="2286" t="s">
        <v>675</v>
      </c>
      <c r="K28" s="2286" t="s">
        <v>677</v>
      </c>
      <c r="L28" s="2282" t="s">
        <v>723</v>
      </c>
      <c r="M28" s="2327" t="s">
        <v>675</v>
      </c>
      <c r="N28" s="2320" t="s">
        <v>598</v>
      </c>
      <c r="O28" s="3387" t="s">
        <v>1073</v>
      </c>
      <c r="P28" s="3149"/>
      <c r="Q28" s="3149"/>
      <c r="R28" s="3388"/>
      <c r="S28" s="2300">
        <v>3202</v>
      </c>
      <c r="T28" s="2335" t="s">
        <v>668</v>
      </c>
      <c r="U28" s="2276" t="s">
        <v>1320</v>
      </c>
      <c r="V28" s="2339" t="s">
        <v>1283</v>
      </c>
      <c r="W28" s="1501">
        <v>10000</v>
      </c>
      <c r="X28" s="2523">
        <v>7500</v>
      </c>
      <c r="Y28" s="1501">
        <v>10000</v>
      </c>
    </row>
    <row r="29" spans="2:25" s="1468" customFormat="1" x14ac:dyDescent="0.25">
      <c r="B29" s="2390"/>
      <c r="C29" s="2273"/>
      <c r="D29" s="2273"/>
      <c r="E29" s="2273"/>
      <c r="F29" s="2273"/>
      <c r="G29" s="2273"/>
      <c r="H29" s="2273"/>
      <c r="I29" s="2323"/>
      <c r="J29" s="2323" t="s">
        <v>675</v>
      </c>
      <c r="K29" s="2323" t="s">
        <v>677</v>
      </c>
      <c r="L29" s="2276" t="s">
        <v>723</v>
      </c>
      <c r="M29" s="2429" t="s">
        <v>680</v>
      </c>
      <c r="N29" s="2320"/>
      <c r="O29" s="3455" t="s">
        <v>1074</v>
      </c>
      <c r="P29" s="3104"/>
      <c r="Q29" s="3104"/>
      <c r="R29" s="3456"/>
      <c r="S29" s="2336"/>
      <c r="T29" s="2335"/>
      <c r="U29" s="2276"/>
      <c r="V29" s="2339"/>
      <c r="W29" s="2452"/>
      <c r="X29" s="2523"/>
      <c r="Y29" s="2452"/>
    </row>
    <row r="30" spans="2:25" s="1468" customFormat="1" x14ac:dyDescent="0.25">
      <c r="B30" s="2275" t="s">
        <v>53</v>
      </c>
      <c r="C30" s="2323"/>
      <c r="D30" s="2273"/>
      <c r="E30" s="2273"/>
      <c r="F30" s="2273"/>
      <c r="G30" s="2273"/>
      <c r="H30" s="2273"/>
      <c r="I30" s="2273"/>
      <c r="J30" s="2273" t="s">
        <v>675</v>
      </c>
      <c r="K30" s="2273" t="s">
        <v>677</v>
      </c>
      <c r="L30" s="2282" t="s">
        <v>723</v>
      </c>
      <c r="M30" s="2327" t="s">
        <v>680</v>
      </c>
      <c r="N30" s="2320" t="s">
        <v>598</v>
      </c>
      <c r="O30" s="3387" t="s">
        <v>1074</v>
      </c>
      <c r="P30" s="3149"/>
      <c r="Q30" s="3149"/>
      <c r="R30" s="3388"/>
      <c r="S30" s="2300">
        <v>3202</v>
      </c>
      <c r="T30" s="2335" t="s">
        <v>668</v>
      </c>
      <c r="U30" s="2276" t="s">
        <v>1320</v>
      </c>
      <c r="V30" s="2339" t="s">
        <v>1283</v>
      </c>
      <c r="W30" s="1501">
        <v>10000</v>
      </c>
      <c r="X30" s="2523">
        <v>7500</v>
      </c>
      <c r="Y30" s="1501">
        <v>10000</v>
      </c>
    </row>
    <row r="31" spans="2:25" s="1468" customFormat="1" x14ac:dyDescent="0.25">
      <c r="B31" s="2390"/>
      <c r="C31" s="2323"/>
      <c r="D31" s="2273"/>
      <c r="E31" s="2273"/>
      <c r="F31" s="2273"/>
      <c r="G31" s="2273"/>
      <c r="H31" s="2273"/>
      <c r="I31" s="2273"/>
      <c r="J31" s="2323" t="s">
        <v>675</v>
      </c>
      <c r="K31" s="2323" t="s">
        <v>677</v>
      </c>
      <c r="L31" s="2276" t="s">
        <v>723</v>
      </c>
      <c r="M31" s="2429" t="s">
        <v>722</v>
      </c>
      <c r="N31" s="2300"/>
      <c r="O31" s="3455" t="s">
        <v>1911</v>
      </c>
      <c r="P31" s="3104"/>
      <c r="Q31" s="3104"/>
      <c r="R31" s="3456"/>
      <c r="S31" s="2336"/>
      <c r="T31" s="2335"/>
      <c r="U31" s="2276"/>
      <c r="V31" s="2339"/>
      <c r="W31" s="1501"/>
      <c r="X31" s="2523"/>
      <c r="Y31" s="1501"/>
    </row>
    <row r="32" spans="2:25" s="1468" customFormat="1" x14ac:dyDescent="0.25">
      <c r="B32" s="2275" t="s">
        <v>1734</v>
      </c>
      <c r="C32" s="2323"/>
      <c r="D32" s="2273"/>
      <c r="E32" s="2273"/>
      <c r="F32" s="2273"/>
      <c r="G32" s="2273"/>
      <c r="H32" s="2273"/>
      <c r="I32" s="2273"/>
      <c r="J32" s="2323" t="s">
        <v>675</v>
      </c>
      <c r="K32" s="2323" t="s">
        <v>680</v>
      </c>
      <c r="L32" s="2276" t="s">
        <v>737</v>
      </c>
      <c r="M32" s="2429" t="s">
        <v>677</v>
      </c>
      <c r="N32" s="2300" t="s">
        <v>598</v>
      </c>
      <c r="O32" s="2853" t="s">
        <v>2630</v>
      </c>
      <c r="P32" s="2848"/>
      <c r="Q32" s="2848"/>
      <c r="R32" s="2854"/>
      <c r="S32" s="2336" t="s">
        <v>1372</v>
      </c>
      <c r="T32" s="2335" t="s">
        <v>668</v>
      </c>
      <c r="U32" s="2276" t="s">
        <v>1320</v>
      </c>
      <c r="V32" s="2339" t="s">
        <v>1283</v>
      </c>
      <c r="W32" s="1501"/>
      <c r="X32" s="2523"/>
      <c r="Y32" s="1501">
        <v>40000</v>
      </c>
    </row>
    <row r="33" spans="2:25" s="1468" customFormat="1" x14ac:dyDescent="0.25">
      <c r="B33" s="2275"/>
      <c r="C33" s="2273"/>
      <c r="D33" s="2273"/>
      <c r="E33" s="2273"/>
      <c r="F33" s="2273"/>
      <c r="G33" s="2273"/>
      <c r="H33" s="2273"/>
      <c r="I33" s="2273"/>
      <c r="J33" s="2286" t="s">
        <v>675</v>
      </c>
      <c r="K33" s="2286" t="s">
        <v>677</v>
      </c>
      <c r="L33" s="2282" t="s">
        <v>723</v>
      </c>
      <c r="M33" s="2327" t="s">
        <v>722</v>
      </c>
      <c r="N33" s="2320" t="s">
        <v>598</v>
      </c>
      <c r="O33" s="3387" t="s">
        <v>1912</v>
      </c>
      <c r="P33" s="3149"/>
      <c r="Q33" s="3149"/>
      <c r="R33" s="3388"/>
      <c r="S33" s="2300">
        <v>3202</v>
      </c>
      <c r="T33" s="2335" t="s">
        <v>668</v>
      </c>
      <c r="U33" s="2276" t="s">
        <v>1284</v>
      </c>
      <c r="V33" s="2339" t="s">
        <v>1283</v>
      </c>
      <c r="W33" s="1501"/>
      <c r="X33" s="2523"/>
      <c r="Y33" s="1501"/>
    </row>
    <row r="34" spans="2:25" s="1468" customFormat="1" x14ac:dyDescent="0.25">
      <c r="B34" s="2388"/>
      <c r="C34" s="2273"/>
      <c r="D34" s="2273"/>
      <c r="E34" s="2273"/>
      <c r="F34" s="2273"/>
      <c r="G34" s="2273"/>
      <c r="H34" s="2273"/>
      <c r="I34" s="2273"/>
      <c r="J34" s="2323"/>
      <c r="K34" s="2323"/>
      <c r="L34" s="2282"/>
      <c r="M34" s="2327"/>
      <c r="N34" s="2320"/>
      <c r="O34" s="3455" t="s">
        <v>2093</v>
      </c>
      <c r="P34" s="3104"/>
      <c r="Q34" s="3104"/>
      <c r="R34" s="3456"/>
      <c r="S34" s="2336"/>
      <c r="T34" s="2335"/>
      <c r="U34" s="2276"/>
      <c r="V34" s="2339"/>
      <c r="W34" s="1501"/>
      <c r="X34" s="2523"/>
      <c r="Y34" s="1501"/>
    </row>
    <row r="35" spans="2:25" s="1468" customFormat="1" x14ac:dyDescent="0.25">
      <c r="B35" s="2275" t="s">
        <v>54</v>
      </c>
      <c r="C35" s="2273"/>
      <c r="D35" s="2323"/>
      <c r="E35" s="2323"/>
      <c r="F35" s="2323"/>
      <c r="G35" s="2323"/>
      <c r="H35" s="2323"/>
      <c r="I35" s="2323"/>
      <c r="J35" s="2323" t="s">
        <v>675</v>
      </c>
      <c r="K35" s="2323" t="s">
        <v>743</v>
      </c>
      <c r="L35" s="2276" t="s">
        <v>677</v>
      </c>
      <c r="M35" s="2429" t="s">
        <v>737</v>
      </c>
      <c r="N35" s="2300" t="s">
        <v>598</v>
      </c>
      <c r="O35" s="3387" t="s">
        <v>2094</v>
      </c>
      <c r="P35" s="3149"/>
      <c r="Q35" s="3149"/>
      <c r="R35" s="3388"/>
      <c r="S35" s="2336" t="s">
        <v>1372</v>
      </c>
      <c r="T35" s="2335" t="s">
        <v>681</v>
      </c>
      <c r="U35" s="2276" t="s">
        <v>1319</v>
      </c>
      <c r="V35" s="2339" t="s">
        <v>875</v>
      </c>
      <c r="W35" s="1501">
        <v>200000</v>
      </c>
      <c r="X35" s="2523">
        <v>150000</v>
      </c>
      <c r="Y35" s="1501">
        <v>200000</v>
      </c>
    </row>
    <row r="36" spans="2:25" s="1468" customFormat="1" x14ac:dyDescent="0.25">
      <c r="B36" s="2388"/>
      <c r="C36" s="2273"/>
      <c r="D36" s="2273"/>
      <c r="E36" s="2273"/>
      <c r="F36" s="2273"/>
      <c r="G36" s="2273"/>
      <c r="H36" s="2273"/>
      <c r="I36" s="2273"/>
      <c r="J36" s="2273"/>
      <c r="K36" s="2273"/>
      <c r="L36" s="2282"/>
      <c r="M36" s="2327"/>
      <c r="N36" s="2320"/>
      <c r="O36" s="3455"/>
      <c r="P36" s="3104"/>
      <c r="Q36" s="3104"/>
      <c r="R36" s="3456"/>
      <c r="S36" s="2336"/>
      <c r="T36" s="2335"/>
      <c r="U36" s="2276"/>
      <c r="V36" s="2339"/>
      <c r="W36" s="1501"/>
      <c r="X36" s="2523"/>
      <c r="Y36" s="1501"/>
    </row>
    <row r="37" spans="2:25" s="1468" customFormat="1" x14ac:dyDescent="0.25">
      <c r="B37" s="2388"/>
      <c r="C37" s="2273"/>
      <c r="D37" s="2273"/>
      <c r="E37" s="2273"/>
      <c r="F37" s="2273"/>
      <c r="G37" s="2273"/>
      <c r="H37" s="2273"/>
      <c r="I37" s="2273"/>
      <c r="J37" s="2323"/>
      <c r="K37" s="2323"/>
      <c r="L37" s="2276"/>
      <c r="M37" s="2429"/>
      <c r="N37" s="2300"/>
      <c r="O37" s="3387"/>
      <c r="P37" s="3149"/>
      <c r="Q37" s="3149"/>
      <c r="R37" s="3388"/>
      <c r="S37" s="2481"/>
      <c r="T37" s="2266"/>
      <c r="U37" s="2501"/>
      <c r="V37" s="2535"/>
      <c r="W37" s="1501"/>
      <c r="X37" s="2523"/>
      <c r="Y37" s="1501"/>
    </row>
    <row r="38" spans="2:25" s="1468" customFormat="1" x14ac:dyDescent="0.25">
      <c r="B38" s="2388"/>
      <c r="C38" s="2273"/>
      <c r="D38" s="2273"/>
      <c r="E38" s="2273"/>
      <c r="F38" s="2273"/>
      <c r="G38" s="2273"/>
      <c r="H38" s="2273"/>
      <c r="I38" s="2273"/>
      <c r="J38" s="2273"/>
      <c r="K38" s="2273"/>
      <c r="L38" s="2282"/>
      <c r="M38" s="2327"/>
      <c r="N38" s="2320"/>
      <c r="O38" s="3455"/>
      <c r="P38" s="3104"/>
      <c r="Q38" s="3104"/>
      <c r="R38" s="3456"/>
      <c r="S38" s="2481"/>
      <c r="T38" s="2266"/>
      <c r="U38" s="2501"/>
      <c r="V38" s="2535"/>
      <c r="W38" s="1501"/>
      <c r="X38" s="2523"/>
      <c r="Y38" s="1501"/>
    </row>
    <row r="39" spans="2:25" s="1468" customFormat="1" x14ac:dyDescent="0.25">
      <c r="B39" s="2388"/>
      <c r="C39" s="2273"/>
      <c r="D39" s="2273"/>
      <c r="E39" s="2273"/>
      <c r="F39" s="2273"/>
      <c r="G39" s="2273"/>
      <c r="H39" s="2273"/>
      <c r="I39" s="2273"/>
      <c r="J39" s="2323"/>
      <c r="K39" s="2323"/>
      <c r="L39" s="2282"/>
      <c r="M39" s="2327"/>
      <c r="N39" s="2320"/>
      <c r="O39" s="3387"/>
      <c r="P39" s="3149"/>
      <c r="Q39" s="3149"/>
      <c r="R39" s="3388"/>
      <c r="S39" s="2481"/>
      <c r="T39" s="2266"/>
      <c r="U39" s="2501"/>
      <c r="V39" s="2535"/>
      <c r="W39" s="1501"/>
      <c r="X39" s="2523"/>
      <c r="Y39" s="1501"/>
    </row>
    <row r="40" spans="2:25" s="1468" customFormat="1" x14ac:dyDescent="0.25">
      <c r="B40" s="2388"/>
      <c r="C40" s="2273"/>
      <c r="D40" s="2273"/>
      <c r="E40" s="2273"/>
      <c r="F40" s="2273"/>
      <c r="G40" s="2273"/>
      <c r="H40" s="2273"/>
      <c r="I40" s="2273"/>
      <c r="J40" s="2323"/>
      <c r="K40" s="2323"/>
      <c r="L40" s="2276"/>
      <c r="M40" s="2327"/>
      <c r="N40" s="2320"/>
      <c r="O40" s="3455"/>
      <c r="P40" s="3104"/>
      <c r="Q40" s="3104"/>
      <c r="R40" s="3456"/>
      <c r="S40" s="2481"/>
      <c r="T40" s="2266"/>
      <c r="U40" s="2501"/>
      <c r="V40" s="2535"/>
      <c r="W40" s="1501"/>
      <c r="X40" s="2523"/>
      <c r="Y40" s="1501"/>
    </row>
    <row r="41" spans="2:25" s="1468" customFormat="1" x14ac:dyDescent="0.25">
      <c r="B41" s="2388"/>
      <c r="C41" s="2273"/>
      <c r="D41" s="2323"/>
      <c r="E41" s="2323"/>
      <c r="F41" s="2323"/>
      <c r="G41" s="2323"/>
      <c r="H41" s="2323"/>
      <c r="I41" s="2323"/>
      <c r="J41" s="2323"/>
      <c r="K41" s="2323"/>
      <c r="L41" s="2276"/>
      <c r="M41" s="2429"/>
      <c r="N41" s="2300"/>
      <c r="O41" s="2263"/>
      <c r="P41" s="2264"/>
      <c r="Q41" s="2264"/>
      <c r="R41" s="2265"/>
      <c r="S41" s="2481"/>
      <c r="T41" s="2266"/>
      <c r="U41" s="2501"/>
      <c r="V41" s="2535"/>
      <c r="W41" s="1501"/>
      <c r="X41" s="2523"/>
      <c r="Y41" s="1501"/>
    </row>
    <row r="42" spans="2:25" s="1468" customFormat="1" x14ac:dyDescent="0.25">
      <c r="B42" s="2388"/>
      <c r="C42" s="2273"/>
      <c r="D42" s="2273"/>
      <c r="E42" s="2273"/>
      <c r="F42" s="2273"/>
      <c r="G42" s="2273"/>
      <c r="H42" s="2273"/>
      <c r="I42" s="2273"/>
      <c r="J42" s="2273"/>
      <c r="K42" s="2273"/>
      <c r="L42" s="2282"/>
      <c r="M42" s="2327"/>
      <c r="N42" s="2320"/>
      <c r="O42" s="2263"/>
      <c r="P42" s="2264"/>
      <c r="Q42" s="2264"/>
      <c r="R42" s="2265"/>
      <c r="S42" s="2481"/>
      <c r="T42" s="2266"/>
      <c r="U42" s="2501"/>
      <c r="V42" s="2535"/>
      <c r="W42" s="1501"/>
      <c r="X42" s="2523"/>
      <c r="Y42" s="1501"/>
    </row>
    <row r="43" spans="2:25" s="1468" customFormat="1" x14ac:dyDescent="0.25">
      <c r="B43" s="2388"/>
      <c r="C43" s="2273"/>
      <c r="D43" s="2273"/>
      <c r="E43" s="2273"/>
      <c r="F43" s="2273"/>
      <c r="G43" s="2273"/>
      <c r="H43" s="2273"/>
      <c r="I43" s="2273"/>
      <c r="J43" s="2323"/>
      <c r="K43" s="2323"/>
      <c r="L43" s="2276"/>
      <c r="M43" s="2429"/>
      <c r="N43" s="2300"/>
      <c r="O43" s="2263"/>
      <c r="P43" s="2264"/>
      <c r="Q43" s="2264"/>
      <c r="R43" s="2265"/>
      <c r="S43" s="2481"/>
      <c r="T43" s="2266"/>
      <c r="U43" s="2501"/>
      <c r="V43" s="2535"/>
      <c r="W43" s="1501"/>
      <c r="X43" s="2523"/>
      <c r="Y43" s="1501"/>
    </row>
    <row r="44" spans="2:25" s="1468" customFormat="1" x14ac:dyDescent="0.25">
      <c r="B44" s="2388"/>
      <c r="C44" s="2273"/>
      <c r="D44" s="2273"/>
      <c r="E44" s="2273"/>
      <c r="F44" s="2273"/>
      <c r="G44" s="2273"/>
      <c r="H44" s="2273"/>
      <c r="I44" s="2273"/>
      <c r="J44" s="2273"/>
      <c r="K44" s="2273"/>
      <c r="L44" s="2282"/>
      <c r="M44" s="2327"/>
      <c r="N44" s="2320"/>
      <c r="O44" s="2263"/>
      <c r="P44" s="2264"/>
      <c r="Q44" s="2264"/>
      <c r="R44" s="2265"/>
      <c r="S44" s="2481"/>
      <c r="T44" s="2266"/>
      <c r="U44" s="2501"/>
      <c r="V44" s="2535"/>
      <c r="W44" s="1501"/>
      <c r="X44" s="2523"/>
      <c r="Y44" s="1501"/>
    </row>
    <row r="45" spans="2:25" ht="15.75" thickBot="1" x14ac:dyDescent="0.3">
      <c r="B45" s="492"/>
      <c r="C45" s="335"/>
      <c r="D45" s="486"/>
      <c r="E45" s="486"/>
      <c r="F45" s="486"/>
      <c r="G45" s="486"/>
      <c r="H45" s="486"/>
      <c r="I45" s="486"/>
      <c r="J45" s="486"/>
      <c r="K45" s="486"/>
      <c r="L45" s="604"/>
      <c r="M45" s="672"/>
      <c r="N45" s="489"/>
      <c r="O45" s="1885"/>
      <c r="P45" s="1884"/>
      <c r="Q45" s="1884"/>
      <c r="R45" s="1886"/>
      <c r="S45" s="593"/>
      <c r="T45" s="191"/>
      <c r="U45" s="5"/>
      <c r="V45" s="20"/>
      <c r="W45" s="203"/>
      <c r="X45" s="673"/>
      <c r="Y45" s="205"/>
    </row>
    <row r="46" spans="2:25" ht="15.75" thickBot="1" x14ac:dyDescent="0.3">
      <c r="B46" s="645"/>
      <c r="C46" s="645"/>
      <c r="D46" s="645"/>
      <c r="E46" s="645"/>
      <c r="F46" s="645"/>
      <c r="G46" s="645"/>
      <c r="H46" s="645"/>
      <c r="I46" s="645"/>
      <c r="J46" s="645"/>
      <c r="K46" s="645"/>
      <c r="L46" s="645"/>
      <c r="M46" s="645"/>
      <c r="N46" s="645"/>
      <c r="O46" s="645"/>
      <c r="P46" s="645" t="s">
        <v>1077</v>
      </c>
      <c r="Q46" s="645"/>
      <c r="R46" s="645"/>
      <c r="S46" s="645"/>
      <c r="T46" s="646"/>
      <c r="U46" s="275"/>
      <c r="V46" s="207"/>
      <c r="W46" s="276">
        <f>SUM(W23:W45)</f>
        <v>268378</v>
      </c>
      <c r="X46" s="670">
        <f>SUM(X23:X45)</f>
        <v>201283.53</v>
      </c>
      <c r="Y46" s="267">
        <f>SUM(Y18:Y45)</f>
        <v>846511</v>
      </c>
    </row>
    <row r="47" spans="2:25" x14ac:dyDescent="0.25">
      <c r="B47" s="6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61"/>
    </row>
    <row r="48" spans="2:25" x14ac:dyDescent="0.25">
      <c r="B48" s="5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62"/>
    </row>
    <row r="49" spans="2:25" x14ac:dyDescent="0.25">
      <c r="B49" s="5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62"/>
    </row>
    <row r="50" spans="2:25" x14ac:dyDescent="0.25">
      <c r="B50" s="5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62"/>
    </row>
    <row r="51" spans="2:25" x14ac:dyDescent="0.25">
      <c r="B51" s="55"/>
      <c r="C51" s="18"/>
      <c r="D51" s="18"/>
      <c r="E51" s="18"/>
      <c r="F51" s="18"/>
      <c r="G51" s="26"/>
      <c r="H51" s="26"/>
      <c r="I51" s="26"/>
      <c r="J51" s="26"/>
      <c r="K51" s="26"/>
      <c r="L51" s="26"/>
      <c r="M51" s="26"/>
      <c r="N51" s="26"/>
      <c r="O51" s="18"/>
      <c r="P51" s="18"/>
      <c r="Q51" s="18"/>
      <c r="R51" s="26"/>
      <c r="S51" s="26"/>
      <c r="T51" s="26"/>
      <c r="U51" s="26"/>
      <c r="V51" s="18"/>
      <c r="W51" s="18"/>
      <c r="X51" s="18"/>
      <c r="Y51" s="62"/>
    </row>
    <row r="52" spans="2:25" x14ac:dyDescent="0.25">
      <c r="B52" s="55"/>
      <c r="C52" s="3000" t="s">
        <v>916</v>
      </c>
      <c r="D52" s="3000"/>
      <c r="E52" s="3000"/>
      <c r="F52" s="3000"/>
      <c r="G52" s="26"/>
      <c r="H52" s="26"/>
      <c r="I52" s="26"/>
      <c r="J52" s="26"/>
      <c r="K52" s="26"/>
      <c r="L52" s="26"/>
      <c r="M52" s="26"/>
      <c r="N52" s="26"/>
      <c r="O52" s="3000" t="s">
        <v>1078</v>
      </c>
      <c r="P52" s="3000"/>
      <c r="Q52" s="3000"/>
      <c r="R52" s="26"/>
      <c r="S52" s="26"/>
      <c r="T52" s="26"/>
      <c r="U52" s="26"/>
      <c r="V52" s="3000" t="s">
        <v>893</v>
      </c>
      <c r="W52" s="3000"/>
      <c r="X52" s="3000"/>
      <c r="Y52" s="62"/>
    </row>
    <row r="53" spans="2:25" ht="15.75" thickBot="1" x14ac:dyDescent="0.3">
      <c r="B53" s="63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8"/>
    </row>
    <row r="54" spans="2:25" x14ac:dyDescent="0.25">
      <c r="Y54">
        <v>113</v>
      </c>
    </row>
    <row r="59" spans="2:25" x14ac:dyDescent="0.25">
      <c r="X59" s="336"/>
    </row>
    <row r="60" spans="2:25" x14ac:dyDescent="0.25">
      <c r="X60" s="336"/>
    </row>
    <row r="61" spans="2:25" x14ac:dyDescent="0.25">
      <c r="X61" s="336"/>
    </row>
  </sheetData>
  <mergeCells count="58">
    <mergeCell ref="V52:X52"/>
    <mergeCell ref="O52:Q52"/>
    <mergeCell ref="M13:M16"/>
    <mergeCell ref="N13:N16"/>
    <mergeCell ref="W13:W16"/>
    <mergeCell ref="X13:X16"/>
    <mergeCell ref="O34:R34"/>
    <mergeCell ref="O35:R35"/>
    <mergeCell ref="O18:R18"/>
    <mergeCell ref="O19:R19"/>
    <mergeCell ref="O21:R21"/>
    <mergeCell ref="O22:R22"/>
    <mergeCell ref="O23:R23"/>
    <mergeCell ref="O24:R24"/>
    <mergeCell ref="O25:R25"/>
    <mergeCell ref="O26:R26"/>
    <mergeCell ref="J13:J16"/>
    <mergeCell ref="K13:K16"/>
    <mergeCell ref="L13:L16"/>
    <mergeCell ref="C52:F52"/>
    <mergeCell ref="O17:R17"/>
    <mergeCell ref="O27:R27"/>
    <mergeCell ref="O28:R28"/>
    <mergeCell ref="O37:R37"/>
    <mergeCell ref="O38:R38"/>
    <mergeCell ref="O39:R39"/>
    <mergeCell ref="O40:R40"/>
    <mergeCell ref="O29:R29"/>
    <mergeCell ref="O30:R30"/>
    <mergeCell ref="O31:R31"/>
    <mergeCell ref="O33:R33"/>
    <mergeCell ref="O36:R36"/>
    <mergeCell ref="D13:D16"/>
    <mergeCell ref="E13:E16"/>
    <mergeCell ref="F13:F16"/>
    <mergeCell ref="G13:G16"/>
    <mergeCell ref="H13:H16"/>
    <mergeCell ref="U12:U16"/>
    <mergeCell ref="Y13:Y16"/>
    <mergeCell ref="O14:R14"/>
    <mergeCell ref="V12:V16"/>
    <mergeCell ref="W12:X12"/>
    <mergeCell ref="O20:R20"/>
    <mergeCell ref="B8:Y8"/>
    <mergeCell ref="B2:Y2"/>
    <mergeCell ref="B3:Y3"/>
    <mergeCell ref="B4:Y4"/>
    <mergeCell ref="B5:Y5"/>
    <mergeCell ref="C6:E6"/>
    <mergeCell ref="C10:H10"/>
    <mergeCell ref="M10:U10"/>
    <mergeCell ref="B12:B16"/>
    <mergeCell ref="C12:C16"/>
    <mergeCell ref="D12:H12"/>
    <mergeCell ref="I12:I16"/>
    <mergeCell ref="J12:N12"/>
    <mergeCell ref="S12:S16"/>
    <mergeCell ref="T12:T16"/>
  </mergeCells>
  <pageMargins left="0.70866141732283472" right="0.70866141732283472" top="0.74803149606299213" bottom="0.74803149606299213" header="0.31496062992125984" footer="0.31496062992125984"/>
  <pageSetup paperSize="5" scale="60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>
    <pageSetUpPr fitToPage="1"/>
  </sheetPr>
  <dimension ref="A1:J36"/>
  <sheetViews>
    <sheetView workbookViewId="0">
      <selection activeCell="M15" sqref="M15"/>
    </sheetView>
  </sheetViews>
  <sheetFormatPr baseColWidth="10" defaultRowHeight="15" x14ac:dyDescent="0.25"/>
  <cols>
    <col min="1" max="1" width="5.7109375" style="1246" customWidth="1"/>
    <col min="3" max="3" width="10.140625" customWidth="1"/>
    <col min="4" max="4" width="7.85546875" customWidth="1"/>
    <col min="5" max="5" width="12.42578125" customWidth="1"/>
    <col min="6" max="6" width="10.5703125" customWidth="1"/>
    <col min="7" max="7" width="9.140625" customWidth="1"/>
    <col min="9" max="9" width="15.85546875" customWidth="1"/>
  </cols>
  <sheetData>
    <row r="1" spans="2:10" s="1246" customFormat="1" x14ac:dyDescent="0.25"/>
    <row r="2" spans="2:10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0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1801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</row>
    <row r="6" spans="2:10" x14ac:dyDescent="0.25">
      <c r="B6" s="825" t="s">
        <v>283</v>
      </c>
      <c r="C6" s="1246"/>
      <c r="D6" s="1246"/>
      <c r="E6" s="1246"/>
      <c r="F6" s="1246"/>
      <c r="G6" s="1246"/>
      <c r="H6" s="1246"/>
      <c r="I6" s="1246"/>
    </row>
    <row r="7" spans="2:10" ht="15.75" thickBot="1" x14ac:dyDescent="0.3">
      <c r="B7" s="1246"/>
      <c r="C7" s="1246"/>
      <c r="D7" s="1246"/>
      <c r="E7" s="1293"/>
      <c r="F7" s="1246"/>
      <c r="G7" s="1246"/>
      <c r="H7" s="1246"/>
      <c r="I7" s="1246"/>
    </row>
    <row r="8" spans="2:10" ht="15.75" thickBot="1" x14ac:dyDescent="0.3">
      <c r="B8" s="424" t="s">
        <v>4</v>
      </c>
      <c r="C8" s="697"/>
      <c r="D8" s="1111">
        <v>7122</v>
      </c>
      <c r="E8" s="1757" t="s">
        <v>1874</v>
      </c>
      <c r="F8" s="184" t="s">
        <v>105</v>
      </c>
      <c r="G8" s="184"/>
      <c r="H8" s="184"/>
      <c r="I8" s="369"/>
      <c r="J8" s="1288"/>
    </row>
    <row r="9" spans="2:10" ht="15.75" thickBot="1" x14ac:dyDescent="0.3">
      <c r="B9" s="424" t="s">
        <v>76</v>
      </c>
      <c r="C9" s="460"/>
      <c r="D9" s="1286">
        <v>12</v>
      </c>
      <c r="E9" s="1246"/>
      <c r="F9" s="1320" t="s">
        <v>2053</v>
      </c>
      <c r="G9" s="1320"/>
      <c r="H9" s="1275"/>
      <c r="I9" s="1290"/>
      <c r="J9" s="1288"/>
    </row>
    <row r="10" spans="2:10" ht="15.75" thickBot="1" x14ac:dyDescent="0.3">
      <c r="B10" s="424" t="s">
        <v>77</v>
      </c>
      <c r="C10" s="192"/>
      <c r="D10" s="1286">
        <v>0</v>
      </c>
      <c r="E10" s="1289"/>
      <c r="F10" s="1320" t="s">
        <v>2053</v>
      </c>
      <c r="G10" s="1247"/>
      <c r="H10" s="1320"/>
      <c r="I10" s="1290"/>
    </row>
    <row r="11" spans="2:10" ht="15.75" thickBot="1" x14ac:dyDescent="0.3">
      <c r="B11" s="424" t="s">
        <v>78</v>
      </c>
      <c r="C11" s="697"/>
      <c r="D11" s="1286">
        <v>0</v>
      </c>
      <c r="E11" s="1289"/>
      <c r="F11" s="1247" t="s">
        <v>2054</v>
      </c>
      <c r="G11" s="1320"/>
      <c r="H11" s="1320"/>
      <c r="I11" s="1312"/>
    </row>
    <row r="12" spans="2:10" ht="15.75" thickBot="1" x14ac:dyDescent="0.3">
      <c r="B12" s="459" t="s">
        <v>284</v>
      </c>
      <c r="C12" s="697"/>
      <c r="D12" s="806">
        <v>8</v>
      </c>
      <c r="E12" s="234"/>
      <c r="F12" s="1275" t="s">
        <v>2054</v>
      </c>
      <c r="G12" s="1320"/>
      <c r="H12" s="1320"/>
      <c r="I12" s="1312"/>
      <c r="J12" s="1288"/>
    </row>
    <row r="13" spans="2:10" ht="15.75" thickBot="1" x14ac:dyDescent="0.3">
      <c r="B13" s="459" t="s">
        <v>23</v>
      </c>
      <c r="C13" s="424"/>
      <c r="D13" s="1355"/>
      <c r="E13" s="1247"/>
      <c r="F13" s="1320" t="s">
        <v>2054</v>
      </c>
      <c r="G13" s="1293"/>
      <c r="H13" s="1320"/>
      <c r="I13" s="1312"/>
      <c r="J13" s="1288"/>
    </row>
    <row r="14" spans="2:10" ht="15.75" thickBot="1" x14ac:dyDescent="0.3">
      <c r="B14" s="193" t="s">
        <v>22</v>
      </c>
      <c r="C14" s="460"/>
      <c r="D14" s="1303">
        <v>3202</v>
      </c>
      <c r="E14" s="465" t="s">
        <v>296</v>
      </c>
      <c r="F14" s="92"/>
      <c r="G14" s="1115">
        <v>211101</v>
      </c>
      <c r="H14" s="234"/>
      <c r="I14" s="1312"/>
    </row>
    <row r="15" spans="2:10" ht="15.75" thickBot="1" x14ac:dyDescent="0.3">
      <c r="B15" s="3524" t="s">
        <v>287</v>
      </c>
      <c r="C15" s="3526"/>
      <c r="D15" s="3009" t="s">
        <v>188</v>
      </c>
      <c r="E15" s="3010"/>
      <c r="F15" s="3011"/>
      <c r="G15" s="3009" t="s">
        <v>290</v>
      </c>
      <c r="H15" s="3010"/>
      <c r="I15" s="3011"/>
    </row>
    <row r="16" spans="2:10" ht="15.75" thickBot="1" x14ac:dyDescent="0.3">
      <c r="B16" s="3701"/>
      <c r="C16" s="3702"/>
      <c r="D16" s="3246" t="s">
        <v>86</v>
      </c>
      <c r="E16" s="3009" t="s">
        <v>288</v>
      </c>
      <c r="F16" s="3011"/>
      <c r="G16" s="3703" t="s">
        <v>86</v>
      </c>
      <c r="H16" s="3009" t="s">
        <v>291</v>
      </c>
      <c r="I16" s="3011"/>
    </row>
    <row r="17" spans="2:9" ht="15.75" thickBot="1" x14ac:dyDescent="0.3">
      <c r="B17" s="3527"/>
      <c r="C17" s="3529"/>
      <c r="D17" s="3200"/>
      <c r="E17" s="100" t="s">
        <v>92</v>
      </c>
      <c r="F17" s="100" t="s">
        <v>289</v>
      </c>
      <c r="G17" s="3704"/>
      <c r="H17" s="100" t="s">
        <v>87</v>
      </c>
      <c r="I17" s="101" t="s">
        <v>188</v>
      </c>
    </row>
    <row r="18" spans="2:9" ht="15.75" thickBot="1" x14ac:dyDescent="0.3">
      <c r="B18" s="3551" t="s">
        <v>2055</v>
      </c>
      <c r="C18" s="3386"/>
      <c r="D18" s="1656">
        <v>1</v>
      </c>
      <c r="E18" s="1633">
        <v>6000</v>
      </c>
      <c r="F18" s="75">
        <f>E18*12</f>
        <v>72000</v>
      </c>
      <c r="G18" s="1656">
        <v>1</v>
      </c>
      <c r="H18" s="1633">
        <v>6000</v>
      </c>
      <c r="I18" s="75">
        <f>H18*12</f>
        <v>72000</v>
      </c>
    </row>
    <row r="19" spans="2:9" s="1468" customFormat="1" ht="15.75" thickBot="1" x14ac:dyDescent="0.3">
      <c r="B19" s="3613" t="s">
        <v>390</v>
      </c>
      <c r="C19" s="3615"/>
      <c r="D19" s="2385">
        <v>3</v>
      </c>
      <c r="E19" s="2096">
        <v>9522</v>
      </c>
      <c r="F19" s="1494">
        <f t="shared" ref="F19:F24" si="0">E19*12</f>
        <v>114264</v>
      </c>
      <c r="G19" s="2385">
        <v>3</v>
      </c>
      <c r="H19" s="2096">
        <v>9522</v>
      </c>
      <c r="I19" s="1494">
        <f t="shared" ref="I19:I24" si="1">H19*12</f>
        <v>114264</v>
      </c>
    </row>
    <row r="20" spans="2:9" s="1468" customFormat="1" ht="15.75" thickBot="1" x14ac:dyDescent="0.3">
      <c r="B20" s="3613" t="s">
        <v>2534</v>
      </c>
      <c r="C20" s="3615"/>
      <c r="D20" s="2385">
        <v>2</v>
      </c>
      <c r="E20" s="2096">
        <v>4777</v>
      </c>
      <c r="F20" s="1494">
        <f t="shared" si="0"/>
        <v>57324</v>
      </c>
      <c r="G20" s="2385">
        <v>2</v>
      </c>
      <c r="H20" s="2096">
        <v>4777</v>
      </c>
      <c r="I20" s="1494">
        <f t="shared" si="1"/>
        <v>57324</v>
      </c>
    </row>
    <row r="21" spans="2:9" s="1468" customFormat="1" x14ac:dyDescent="0.25">
      <c r="B21" s="3613" t="s">
        <v>2056</v>
      </c>
      <c r="C21" s="3615"/>
      <c r="D21" s="2385">
        <v>4</v>
      </c>
      <c r="E21" s="2098">
        <v>12048</v>
      </c>
      <c r="F21" s="1494">
        <f t="shared" si="0"/>
        <v>144576</v>
      </c>
      <c r="G21" s="2385">
        <v>4</v>
      </c>
      <c r="H21" s="2098">
        <v>12048</v>
      </c>
      <c r="I21" s="1494">
        <f t="shared" si="1"/>
        <v>144576</v>
      </c>
    </row>
    <row r="22" spans="2:9" s="1468" customFormat="1" x14ac:dyDescent="0.25">
      <c r="B22" s="3418" t="s">
        <v>2153</v>
      </c>
      <c r="C22" s="3420"/>
      <c r="D22" s="2385">
        <v>1</v>
      </c>
      <c r="E22" s="2096">
        <v>2000</v>
      </c>
      <c r="F22" s="1494">
        <f t="shared" si="0"/>
        <v>24000</v>
      </c>
      <c r="G22" s="2385">
        <v>1</v>
      </c>
      <c r="H22" s="2096">
        <v>2000</v>
      </c>
      <c r="I22" s="1494">
        <f t="shared" si="1"/>
        <v>24000</v>
      </c>
    </row>
    <row r="23" spans="2:9" s="1468" customFormat="1" x14ac:dyDescent="0.25">
      <c r="B23" s="3418" t="s">
        <v>2535</v>
      </c>
      <c r="C23" s="3420"/>
      <c r="D23" s="2385">
        <v>1</v>
      </c>
      <c r="E23" s="2096">
        <v>7500</v>
      </c>
      <c r="F23" s="1494">
        <f t="shared" si="0"/>
        <v>90000</v>
      </c>
      <c r="G23" s="2385">
        <v>1</v>
      </c>
      <c r="H23" s="2096">
        <v>7500</v>
      </c>
      <c r="I23" s="1494">
        <f t="shared" si="1"/>
        <v>90000</v>
      </c>
    </row>
    <row r="24" spans="2:9" x14ac:dyDescent="0.25">
      <c r="B24" s="3197" t="s">
        <v>2536</v>
      </c>
      <c r="C24" s="3199"/>
      <c r="D24" s="1656">
        <v>1</v>
      </c>
      <c r="E24" s="1633">
        <v>2500</v>
      </c>
      <c r="F24" s="75">
        <f t="shared" si="0"/>
        <v>30000</v>
      </c>
      <c r="G24" s="1656">
        <v>1</v>
      </c>
      <c r="H24" s="1633">
        <v>2500</v>
      </c>
      <c r="I24" s="75">
        <f t="shared" si="1"/>
        <v>30000</v>
      </c>
    </row>
    <row r="25" spans="2:9" x14ac:dyDescent="0.25">
      <c r="B25" s="3197"/>
      <c r="C25" s="3199"/>
      <c r="D25" s="1656"/>
      <c r="E25" s="1633"/>
      <c r="F25" s="75"/>
      <c r="G25" s="1656"/>
      <c r="H25" s="1633"/>
      <c r="I25" s="75"/>
    </row>
    <row r="26" spans="2:9" x14ac:dyDescent="0.25">
      <c r="B26" s="3197"/>
      <c r="C26" s="3199"/>
      <c r="D26" s="1279"/>
      <c r="E26" s="1286"/>
      <c r="F26" s="1257"/>
      <c r="G26" s="1286"/>
      <c r="H26" s="1257"/>
      <c r="I26" s="1286"/>
    </row>
    <row r="27" spans="2:9" x14ac:dyDescent="0.25">
      <c r="B27" s="3197"/>
      <c r="C27" s="3199"/>
      <c r="D27" s="1279"/>
      <c r="E27" s="1286"/>
      <c r="F27" s="1257"/>
      <c r="G27" s="1286"/>
      <c r="H27" s="1257"/>
      <c r="I27" s="1286"/>
    </row>
    <row r="28" spans="2:9" x14ac:dyDescent="0.25">
      <c r="B28" s="3197"/>
      <c r="C28" s="3199"/>
      <c r="D28" s="1279"/>
      <c r="E28" s="1286"/>
      <c r="F28" s="1257"/>
      <c r="G28" s="1286"/>
      <c r="H28" s="1257"/>
      <c r="I28" s="1286"/>
    </row>
    <row r="29" spans="2:9" x14ac:dyDescent="0.25">
      <c r="B29" s="3197"/>
      <c r="C29" s="3199"/>
      <c r="D29" s="1279"/>
      <c r="E29" s="1286"/>
      <c r="F29" s="1257"/>
      <c r="G29" s="1286"/>
      <c r="H29" s="1257"/>
      <c r="I29" s="1286"/>
    </row>
    <row r="30" spans="2:9" ht="15.75" thickBot="1" x14ac:dyDescent="0.3">
      <c r="B30" s="3197"/>
      <c r="C30" s="3199"/>
      <c r="D30" s="1279"/>
      <c r="E30" s="1286"/>
      <c r="F30" s="1257"/>
      <c r="G30" s="1286"/>
      <c r="H30" s="1257"/>
      <c r="I30" s="806"/>
    </row>
    <row r="31" spans="2:9" ht="15.75" thickBot="1" x14ac:dyDescent="0.3">
      <c r="B31" s="3225"/>
      <c r="C31" s="3227"/>
      <c r="D31" s="796"/>
      <c r="E31" s="1310"/>
      <c r="F31" s="1254"/>
      <c r="G31" s="1310"/>
      <c r="H31" s="257"/>
      <c r="I31" s="258"/>
    </row>
    <row r="32" spans="2:9" ht="15.75" thickBot="1" x14ac:dyDescent="0.3">
      <c r="B32" s="1246"/>
      <c r="C32" s="92" t="s">
        <v>99</v>
      </c>
      <c r="D32" s="234"/>
      <c r="E32" s="1308">
        <f>SUM(E18:E31)</f>
        <v>44347</v>
      </c>
      <c r="F32" s="1324">
        <f>SUM(F18:F31)</f>
        <v>532164</v>
      </c>
      <c r="G32" s="255"/>
      <c r="H32" s="1324">
        <f>SUM(H18:H31)</f>
        <v>44347</v>
      </c>
      <c r="I32" s="1308">
        <f>SUM(I18:I31)</f>
        <v>532164</v>
      </c>
    </row>
    <row r="33" spans="2:9" x14ac:dyDescent="0.25">
      <c r="B33" s="1246"/>
      <c r="C33" s="1246"/>
      <c r="D33" s="1246"/>
      <c r="E33" s="1246"/>
      <c r="F33" s="1246"/>
      <c r="G33" s="1246"/>
      <c r="H33" s="1246"/>
      <c r="I33" s="1246"/>
    </row>
    <row r="34" spans="2:9" x14ac:dyDescent="0.25">
      <c r="B34" s="1246"/>
      <c r="C34" s="1250"/>
      <c r="D34" s="1250"/>
      <c r="E34" s="1246"/>
      <c r="F34" s="1250"/>
      <c r="G34" s="1246"/>
      <c r="H34" s="1250"/>
      <c r="I34" s="1246"/>
    </row>
    <row r="35" spans="2:9" x14ac:dyDescent="0.25">
      <c r="B35" s="1246"/>
      <c r="C35" s="3447" t="s">
        <v>294</v>
      </c>
      <c r="D35" s="3447"/>
      <c r="E35" s="1246"/>
      <c r="F35" s="1658" t="s">
        <v>271</v>
      </c>
      <c r="G35" s="1246"/>
      <c r="H35" s="1658" t="s">
        <v>295</v>
      </c>
      <c r="I35" s="1246"/>
    </row>
    <row r="36" spans="2:9" x14ac:dyDescent="0.25">
      <c r="B36" s="1246"/>
      <c r="C36" s="1246"/>
      <c r="D36" s="1246"/>
      <c r="E36" s="1246"/>
      <c r="F36" s="1246"/>
      <c r="G36" s="1246"/>
      <c r="H36" s="1246"/>
      <c r="I36" s="1246">
        <v>114</v>
      </c>
    </row>
  </sheetData>
  <mergeCells count="26">
    <mergeCell ref="H16:I16"/>
    <mergeCell ref="C35:D35"/>
    <mergeCell ref="B2:I2"/>
    <mergeCell ref="B3:I3"/>
    <mergeCell ref="B4:I4"/>
    <mergeCell ref="B5:I5"/>
    <mergeCell ref="B15:C17"/>
    <mergeCell ref="D15:F15"/>
    <mergeCell ref="G15:I15"/>
    <mergeCell ref="D16:D17"/>
    <mergeCell ref="E16:F16"/>
    <mergeCell ref="G16:G17"/>
    <mergeCell ref="B18:C18"/>
    <mergeCell ref="B19:C19"/>
    <mergeCell ref="B20:C20"/>
    <mergeCell ref="B22:C22"/>
    <mergeCell ref="B23:C23"/>
    <mergeCell ref="B24:C24"/>
    <mergeCell ref="B25:C25"/>
    <mergeCell ref="B21:C21"/>
    <mergeCell ref="B31:C31"/>
    <mergeCell ref="B26:C26"/>
    <mergeCell ref="B27:C27"/>
    <mergeCell ref="B28:C28"/>
    <mergeCell ref="B29:C29"/>
    <mergeCell ref="B30:C30"/>
  </mergeCells>
  <pageMargins left="0.7" right="0.7" top="0.75" bottom="0.75" header="0.3" footer="0.3"/>
  <pageSetup paperSize="5" scale="94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tabColor rgb="FFFF0000"/>
  </sheetPr>
  <dimension ref="A1:CV60"/>
  <sheetViews>
    <sheetView zoomScale="120" zoomScaleNormal="120" workbookViewId="0">
      <selection activeCell="F29" sqref="F29"/>
    </sheetView>
  </sheetViews>
  <sheetFormatPr baseColWidth="10" defaultRowHeight="15" x14ac:dyDescent="0.25"/>
  <cols>
    <col min="1" max="1" width="5.7109375" style="1246" customWidth="1"/>
    <col min="2" max="2" width="7.140625" customWidth="1"/>
    <col min="3" max="3" width="8.7109375" customWidth="1"/>
    <col min="4" max="4" width="3.5703125" customWidth="1"/>
    <col min="5" max="5" width="3.85546875" customWidth="1"/>
    <col min="6" max="6" width="5.42578125" customWidth="1"/>
    <col min="7" max="7" width="4.140625" customWidth="1"/>
    <col min="8" max="8" width="5" customWidth="1"/>
    <col min="9" max="9" width="4.42578125" customWidth="1"/>
    <col min="10" max="10" width="5.28515625" customWidth="1"/>
    <col min="11" max="11" width="5.7109375" customWidth="1"/>
    <col min="12" max="12" width="7.5703125" customWidth="1"/>
    <col min="13" max="13" width="7.7109375" customWidth="1"/>
    <col min="14" max="14" width="7.28515625" customWidth="1"/>
    <col min="18" max="18" width="11.85546875" customWidth="1"/>
    <col min="19" max="19" width="11.7109375" customWidth="1"/>
    <col min="20" max="20" width="11" customWidth="1"/>
    <col min="21" max="22" width="12" customWidth="1"/>
    <col min="23" max="23" width="16.85546875" customWidth="1"/>
    <col min="24" max="24" width="17.140625" customWidth="1"/>
    <col min="25" max="25" width="16.140625" customWidth="1"/>
    <col min="27" max="27" width="19.5703125" customWidth="1"/>
  </cols>
  <sheetData>
    <row r="1" spans="2:25" s="1246" customFormat="1" ht="15.75" thickBot="1" x14ac:dyDescent="0.3"/>
    <row r="2" spans="2:25" ht="26.25" x14ac:dyDescent="0.4">
      <c r="B2" s="2976" t="s">
        <v>17</v>
      </c>
      <c r="C2" s="2977"/>
      <c r="D2" s="2977"/>
      <c r="E2" s="2977"/>
      <c r="F2" s="2977"/>
      <c r="G2" s="2977"/>
      <c r="H2" s="2977"/>
      <c r="I2" s="2977"/>
      <c r="J2" s="2977"/>
      <c r="K2" s="2977"/>
      <c r="L2" s="2977"/>
      <c r="M2" s="2977"/>
      <c r="N2" s="2977"/>
      <c r="O2" s="2977"/>
      <c r="P2" s="2977"/>
      <c r="Q2" s="2977"/>
      <c r="R2" s="2977"/>
      <c r="S2" s="2977"/>
      <c r="T2" s="2977"/>
      <c r="U2" s="2977"/>
      <c r="V2" s="2977"/>
      <c r="W2" s="2977"/>
      <c r="X2" s="2977"/>
      <c r="Y2" s="2978"/>
    </row>
    <row r="3" spans="2:25" ht="20.45" customHeight="1" x14ac:dyDescent="0.25">
      <c r="B3" s="2999" t="s">
        <v>1849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6.149999999999999" customHeight="1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60"/>
      <c r="C6" s="3036" t="s">
        <v>1014</v>
      </c>
      <c r="D6" s="3036"/>
      <c r="E6" s="3036"/>
      <c r="F6" s="3036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61"/>
    </row>
    <row r="7" spans="2:25" x14ac:dyDescent="0.25">
      <c r="B7" s="55"/>
      <c r="C7" s="2"/>
      <c r="D7" s="2"/>
      <c r="E7" s="2"/>
      <c r="F7" s="27"/>
      <c r="G7" s="1309" t="s">
        <v>1709</v>
      </c>
      <c r="H7" s="1309"/>
      <c r="I7" s="1266"/>
      <c r="J7" s="1266"/>
      <c r="K7" s="1266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25" x14ac:dyDescent="0.25">
      <c r="B8" s="3038" t="s">
        <v>755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25" x14ac:dyDescent="0.25">
      <c r="B10" s="55"/>
      <c r="C10" s="3000" t="s">
        <v>1029</v>
      </c>
      <c r="D10" s="3000"/>
      <c r="E10" s="3000"/>
      <c r="F10" s="3000"/>
      <c r="G10" s="3000"/>
      <c r="H10" s="3000"/>
      <c r="I10" s="3000"/>
      <c r="J10" s="2"/>
      <c r="K10" s="3000" t="s">
        <v>1030</v>
      </c>
      <c r="L10" s="3000"/>
      <c r="M10" s="3000"/>
      <c r="N10" s="3000"/>
      <c r="O10" s="3000"/>
      <c r="P10" s="3000"/>
      <c r="Q10" s="3000"/>
      <c r="R10" s="3000"/>
      <c r="S10" s="3000"/>
      <c r="T10" s="3000"/>
      <c r="U10" s="3000"/>
      <c r="V10" s="2"/>
      <c r="W10" s="2"/>
      <c r="X10" s="2"/>
      <c r="Y10" s="62"/>
    </row>
    <row r="11" spans="2:25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25" ht="15.75" customHeight="1" thickBot="1" x14ac:dyDescent="0.3">
      <c r="B12" s="3401" t="s">
        <v>701</v>
      </c>
      <c r="C12" s="3401" t="s">
        <v>1031</v>
      </c>
      <c r="D12" s="3010" t="s">
        <v>1032</v>
      </c>
      <c r="E12" s="3010"/>
      <c r="F12" s="3010"/>
      <c r="G12" s="3010"/>
      <c r="H12" s="3010"/>
      <c r="I12" s="3401" t="s">
        <v>713</v>
      </c>
      <c r="J12" s="3010" t="s">
        <v>45</v>
      </c>
      <c r="K12" s="3010"/>
      <c r="L12" s="3010"/>
      <c r="M12" s="3010"/>
      <c r="N12" s="3011"/>
      <c r="O12" s="55"/>
      <c r="P12" s="2"/>
      <c r="Q12" s="2"/>
      <c r="R12" s="2"/>
      <c r="S12" s="3711" t="s">
        <v>80</v>
      </c>
      <c r="T12" s="3394" t="s">
        <v>47</v>
      </c>
      <c r="U12" s="3394" t="s">
        <v>1033</v>
      </c>
      <c r="V12" s="3246" t="s">
        <v>14</v>
      </c>
      <c r="W12" s="3413" t="s">
        <v>2336</v>
      </c>
      <c r="X12" s="3414"/>
      <c r="Y12" s="221" t="s">
        <v>2461</v>
      </c>
    </row>
    <row r="13" spans="2:25" x14ac:dyDescent="0.25">
      <c r="B13" s="3402"/>
      <c r="C13" s="3402"/>
      <c r="D13" s="3401" t="s">
        <v>20</v>
      </c>
      <c r="E13" s="3401" t="s">
        <v>21</v>
      </c>
      <c r="F13" s="3401" t="s">
        <v>692</v>
      </c>
      <c r="G13" s="3401" t="s">
        <v>693</v>
      </c>
      <c r="H13" s="3401" t="s">
        <v>694</v>
      </c>
      <c r="I13" s="3402"/>
      <c r="J13" s="3401" t="s">
        <v>836</v>
      </c>
      <c r="K13" s="3401" t="s">
        <v>111</v>
      </c>
      <c r="L13" s="3408" t="s">
        <v>5</v>
      </c>
      <c r="M13" s="3408" t="s">
        <v>113</v>
      </c>
      <c r="N13" s="3408" t="s">
        <v>6</v>
      </c>
      <c r="O13" s="55"/>
      <c r="P13" s="2"/>
      <c r="Q13" s="2"/>
      <c r="R13" s="2"/>
      <c r="S13" s="3747"/>
      <c r="T13" s="3403"/>
      <c r="U13" s="3403"/>
      <c r="V13" s="3200"/>
      <c r="W13" s="3394" t="s">
        <v>49</v>
      </c>
      <c r="X13" s="3394" t="s">
        <v>1034</v>
      </c>
      <c r="Y13" s="3394" t="s">
        <v>1008</v>
      </c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8"/>
      <c r="M14" s="3408"/>
      <c r="N14" s="3408"/>
      <c r="O14" s="2999" t="s">
        <v>46</v>
      </c>
      <c r="P14" s="3000"/>
      <c r="Q14" s="3000"/>
      <c r="R14" s="3000"/>
      <c r="S14" s="3747"/>
      <c r="T14" s="3403"/>
      <c r="U14" s="3403"/>
      <c r="V14" s="3200"/>
      <c r="W14" s="3395"/>
      <c r="X14" s="3395"/>
      <c r="Y14" s="3395"/>
    </row>
    <row r="15" spans="2:25" x14ac:dyDescent="0.25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8"/>
      <c r="M15" s="3408"/>
      <c r="N15" s="3408"/>
      <c r="O15" s="55"/>
      <c r="P15" s="2"/>
      <c r="Q15" s="2"/>
      <c r="R15" s="2"/>
      <c r="S15" s="3747"/>
      <c r="T15" s="3403"/>
      <c r="U15" s="3403"/>
      <c r="V15" s="3200"/>
      <c r="W15" s="3395"/>
      <c r="X15" s="3395"/>
      <c r="Y15" s="3395"/>
    </row>
    <row r="16" spans="2:25" ht="15.75" thickBot="1" x14ac:dyDescent="0.3">
      <c r="B16" s="3402"/>
      <c r="C16" s="3402"/>
      <c r="D16" s="3402"/>
      <c r="E16" s="3402"/>
      <c r="F16" s="3402"/>
      <c r="G16" s="3402"/>
      <c r="H16" s="3402"/>
      <c r="I16" s="3402"/>
      <c r="J16" s="3402"/>
      <c r="K16" s="3402"/>
      <c r="L16" s="3408"/>
      <c r="M16" s="3408"/>
      <c r="N16" s="3408"/>
      <c r="O16" s="55"/>
      <c r="P16" s="2"/>
      <c r="Q16" s="2"/>
      <c r="R16" s="619"/>
      <c r="S16" s="3712"/>
      <c r="T16" s="3478"/>
      <c r="U16" s="3478"/>
      <c r="V16" s="3201"/>
      <c r="W16" s="3481"/>
      <c r="X16" s="3481"/>
      <c r="Y16" s="3481"/>
    </row>
    <row r="17" spans="2:44" ht="15.75" thickBot="1" x14ac:dyDescent="0.3">
      <c r="B17" s="652" t="s">
        <v>677</v>
      </c>
      <c r="C17" s="652" t="s">
        <v>675</v>
      </c>
      <c r="D17" s="652" t="s">
        <v>680</v>
      </c>
      <c r="E17" s="652" t="s">
        <v>722</v>
      </c>
      <c r="F17" s="652" t="s">
        <v>723</v>
      </c>
      <c r="G17" s="650" t="s">
        <v>743</v>
      </c>
      <c r="H17" s="652" t="s">
        <v>734</v>
      </c>
      <c r="I17" s="652"/>
      <c r="J17" s="652" t="s">
        <v>738</v>
      </c>
      <c r="K17" s="652" t="s">
        <v>737</v>
      </c>
      <c r="L17" s="653" t="s">
        <v>959</v>
      </c>
      <c r="M17" s="651" t="s">
        <v>676</v>
      </c>
      <c r="N17" s="653" t="s">
        <v>679</v>
      </c>
      <c r="O17" s="3166">
        <v>13</v>
      </c>
      <c r="P17" s="3719"/>
      <c r="Q17" s="3719"/>
      <c r="R17" s="3167"/>
      <c r="S17" s="97"/>
      <c r="T17" s="97">
        <v>14</v>
      </c>
      <c r="U17" s="100">
        <v>15</v>
      </c>
      <c r="V17" s="281">
        <v>16</v>
      </c>
      <c r="W17" s="282">
        <v>17</v>
      </c>
      <c r="X17" s="97">
        <v>18</v>
      </c>
      <c r="Y17" s="97">
        <v>19</v>
      </c>
    </row>
    <row r="18" spans="2:44" x14ac:dyDescent="0.25">
      <c r="B18" s="440"/>
      <c r="C18" s="412"/>
      <c r="D18" s="506" t="s">
        <v>679</v>
      </c>
      <c r="E18" s="506" t="s">
        <v>1716</v>
      </c>
      <c r="F18" s="506" t="s">
        <v>1707</v>
      </c>
      <c r="G18" s="412"/>
      <c r="H18" s="412"/>
      <c r="I18" s="570"/>
      <c r="J18" s="669" t="s">
        <v>675</v>
      </c>
      <c r="K18" s="490" t="s">
        <v>677</v>
      </c>
      <c r="L18" s="435"/>
      <c r="M18" s="436"/>
      <c r="N18" s="501"/>
      <c r="O18" s="3223" t="s">
        <v>719</v>
      </c>
      <c r="P18" s="2993"/>
      <c r="Q18" s="2993"/>
      <c r="R18" s="3224"/>
      <c r="S18" s="779"/>
      <c r="T18" s="512"/>
      <c r="U18" s="415"/>
      <c r="V18" s="572"/>
      <c r="W18" s="271"/>
      <c r="X18" s="376"/>
      <c r="Y18" s="271"/>
      <c r="Z18" s="1246"/>
      <c r="AA18" s="1246"/>
      <c r="AB18" s="1246"/>
      <c r="AC18" s="1246"/>
      <c r="AD18" s="1246"/>
      <c r="AE18" s="1246"/>
      <c r="AF18" s="1246"/>
      <c r="AG18" s="1246"/>
      <c r="AH18" s="1246"/>
      <c r="AI18" s="1246"/>
      <c r="AJ18" s="1246"/>
      <c r="AK18" s="1246"/>
      <c r="AL18" s="1246"/>
      <c r="AM18" s="1246"/>
      <c r="AN18" s="1246"/>
      <c r="AO18" s="1246"/>
      <c r="AP18" s="1246"/>
      <c r="AQ18" s="1246"/>
      <c r="AR18" s="1246"/>
    </row>
    <row r="19" spans="2:44" s="1468" customFormat="1" ht="15.75" thickBot="1" x14ac:dyDescent="0.3">
      <c r="B19" s="2390"/>
      <c r="C19" s="2273"/>
      <c r="D19" s="2273"/>
      <c r="E19" s="2273"/>
      <c r="F19" s="2273"/>
      <c r="G19" s="2273"/>
      <c r="H19" s="2273"/>
      <c r="I19" s="2274"/>
      <c r="J19" s="2489" t="s">
        <v>675</v>
      </c>
      <c r="K19" s="2536" t="s">
        <v>677</v>
      </c>
      <c r="L19" s="2490">
        <v>1</v>
      </c>
      <c r="M19" s="2491"/>
      <c r="N19" s="2289"/>
      <c r="O19" s="3387" t="s">
        <v>811</v>
      </c>
      <c r="P19" s="3149"/>
      <c r="Q19" s="3149"/>
      <c r="R19" s="3388"/>
      <c r="S19" s="2537"/>
      <c r="T19" s="2449"/>
      <c r="U19" s="2282"/>
      <c r="V19" s="2339"/>
      <c r="W19" s="1503"/>
      <c r="X19" s="2523"/>
      <c r="Y19" s="1503"/>
    </row>
    <row r="20" spans="2:44" s="1468" customFormat="1" x14ac:dyDescent="0.25">
      <c r="B20" s="2275" t="s">
        <v>68</v>
      </c>
      <c r="C20" s="2273"/>
      <c r="D20" s="2273"/>
      <c r="E20" s="2273"/>
      <c r="F20" s="2273"/>
      <c r="G20" s="2273"/>
      <c r="H20" s="2273"/>
      <c r="I20" s="2273"/>
      <c r="J20" s="2305" t="s">
        <v>675</v>
      </c>
      <c r="K20" s="2305" t="s">
        <v>677</v>
      </c>
      <c r="L20" s="2801" t="s">
        <v>677</v>
      </c>
      <c r="M20" s="2801">
        <v>1</v>
      </c>
      <c r="N20" s="2283" t="s">
        <v>598</v>
      </c>
      <c r="O20" s="3455" t="s">
        <v>446</v>
      </c>
      <c r="P20" s="3104"/>
      <c r="Q20" s="3104"/>
      <c r="R20" s="3456"/>
      <c r="S20" s="2300">
        <v>1402</v>
      </c>
      <c r="T20" s="2335" t="s">
        <v>681</v>
      </c>
      <c r="U20" s="2276" t="s">
        <v>1319</v>
      </c>
      <c r="V20" s="2339" t="s">
        <v>875</v>
      </c>
      <c r="W20" s="2522">
        <v>940941</v>
      </c>
      <c r="X20" s="2523">
        <v>705705.75</v>
      </c>
      <c r="Y20" s="2522">
        <v>1515063.6</v>
      </c>
    </row>
    <row r="21" spans="2:44" s="1468" customFormat="1" x14ac:dyDescent="0.25">
      <c r="B21" s="2390"/>
      <c r="C21" s="2273"/>
      <c r="D21" s="2273"/>
      <c r="E21" s="2273"/>
      <c r="F21" s="2273"/>
      <c r="G21" s="2273"/>
      <c r="H21" s="2273"/>
      <c r="I21" s="2273"/>
      <c r="J21" s="2323" t="s">
        <v>675</v>
      </c>
      <c r="K21" s="2323" t="s">
        <v>677</v>
      </c>
      <c r="L21" s="2276" t="s">
        <v>677</v>
      </c>
      <c r="M21" s="2276" t="s">
        <v>675</v>
      </c>
      <c r="N21" s="2429"/>
      <c r="O21" s="3387" t="s">
        <v>1079</v>
      </c>
      <c r="P21" s="3149"/>
      <c r="Q21" s="3149"/>
      <c r="R21" s="3388"/>
      <c r="S21" s="2476"/>
      <c r="T21" s="2335"/>
      <c r="U21" s="2276"/>
      <c r="V21" s="2339"/>
      <c r="W21" s="2522"/>
      <c r="X21" s="2523"/>
      <c r="Y21" s="2522"/>
    </row>
    <row r="22" spans="2:44" s="1468" customFormat="1" x14ac:dyDescent="0.25">
      <c r="B22" s="2275" t="s">
        <v>53</v>
      </c>
      <c r="C22" s="2273"/>
      <c r="D22" s="2273"/>
      <c r="E22" s="2273"/>
      <c r="F22" s="2273"/>
      <c r="G22" s="2273"/>
      <c r="H22" s="2273"/>
      <c r="I22" s="2273"/>
      <c r="J22" s="2273" t="s">
        <v>675</v>
      </c>
      <c r="K22" s="2273" t="s">
        <v>677</v>
      </c>
      <c r="L22" s="2282">
        <v>1</v>
      </c>
      <c r="M22" s="2282">
        <v>2</v>
      </c>
      <c r="N22" s="2283" t="s">
        <v>1423</v>
      </c>
      <c r="O22" s="3455" t="s">
        <v>426</v>
      </c>
      <c r="P22" s="3104"/>
      <c r="Q22" s="3104"/>
      <c r="R22" s="3456"/>
      <c r="S22" s="2300" t="s">
        <v>1394</v>
      </c>
      <c r="T22" s="2335" t="s">
        <v>668</v>
      </c>
      <c r="U22" s="2276" t="s">
        <v>1284</v>
      </c>
      <c r="V22" s="2339" t="s">
        <v>1283</v>
      </c>
      <c r="W22" s="2522">
        <v>1225344</v>
      </c>
      <c r="X22" s="2523">
        <v>919008</v>
      </c>
      <c r="Y22" s="2522">
        <v>1550820</v>
      </c>
    </row>
    <row r="23" spans="2:44" s="1468" customFormat="1" x14ac:dyDescent="0.25">
      <c r="B23" s="2390"/>
      <c r="C23" s="2273"/>
      <c r="D23" s="2273"/>
      <c r="E23" s="2273"/>
      <c r="F23" s="2273"/>
      <c r="G23" s="2273"/>
      <c r="H23" s="2273"/>
      <c r="I23" s="2273"/>
      <c r="J23" s="2273" t="s">
        <v>675</v>
      </c>
      <c r="K23" s="2273" t="s">
        <v>677</v>
      </c>
      <c r="L23" s="2276" t="s">
        <v>677</v>
      </c>
      <c r="M23" s="2276" t="s">
        <v>722</v>
      </c>
      <c r="N23" s="2277"/>
      <c r="O23" s="3387" t="s">
        <v>724</v>
      </c>
      <c r="P23" s="3149"/>
      <c r="Q23" s="3149"/>
      <c r="R23" s="3388"/>
      <c r="S23" s="2336"/>
      <c r="T23" s="2335"/>
      <c r="U23" s="2276"/>
      <c r="V23" s="2339"/>
      <c r="W23" s="1501"/>
      <c r="X23" s="2523"/>
      <c r="Y23" s="1501"/>
    </row>
    <row r="24" spans="2:44" s="1468" customFormat="1" x14ac:dyDescent="0.25">
      <c r="B24" s="2275" t="s">
        <v>68</v>
      </c>
      <c r="C24" s="2273"/>
      <c r="D24" s="2273"/>
      <c r="E24" s="2273"/>
      <c r="F24" s="2273"/>
      <c r="G24" s="2273"/>
      <c r="H24" s="2273"/>
      <c r="I24" s="2273"/>
      <c r="J24" s="2273" t="s">
        <v>675</v>
      </c>
      <c r="K24" s="2273" t="s">
        <v>677</v>
      </c>
      <c r="L24" s="2282" t="s">
        <v>677</v>
      </c>
      <c r="M24" s="2282" t="s">
        <v>722</v>
      </c>
      <c r="N24" s="2283" t="s">
        <v>598</v>
      </c>
      <c r="O24" s="3455" t="s">
        <v>1080</v>
      </c>
      <c r="P24" s="3104"/>
      <c r="Q24" s="3104"/>
      <c r="R24" s="3456"/>
      <c r="S24" s="2300" t="s">
        <v>1394</v>
      </c>
      <c r="T24" s="2335"/>
      <c r="U24" s="2276"/>
      <c r="V24" s="2339"/>
      <c r="W24" s="1501">
        <v>116109</v>
      </c>
      <c r="X24" s="2523">
        <v>87081.75</v>
      </c>
      <c r="Y24" s="1501">
        <v>126255.3</v>
      </c>
    </row>
    <row r="25" spans="2:44" s="1468" customFormat="1" x14ac:dyDescent="0.25">
      <c r="B25" s="2275" t="s">
        <v>53</v>
      </c>
      <c r="C25" s="2273"/>
      <c r="D25" s="2273"/>
      <c r="E25" s="2273"/>
      <c r="F25" s="2273"/>
      <c r="G25" s="2273"/>
      <c r="H25" s="2273"/>
      <c r="I25" s="2273"/>
      <c r="J25" s="2273" t="s">
        <v>675</v>
      </c>
      <c r="K25" s="2273" t="s">
        <v>677</v>
      </c>
      <c r="L25" s="2282" t="s">
        <v>677</v>
      </c>
      <c r="M25" s="2282" t="s">
        <v>722</v>
      </c>
      <c r="N25" s="2283" t="s">
        <v>598</v>
      </c>
      <c r="O25" s="3387" t="s">
        <v>1065</v>
      </c>
      <c r="P25" s="3149"/>
      <c r="Q25" s="3149"/>
      <c r="R25" s="3388"/>
      <c r="S25" s="2300" t="s">
        <v>1394</v>
      </c>
      <c r="T25" s="2335"/>
      <c r="U25" s="2276"/>
      <c r="V25" s="2339"/>
      <c r="W25" s="1501">
        <v>90199.19</v>
      </c>
      <c r="X25" s="2523">
        <v>67649.399999999994</v>
      </c>
      <c r="Y25" s="1501">
        <v>129235</v>
      </c>
    </row>
    <row r="26" spans="2:44" s="1468" customFormat="1" x14ac:dyDescent="0.25">
      <c r="B26" s="2390"/>
      <c r="C26" s="2273"/>
      <c r="D26" s="2273"/>
      <c r="E26" s="2273"/>
      <c r="F26" s="2273"/>
      <c r="G26" s="2273"/>
      <c r="H26" s="2273"/>
      <c r="I26" s="2273"/>
      <c r="J26" s="2323" t="s">
        <v>675</v>
      </c>
      <c r="K26" s="2323" t="s">
        <v>677</v>
      </c>
      <c r="L26" s="2276" t="s">
        <v>723</v>
      </c>
      <c r="M26" s="2276"/>
      <c r="N26" s="2277"/>
      <c r="O26" s="3455" t="s">
        <v>392</v>
      </c>
      <c r="P26" s="3104"/>
      <c r="Q26" s="3104"/>
      <c r="R26" s="3456"/>
      <c r="S26" s="2336"/>
      <c r="T26" s="2335"/>
      <c r="U26" s="2276"/>
      <c r="V26" s="2339"/>
      <c r="W26" s="1501"/>
      <c r="X26" s="2523"/>
      <c r="Y26" s="1501"/>
    </row>
    <row r="27" spans="2:44" s="1468" customFormat="1" x14ac:dyDescent="0.25">
      <c r="B27" s="2390"/>
      <c r="C27" s="2273"/>
      <c r="D27" s="2273"/>
      <c r="E27" s="2273"/>
      <c r="F27" s="2273"/>
      <c r="G27" s="2273"/>
      <c r="H27" s="2273"/>
      <c r="I27" s="2273"/>
      <c r="J27" s="2323" t="s">
        <v>675</v>
      </c>
      <c r="K27" s="2323" t="s">
        <v>677</v>
      </c>
      <c r="L27" s="2276" t="s">
        <v>723</v>
      </c>
      <c r="M27" s="2276" t="s">
        <v>677</v>
      </c>
      <c r="N27" s="2277"/>
      <c r="O27" s="3387" t="s">
        <v>1081</v>
      </c>
      <c r="P27" s="3149"/>
      <c r="Q27" s="3149"/>
      <c r="R27" s="3388"/>
      <c r="S27" s="2336"/>
      <c r="T27" s="2335"/>
      <c r="U27" s="2276"/>
      <c r="V27" s="2339"/>
      <c r="W27" s="1501"/>
      <c r="X27" s="2523"/>
      <c r="Y27" s="1501"/>
    </row>
    <row r="28" spans="2:44" s="1468" customFormat="1" x14ac:dyDescent="0.25">
      <c r="B28" s="2275" t="s">
        <v>53</v>
      </c>
      <c r="C28" s="2273"/>
      <c r="D28" s="2273"/>
      <c r="E28" s="2273"/>
      <c r="F28" s="2273"/>
      <c r="G28" s="2273"/>
      <c r="H28" s="2273"/>
      <c r="I28" s="2273"/>
      <c r="J28" s="2273" t="s">
        <v>675</v>
      </c>
      <c r="K28" s="2273" t="s">
        <v>677</v>
      </c>
      <c r="L28" s="2282" t="s">
        <v>723</v>
      </c>
      <c r="M28" s="2282" t="s">
        <v>677</v>
      </c>
      <c r="N28" s="2283" t="s">
        <v>598</v>
      </c>
      <c r="O28" s="3455" t="s">
        <v>137</v>
      </c>
      <c r="P28" s="3104"/>
      <c r="Q28" s="3104"/>
      <c r="R28" s="3456"/>
      <c r="S28" s="2300" t="s">
        <v>1394</v>
      </c>
      <c r="T28" s="2335" t="s">
        <v>668</v>
      </c>
      <c r="U28" s="2276" t="s">
        <v>1320</v>
      </c>
      <c r="V28" s="2339" t="s">
        <v>1283</v>
      </c>
      <c r="W28" s="1501">
        <v>10000</v>
      </c>
      <c r="X28" s="2523">
        <v>7500</v>
      </c>
      <c r="Y28" s="1501">
        <v>10000</v>
      </c>
    </row>
    <row r="29" spans="2:44" s="1468" customFormat="1" x14ac:dyDescent="0.25">
      <c r="B29" s="2390"/>
      <c r="C29" s="2273"/>
      <c r="D29" s="2273"/>
      <c r="E29" s="2273"/>
      <c r="F29" s="2273"/>
      <c r="G29" s="2273"/>
      <c r="H29" s="2273"/>
      <c r="I29" s="2273"/>
      <c r="J29" s="2323" t="s">
        <v>675</v>
      </c>
      <c r="K29" s="2323" t="s">
        <v>677</v>
      </c>
      <c r="L29" s="2276" t="s">
        <v>723</v>
      </c>
      <c r="M29" s="2276" t="s">
        <v>675</v>
      </c>
      <c r="N29" s="2277"/>
      <c r="O29" s="3387" t="s">
        <v>1066</v>
      </c>
      <c r="P29" s="3149"/>
      <c r="Q29" s="3149"/>
      <c r="R29" s="3388"/>
      <c r="S29" s="2336"/>
      <c r="T29" s="2335"/>
      <c r="U29" s="2276"/>
      <c r="V29" s="2339"/>
      <c r="W29" s="1501"/>
      <c r="X29" s="2523"/>
      <c r="Y29" s="1501"/>
    </row>
    <row r="30" spans="2:44" s="1468" customFormat="1" x14ac:dyDescent="0.25">
      <c r="B30" s="2275" t="s">
        <v>53</v>
      </c>
      <c r="C30" s="2273"/>
      <c r="D30" s="2273"/>
      <c r="E30" s="2273"/>
      <c r="F30" s="2273"/>
      <c r="G30" s="2273"/>
      <c r="H30" s="2273"/>
      <c r="I30" s="2273"/>
      <c r="J30" s="2273" t="s">
        <v>675</v>
      </c>
      <c r="K30" s="2273" t="s">
        <v>677</v>
      </c>
      <c r="L30" s="2282" t="s">
        <v>723</v>
      </c>
      <c r="M30" s="2282" t="s">
        <v>675</v>
      </c>
      <c r="N30" s="2283" t="s">
        <v>598</v>
      </c>
      <c r="O30" s="3455" t="s">
        <v>393</v>
      </c>
      <c r="P30" s="3104"/>
      <c r="Q30" s="3104"/>
      <c r="R30" s="3456"/>
      <c r="S30" s="2300" t="s">
        <v>1394</v>
      </c>
      <c r="T30" s="2335" t="s">
        <v>668</v>
      </c>
      <c r="U30" s="2276" t="s">
        <v>1320</v>
      </c>
      <c r="V30" s="2339" t="s">
        <v>1283</v>
      </c>
      <c r="W30" s="1501">
        <v>10000</v>
      </c>
      <c r="X30" s="2523">
        <v>7500</v>
      </c>
      <c r="Y30" s="1501">
        <v>10000</v>
      </c>
    </row>
    <row r="31" spans="2:44" s="1468" customFormat="1" x14ac:dyDescent="0.25">
      <c r="B31" s="2390"/>
      <c r="C31" s="2273"/>
      <c r="D31" s="2273"/>
      <c r="E31" s="2273"/>
      <c r="F31" s="2273"/>
      <c r="G31" s="2273"/>
      <c r="H31" s="2273"/>
      <c r="I31" s="2273"/>
      <c r="J31" s="2323" t="s">
        <v>675</v>
      </c>
      <c r="K31" s="2323" t="s">
        <v>677</v>
      </c>
      <c r="L31" s="2276" t="s">
        <v>723</v>
      </c>
      <c r="M31" s="2276" t="s">
        <v>680</v>
      </c>
      <c r="N31" s="2277"/>
      <c r="O31" s="3387" t="s">
        <v>1082</v>
      </c>
      <c r="P31" s="3149"/>
      <c r="Q31" s="3149"/>
      <c r="R31" s="3388"/>
      <c r="S31" s="2336"/>
      <c r="T31" s="2335"/>
      <c r="U31" s="2276"/>
      <c r="V31" s="2339"/>
      <c r="W31" s="1501"/>
      <c r="X31" s="2523"/>
      <c r="Y31" s="1501"/>
    </row>
    <row r="32" spans="2:44" s="1468" customFormat="1" x14ac:dyDescent="0.25">
      <c r="B32" s="2275" t="s">
        <v>53</v>
      </c>
      <c r="C32" s="2273"/>
      <c r="D32" s="2273"/>
      <c r="E32" s="2273"/>
      <c r="F32" s="2273"/>
      <c r="G32" s="2273"/>
      <c r="H32" s="2273"/>
      <c r="I32" s="2273"/>
      <c r="J32" s="2273" t="s">
        <v>675</v>
      </c>
      <c r="K32" s="2273" t="s">
        <v>677</v>
      </c>
      <c r="L32" s="2282" t="s">
        <v>723</v>
      </c>
      <c r="M32" s="2282" t="s">
        <v>680</v>
      </c>
      <c r="N32" s="2283" t="s">
        <v>598</v>
      </c>
      <c r="O32" s="3455" t="s">
        <v>447</v>
      </c>
      <c r="P32" s="3104"/>
      <c r="Q32" s="3104"/>
      <c r="R32" s="3456"/>
      <c r="S32" s="2300" t="s">
        <v>1394</v>
      </c>
      <c r="T32" s="2335" t="s">
        <v>668</v>
      </c>
      <c r="U32" s="2276" t="s">
        <v>1284</v>
      </c>
      <c r="V32" s="2339" t="s">
        <v>1283</v>
      </c>
      <c r="W32" s="1501">
        <v>10000</v>
      </c>
      <c r="X32" s="2523">
        <v>7500</v>
      </c>
      <c r="Y32" s="1501">
        <v>10000</v>
      </c>
    </row>
    <row r="33" spans="2:25" s="1468" customFormat="1" x14ac:dyDescent="0.25">
      <c r="B33" s="2390"/>
      <c r="C33" s="2273"/>
      <c r="D33" s="2273"/>
      <c r="E33" s="2273"/>
      <c r="F33" s="2273"/>
      <c r="G33" s="2273"/>
      <c r="H33" s="2273"/>
      <c r="I33" s="2273"/>
      <c r="J33" s="2323" t="s">
        <v>675</v>
      </c>
      <c r="K33" s="2323" t="s">
        <v>677</v>
      </c>
      <c r="L33" s="2276" t="s">
        <v>723</v>
      </c>
      <c r="M33" s="2276" t="s">
        <v>722</v>
      </c>
      <c r="N33" s="2277"/>
      <c r="O33" s="3387" t="s">
        <v>1913</v>
      </c>
      <c r="P33" s="3149"/>
      <c r="Q33" s="3149"/>
      <c r="R33" s="3388"/>
      <c r="S33" s="2336"/>
      <c r="T33" s="2335"/>
      <c r="U33" s="2276"/>
      <c r="V33" s="2339"/>
      <c r="W33" s="1501"/>
      <c r="X33" s="2523"/>
      <c r="Y33" s="1501"/>
    </row>
    <row r="34" spans="2:25" s="1468" customFormat="1" x14ac:dyDescent="0.25">
      <c r="B34" s="2275"/>
      <c r="C34" s="2273"/>
      <c r="D34" s="2273"/>
      <c r="E34" s="2273"/>
      <c r="F34" s="2273"/>
      <c r="G34" s="2273"/>
      <c r="H34" s="2273"/>
      <c r="I34" s="2273"/>
      <c r="J34" s="2273" t="s">
        <v>675</v>
      </c>
      <c r="K34" s="2273" t="s">
        <v>677</v>
      </c>
      <c r="L34" s="2282" t="s">
        <v>723</v>
      </c>
      <c r="M34" s="2282" t="s">
        <v>722</v>
      </c>
      <c r="N34" s="2283" t="s">
        <v>598</v>
      </c>
      <c r="O34" s="3455" t="s">
        <v>1914</v>
      </c>
      <c r="P34" s="3104"/>
      <c r="Q34" s="3104"/>
      <c r="R34" s="3456"/>
      <c r="S34" s="2300" t="s">
        <v>1394</v>
      </c>
      <c r="T34" s="2335" t="s">
        <v>668</v>
      </c>
      <c r="U34" s="2276" t="s">
        <v>1320</v>
      </c>
      <c r="V34" s="2339" t="s">
        <v>1283</v>
      </c>
      <c r="W34" s="1501"/>
      <c r="X34" s="2523"/>
      <c r="Y34" s="1501"/>
    </row>
    <row r="35" spans="2:25" s="1468" customFormat="1" x14ac:dyDescent="0.25">
      <c r="B35" s="2390"/>
      <c r="C35" s="2273"/>
      <c r="D35" s="2273"/>
      <c r="E35" s="2273"/>
      <c r="F35" s="2273"/>
      <c r="G35" s="2273"/>
      <c r="H35" s="2273"/>
      <c r="I35" s="2273"/>
      <c r="J35" s="2323" t="s">
        <v>675</v>
      </c>
      <c r="K35" s="2323" t="s">
        <v>675</v>
      </c>
      <c r="L35" s="2276"/>
      <c r="M35" s="2276"/>
      <c r="N35" s="2277"/>
      <c r="O35" s="3387" t="s">
        <v>733</v>
      </c>
      <c r="P35" s="3149"/>
      <c r="Q35" s="3149"/>
      <c r="R35" s="3388"/>
      <c r="S35" s="2336"/>
      <c r="T35" s="2335"/>
      <c r="U35" s="2276"/>
      <c r="V35" s="2339"/>
      <c r="W35" s="1501"/>
      <c r="X35" s="2523"/>
      <c r="Y35" s="1501"/>
    </row>
    <row r="36" spans="2:25" s="1468" customFormat="1" x14ac:dyDescent="0.25">
      <c r="B36" s="2390"/>
      <c r="C36" s="2273"/>
      <c r="D36" s="2273"/>
      <c r="E36" s="2273"/>
      <c r="F36" s="2273"/>
      <c r="G36" s="2273"/>
      <c r="H36" s="2273"/>
      <c r="I36" s="2273"/>
      <c r="J36" s="2323" t="s">
        <v>675</v>
      </c>
      <c r="K36" s="2323" t="s">
        <v>675</v>
      </c>
      <c r="L36" s="2276" t="s">
        <v>677</v>
      </c>
      <c r="M36" s="2276"/>
      <c r="N36" s="2277"/>
      <c r="O36" s="3455" t="s">
        <v>159</v>
      </c>
      <c r="P36" s="3104"/>
      <c r="Q36" s="3104"/>
      <c r="R36" s="3456"/>
      <c r="S36" s="2336"/>
      <c r="T36" s="2335"/>
      <c r="U36" s="2276"/>
      <c r="V36" s="2339"/>
      <c r="W36" s="1501"/>
      <c r="X36" s="2523"/>
      <c r="Y36" s="1501"/>
    </row>
    <row r="37" spans="2:25" s="1468" customFormat="1" x14ac:dyDescent="0.25">
      <c r="B37" s="2390"/>
      <c r="C37" s="2273"/>
      <c r="D37" s="2273"/>
      <c r="E37" s="2273"/>
      <c r="F37" s="2273"/>
      <c r="G37" s="2273"/>
      <c r="H37" s="2273"/>
      <c r="I37" s="2273"/>
      <c r="J37" s="2323" t="s">
        <v>675</v>
      </c>
      <c r="K37" s="2323" t="s">
        <v>675</v>
      </c>
      <c r="L37" s="2276" t="s">
        <v>677</v>
      </c>
      <c r="M37" s="2276" t="s">
        <v>675</v>
      </c>
      <c r="N37" s="2277"/>
      <c r="O37" s="3387" t="s">
        <v>641</v>
      </c>
      <c r="P37" s="3149"/>
      <c r="Q37" s="3149"/>
      <c r="R37" s="3388"/>
      <c r="S37" s="2336"/>
      <c r="T37" s="2335"/>
      <c r="U37" s="2276"/>
      <c r="V37" s="2339"/>
      <c r="W37" s="1501"/>
      <c r="X37" s="2523"/>
      <c r="Y37" s="1501"/>
    </row>
    <row r="38" spans="2:25" s="1468" customFormat="1" x14ac:dyDescent="0.25">
      <c r="B38" s="2275" t="s">
        <v>53</v>
      </c>
      <c r="C38" s="2273"/>
      <c r="D38" s="2273"/>
      <c r="E38" s="2273"/>
      <c r="F38" s="2273"/>
      <c r="G38" s="2273"/>
      <c r="H38" s="2273"/>
      <c r="I38" s="2273"/>
      <c r="J38" s="2273" t="s">
        <v>675</v>
      </c>
      <c r="K38" s="2273" t="s">
        <v>675</v>
      </c>
      <c r="L38" s="2282" t="s">
        <v>677</v>
      </c>
      <c r="M38" s="2282" t="s">
        <v>675</v>
      </c>
      <c r="N38" s="2283" t="s">
        <v>598</v>
      </c>
      <c r="O38" s="3455" t="s">
        <v>641</v>
      </c>
      <c r="P38" s="3104"/>
      <c r="Q38" s="3104"/>
      <c r="R38" s="3456"/>
      <c r="S38" s="2300" t="s">
        <v>1394</v>
      </c>
      <c r="T38" s="2335" t="s">
        <v>668</v>
      </c>
      <c r="U38" s="2276" t="s">
        <v>1284</v>
      </c>
      <c r="V38" s="2339" t="s">
        <v>1283</v>
      </c>
      <c r="W38" s="1501">
        <v>10000</v>
      </c>
      <c r="X38" s="2523">
        <v>7500</v>
      </c>
      <c r="Y38" s="1501">
        <v>10000</v>
      </c>
    </row>
    <row r="39" spans="2:25" s="1468" customFormat="1" x14ac:dyDescent="0.25">
      <c r="B39" s="2390"/>
      <c r="C39" s="2273"/>
      <c r="D39" s="2273"/>
      <c r="E39" s="2273"/>
      <c r="F39" s="2273"/>
      <c r="G39" s="2273"/>
      <c r="H39" s="2273"/>
      <c r="I39" s="2273"/>
      <c r="J39" s="2323" t="s">
        <v>675</v>
      </c>
      <c r="K39" s="2323" t="s">
        <v>675</v>
      </c>
      <c r="L39" s="2276" t="s">
        <v>677</v>
      </c>
      <c r="M39" s="2276" t="s">
        <v>680</v>
      </c>
      <c r="N39" s="2283"/>
      <c r="O39" s="3387" t="s">
        <v>157</v>
      </c>
      <c r="P39" s="3149"/>
      <c r="Q39" s="3149"/>
      <c r="R39" s="3388"/>
      <c r="S39" s="2336"/>
      <c r="T39" s="2335"/>
      <c r="U39" s="2276"/>
      <c r="V39" s="2339"/>
      <c r="W39" s="1501"/>
      <c r="X39" s="2523"/>
      <c r="Y39" s="1501"/>
    </row>
    <row r="40" spans="2:25" s="1468" customFormat="1" ht="15" customHeight="1" x14ac:dyDescent="0.25">
      <c r="B40" s="2275" t="s">
        <v>53</v>
      </c>
      <c r="C40" s="2273"/>
      <c r="D40" s="2273"/>
      <c r="E40" s="2273"/>
      <c r="F40" s="2273"/>
      <c r="G40" s="2273"/>
      <c r="H40" s="2273"/>
      <c r="I40" s="2273"/>
      <c r="J40" s="2273" t="s">
        <v>675</v>
      </c>
      <c r="K40" s="2273" t="s">
        <v>675</v>
      </c>
      <c r="L40" s="2282" t="s">
        <v>677</v>
      </c>
      <c r="M40" s="2282" t="s">
        <v>680</v>
      </c>
      <c r="N40" s="2283" t="s">
        <v>598</v>
      </c>
      <c r="O40" s="3455" t="s">
        <v>157</v>
      </c>
      <c r="P40" s="3104"/>
      <c r="Q40" s="3104"/>
      <c r="R40" s="3456"/>
      <c r="S40" s="2300" t="s">
        <v>1394</v>
      </c>
      <c r="T40" s="2335" t="s">
        <v>668</v>
      </c>
      <c r="U40" s="2276" t="s">
        <v>1320</v>
      </c>
      <c r="V40" s="2339" t="s">
        <v>1283</v>
      </c>
      <c r="W40" s="1501">
        <v>5000</v>
      </c>
      <c r="X40" s="2523">
        <v>3750</v>
      </c>
      <c r="Y40" s="1501">
        <v>5000</v>
      </c>
    </row>
    <row r="41" spans="2:25" s="1468" customFormat="1" x14ac:dyDescent="0.25">
      <c r="B41" s="2390"/>
      <c r="C41" s="2273"/>
      <c r="D41" s="2273"/>
      <c r="E41" s="2273"/>
      <c r="F41" s="2273"/>
      <c r="G41" s="2273"/>
      <c r="H41" s="2273"/>
      <c r="I41" s="2273"/>
      <c r="J41" s="2323" t="s">
        <v>675</v>
      </c>
      <c r="K41" s="2323" t="s">
        <v>675</v>
      </c>
      <c r="L41" s="2276" t="s">
        <v>675</v>
      </c>
      <c r="M41" s="2276"/>
      <c r="N41" s="2277"/>
      <c r="O41" s="3387" t="s">
        <v>453</v>
      </c>
      <c r="P41" s="3149"/>
      <c r="Q41" s="3149"/>
      <c r="R41" s="3388"/>
      <c r="S41" s="2336"/>
      <c r="T41" s="2335"/>
      <c r="U41" s="2276"/>
      <c r="V41" s="2339"/>
      <c r="W41" s="1501"/>
      <c r="X41" s="2523"/>
      <c r="Y41" s="1501"/>
    </row>
    <row r="42" spans="2:25" s="1468" customFormat="1" x14ac:dyDescent="0.25">
      <c r="B42" s="2390"/>
      <c r="C42" s="2273"/>
      <c r="D42" s="2273"/>
      <c r="E42" s="2273"/>
      <c r="F42" s="2273"/>
      <c r="G42" s="2273"/>
      <c r="H42" s="2273"/>
      <c r="I42" s="2273"/>
      <c r="J42" s="2323" t="s">
        <v>675</v>
      </c>
      <c r="K42" s="2323" t="s">
        <v>675</v>
      </c>
      <c r="L42" s="2276" t="s">
        <v>675</v>
      </c>
      <c r="M42" s="2276" t="s">
        <v>677</v>
      </c>
      <c r="N42" s="2277"/>
      <c r="O42" s="3455" t="s">
        <v>161</v>
      </c>
      <c r="P42" s="3104"/>
      <c r="Q42" s="3104"/>
      <c r="R42" s="3456"/>
      <c r="S42" s="2336"/>
      <c r="T42" s="2335"/>
      <c r="U42" s="2276"/>
      <c r="V42" s="2339"/>
      <c r="W42" s="1501"/>
      <c r="X42" s="2523"/>
      <c r="Y42" s="1501"/>
    </row>
    <row r="43" spans="2:25" s="1468" customFormat="1" x14ac:dyDescent="0.25">
      <c r="B43" s="2275" t="s">
        <v>53</v>
      </c>
      <c r="C43" s="2273"/>
      <c r="D43" s="2273"/>
      <c r="E43" s="2273"/>
      <c r="F43" s="2273"/>
      <c r="G43" s="2273"/>
      <c r="H43" s="2273"/>
      <c r="I43" s="2273"/>
      <c r="J43" s="2273" t="s">
        <v>675</v>
      </c>
      <c r="K43" s="2273" t="s">
        <v>675</v>
      </c>
      <c r="L43" s="2282">
        <v>2</v>
      </c>
      <c r="M43" s="2282" t="s">
        <v>677</v>
      </c>
      <c r="N43" s="2283" t="s">
        <v>598</v>
      </c>
      <c r="O43" s="3387" t="s">
        <v>161</v>
      </c>
      <c r="P43" s="3149"/>
      <c r="Q43" s="3149"/>
      <c r="R43" s="3388"/>
      <c r="S43" s="2300" t="s">
        <v>1394</v>
      </c>
      <c r="T43" s="2335" t="s">
        <v>668</v>
      </c>
      <c r="U43" s="2276" t="s">
        <v>1284</v>
      </c>
      <c r="V43" s="2339" t="s">
        <v>1283</v>
      </c>
      <c r="W43" s="1501"/>
      <c r="X43" s="2523"/>
      <c r="Y43" s="1501"/>
    </row>
    <row r="44" spans="2:25" s="1468" customFormat="1" x14ac:dyDescent="0.25">
      <c r="B44" s="2390"/>
      <c r="C44" s="2273"/>
      <c r="D44" s="2273"/>
      <c r="E44" s="2273"/>
      <c r="F44" s="2273"/>
      <c r="G44" s="2273"/>
      <c r="H44" s="2273"/>
      <c r="I44" s="2273"/>
      <c r="J44" s="2323" t="s">
        <v>675</v>
      </c>
      <c r="K44" s="2323" t="s">
        <v>675</v>
      </c>
      <c r="L44" s="2276" t="s">
        <v>680</v>
      </c>
      <c r="M44" s="2276"/>
      <c r="N44" s="2277"/>
      <c r="O44" s="3455" t="s">
        <v>141</v>
      </c>
      <c r="P44" s="3104"/>
      <c r="Q44" s="3104"/>
      <c r="R44" s="3456"/>
      <c r="S44" s="2336"/>
      <c r="T44" s="2335"/>
      <c r="U44" s="2276"/>
      <c r="V44" s="2339"/>
      <c r="W44" s="1501"/>
      <c r="X44" s="2523"/>
      <c r="Y44" s="1501"/>
    </row>
    <row r="45" spans="2:25" s="1468" customFormat="1" x14ac:dyDescent="0.25">
      <c r="B45" s="2390"/>
      <c r="C45" s="2273"/>
      <c r="D45" s="2273"/>
      <c r="E45" s="2273"/>
      <c r="F45" s="2273"/>
      <c r="G45" s="2273"/>
      <c r="H45" s="2273"/>
      <c r="I45" s="2273"/>
      <c r="J45" s="2323" t="s">
        <v>675</v>
      </c>
      <c r="K45" s="2323" t="s">
        <v>675</v>
      </c>
      <c r="L45" s="2276" t="s">
        <v>680</v>
      </c>
      <c r="M45" s="2276" t="s">
        <v>677</v>
      </c>
      <c r="N45" s="2277"/>
      <c r="O45" s="3387" t="s">
        <v>1084</v>
      </c>
      <c r="P45" s="3149"/>
      <c r="Q45" s="3149"/>
      <c r="R45" s="3388"/>
      <c r="S45" s="2336"/>
      <c r="T45" s="2335"/>
      <c r="U45" s="2276"/>
      <c r="V45" s="2339"/>
      <c r="W45" s="1501"/>
      <c r="X45" s="2523"/>
      <c r="Y45" s="1501"/>
    </row>
    <row r="46" spans="2:25" s="1468" customFormat="1" x14ac:dyDescent="0.25">
      <c r="B46" s="2275" t="s">
        <v>68</v>
      </c>
      <c r="C46" s="2273"/>
      <c r="D46" s="2273"/>
      <c r="E46" s="2273"/>
      <c r="F46" s="2273"/>
      <c r="G46" s="2273"/>
      <c r="H46" s="2273"/>
      <c r="I46" s="2273"/>
      <c r="J46" s="2273" t="s">
        <v>675</v>
      </c>
      <c r="K46" s="2273" t="s">
        <v>675</v>
      </c>
      <c r="L46" s="2282" t="s">
        <v>680</v>
      </c>
      <c r="M46" s="2282" t="s">
        <v>677</v>
      </c>
      <c r="N46" s="2283" t="s">
        <v>598</v>
      </c>
      <c r="O46" s="3455" t="s">
        <v>448</v>
      </c>
      <c r="P46" s="3104"/>
      <c r="Q46" s="3104"/>
      <c r="R46" s="3456"/>
      <c r="S46" s="2300" t="s">
        <v>1394</v>
      </c>
      <c r="T46" s="2335" t="s">
        <v>681</v>
      </c>
      <c r="U46" s="2276" t="s">
        <v>874</v>
      </c>
      <c r="V46" s="2339" t="s">
        <v>875</v>
      </c>
      <c r="W46" s="1501">
        <v>5000</v>
      </c>
      <c r="X46" s="2523">
        <v>3750</v>
      </c>
      <c r="Y46" s="1501">
        <v>5000</v>
      </c>
    </row>
    <row r="47" spans="2:25" s="1468" customFormat="1" x14ac:dyDescent="0.25">
      <c r="B47" s="2390"/>
      <c r="C47" s="2273"/>
      <c r="D47" s="2273"/>
      <c r="E47" s="2273"/>
      <c r="F47" s="2273"/>
      <c r="G47" s="2273"/>
      <c r="H47" s="2273"/>
      <c r="I47" s="2273"/>
      <c r="J47" s="2323" t="s">
        <v>675</v>
      </c>
      <c r="K47" s="2323" t="s">
        <v>675</v>
      </c>
      <c r="L47" s="2276" t="s">
        <v>743</v>
      </c>
      <c r="M47" s="2276"/>
      <c r="N47" s="2277"/>
      <c r="O47" s="3387" t="s">
        <v>166</v>
      </c>
      <c r="P47" s="3149"/>
      <c r="Q47" s="3149"/>
      <c r="R47" s="3388"/>
      <c r="S47" s="2336"/>
      <c r="T47" s="2335"/>
      <c r="U47" s="2276"/>
      <c r="V47" s="2339"/>
      <c r="W47" s="1501"/>
      <c r="X47" s="2523"/>
      <c r="Y47" s="1501"/>
    </row>
    <row r="48" spans="2:25" s="1468" customFormat="1" x14ac:dyDescent="0.25">
      <c r="B48" s="2390"/>
      <c r="C48" s="2273"/>
      <c r="D48" s="2273"/>
      <c r="E48" s="2273"/>
      <c r="F48" s="2273"/>
      <c r="G48" s="2273"/>
      <c r="H48" s="2273"/>
      <c r="I48" s="2273"/>
      <c r="J48" s="2323" t="s">
        <v>675</v>
      </c>
      <c r="K48" s="2323" t="s">
        <v>675</v>
      </c>
      <c r="L48" s="2276" t="s">
        <v>743</v>
      </c>
      <c r="M48" s="2276" t="s">
        <v>675</v>
      </c>
      <c r="N48" s="2283"/>
      <c r="O48" s="3455" t="s">
        <v>167</v>
      </c>
      <c r="P48" s="3104"/>
      <c r="Q48" s="3104"/>
      <c r="R48" s="3456"/>
      <c r="S48" s="2336"/>
      <c r="T48" s="2335"/>
      <c r="U48" s="2276"/>
      <c r="V48" s="2339"/>
      <c r="W48" s="1501"/>
      <c r="X48" s="2523"/>
      <c r="Y48" s="1501"/>
    </row>
    <row r="49" spans="1:100" s="1468" customFormat="1" ht="15.75" thickBot="1" x14ac:dyDescent="0.3">
      <c r="B49" s="2459"/>
      <c r="C49" s="2315"/>
      <c r="D49" s="2315"/>
      <c r="E49" s="2315"/>
      <c r="F49" s="2315"/>
      <c r="G49" s="2315"/>
      <c r="H49" s="2315"/>
      <c r="I49" s="2315"/>
      <c r="J49" s="2383" t="s">
        <v>675</v>
      </c>
      <c r="K49" s="2383" t="s">
        <v>675</v>
      </c>
      <c r="L49" s="2365" t="s">
        <v>743</v>
      </c>
      <c r="M49" s="2365" t="s">
        <v>675</v>
      </c>
      <c r="N49" s="2366" t="s">
        <v>598</v>
      </c>
      <c r="O49" s="3387" t="s">
        <v>167</v>
      </c>
      <c r="P49" s="3149"/>
      <c r="Q49" s="3149"/>
      <c r="R49" s="3388"/>
      <c r="S49" s="2325" t="s">
        <v>1394</v>
      </c>
      <c r="T49" s="2335" t="s">
        <v>681</v>
      </c>
      <c r="U49" s="2276" t="s">
        <v>1319</v>
      </c>
      <c r="V49" s="2339" t="s">
        <v>875</v>
      </c>
      <c r="W49" s="1501"/>
      <c r="X49" s="2523"/>
      <c r="Y49" s="1501"/>
    </row>
    <row r="50" spans="1:100" s="1468" customFormat="1" x14ac:dyDescent="0.25">
      <c r="B50" s="2459"/>
      <c r="C50" s="2315"/>
      <c r="D50" s="2315"/>
      <c r="E50" s="2315"/>
      <c r="F50" s="2315"/>
      <c r="G50" s="2315"/>
      <c r="H50" s="2315"/>
      <c r="I50" s="2315"/>
      <c r="J50" s="2533"/>
      <c r="K50" s="2533"/>
      <c r="L50" s="2338"/>
      <c r="M50" s="2338"/>
      <c r="N50" s="2298"/>
      <c r="O50" s="1478"/>
      <c r="P50" s="1478"/>
      <c r="Q50" s="1478"/>
      <c r="R50" s="2444"/>
      <c r="S50" s="2345"/>
      <c r="T50" s="2335"/>
      <c r="U50" s="2276"/>
      <c r="V50" s="2339"/>
      <c r="W50" s="1501"/>
      <c r="X50" s="2523"/>
      <c r="Y50" s="1501"/>
      <c r="Z50" s="1469"/>
      <c r="AA50" s="1469"/>
      <c r="AB50" s="1469"/>
    </row>
    <row r="51" spans="1:100" s="1468" customFormat="1" ht="15.75" thickBot="1" x14ac:dyDescent="0.3">
      <c r="B51" s="2382"/>
      <c r="C51" s="2383"/>
      <c r="D51" s="2383"/>
      <c r="E51" s="2383"/>
      <c r="F51" s="2383"/>
      <c r="G51" s="2383"/>
      <c r="H51" s="2383"/>
      <c r="I51" s="2383"/>
      <c r="J51" s="2383"/>
      <c r="K51" s="2383"/>
      <c r="L51" s="2365"/>
      <c r="M51" s="2365"/>
      <c r="N51" s="2366"/>
      <c r="O51" s="2444"/>
      <c r="P51" s="2444"/>
      <c r="Q51" s="2444"/>
      <c r="R51" s="2444"/>
      <c r="S51" s="2325"/>
      <c r="T51" s="2335"/>
      <c r="U51" s="2276"/>
      <c r="V51" s="2339"/>
      <c r="W51" s="1501"/>
      <c r="X51" s="2523"/>
      <c r="Y51" s="1501"/>
      <c r="Z51" s="1469"/>
      <c r="AA51" s="1469"/>
      <c r="AB51" s="1469"/>
    </row>
    <row r="52" spans="1:100" s="2046" customFormat="1" ht="15.75" thickBot="1" x14ac:dyDescent="0.3">
      <c r="A52" s="1468"/>
      <c r="B52" s="3463" t="s">
        <v>1</v>
      </c>
      <c r="C52" s="3464"/>
      <c r="D52" s="3464"/>
      <c r="E52" s="3464"/>
      <c r="F52" s="3464"/>
      <c r="G52" s="3464"/>
      <c r="H52" s="3464"/>
      <c r="I52" s="3464"/>
      <c r="J52" s="3464"/>
      <c r="K52" s="3464"/>
      <c r="L52" s="3464"/>
      <c r="M52" s="3464"/>
      <c r="N52" s="3464"/>
      <c r="O52" s="3464"/>
      <c r="P52" s="3464"/>
      <c r="Q52" s="3464"/>
      <c r="R52" s="3464"/>
      <c r="S52" s="3464"/>
      <c r="T52" s="3464"/>
      <c r="U52" s="3464"/>
      <c r="V52" s="3465"/>
      <c r="W52" s="276">
        <f>SUM(W20:W51)</f>
        <v>2422593.19</v>
      </c>
      <c r="X52" s="207">
        <f>SUM(X20:X51)</f>
        <v>1816944.9</v>
      </c>
      <c r="Y52" s="276">
        <f>SUM(Y18:Y51)</f>
        <v>3371373.9</v>
      </c>
      <c r="Z52" s="1469"/>
      <c r="AA52" s="1469"/>
      <c r="AB52" s="1469"/>
      <c r="AC52" s="1468"/>
      <c r="AD52" s="1468"/>
      <c r="AE52" s="1468"/>
      <c r="AF52" s="1468"/>
      <c r="AG52" s="1468"/>
      <c r="AH52" s="1468"/>
      <c r="AI52" s="1468"/>
      <c r="AJ52" s="1468"/>
      <c r="AK52" s="1468"/>
      <c r="AL52" s="1468"/>
      <c r="AM52" s="1468"/>
      <c r="AN52" s="1468"/>
      <c r="AO52" s="1468"/>
      <c r="AP52" s="1468"/>
      <c r="AQ52" s="1468"/>
      <c r="AR52" s="1468"/>
      <c r="AS52" s="1468"/>
      <c r="AT52" s="1468"/>
      <c r="AU52" s="1468"/>
      <c r="AV52" s="1468"/>
      <c r="AW52" s="1468"/>
      <c r="AX52" s="1468"/>
      <c r="AY52" s="1468"/>
      <c r="AZ52" s="1468"/>
      <c r="BA52" s="1468"/>
      <c r="BB52" s="1468"/>
      <c r="BC52" s="1468"/>
      <c r="BD52" s="1468"/>
      <c r="BE52" s="1468"/>
      <c r="BF52" s="1468"/>
      <c r="BG52" s="1468"/>
      <c r="BH52" s="1468"/>
      <c r="BI52" s="1468"/>
      <c r="BJ52" s="1468"/>
      <c r="BK52" s="1468"/>
      <c r="BL52" s="1468"/>
      <c r="BM52" s="1468"/>
      <c r="BN52" s="1468"/>
      <c r="BO52" s="1468"/>
      <c r="BP52" s="1468"/>
      <c r="BQ52" s="1468"/>
      <c r="BR52" s="1468"/>
      <c r="BS52" s="1468"/>
      <c r="BT52" s="1468"/>
      <c r="BU52" s="1468"/>
      <c r="BV52" s="1468"/>
      <c r="BW52" s="1468"/>
      <c r="BX52" s="1468"/>
      <c r="BY52" s="1468"/>
      <c r="BZ52" s="1468"/>
      <c r="CA52" s="1468"/>
      <c r="CB52" s="1468"/>
      <c r="CC52" s="1468"/>
      <c r="CD52" s="1468"/>
      <c r="CE52" s="1468"/>
      <c r="CF52" s="1468"/>
      <c r="CG52" s="1468"/>
      <c r="CH52" s="1468"/>
      <c r="CI52" s="1468"/>
      <c r="CJ52" s="1468"/>
      <c r="CK52" s="1468"/>
      <c r="CL52" s="1468"/>
      <c r="CM52" s="1468"/>
      <c r="CN52" s="1468"/>
      <c r="CO52" s="1468"/>
      <c r="CP52" s="1468"/>
      <c r="CQ52" s="1468"/>
      <c r="CR52" s="1468"/>
      <c r="CS52" s="1468"/>
      <c r="CT52" s="1468"/>
      <c r="CU52" s="1468"/>
      <c r="CV52" s="1468"/>
    </row>
    <row r="53" spans="1:100" ht="15.75" thickBot="1" x14ac:dyDescent="0.3">
      <c r="B53" s="55"/>
      <c r="C53" s="1266"/>
      <c r="D53" s="1266"/>
      <c r="E53" s="1266"/>
      <c r="F53" s="1266"/>
      <c r="G53" s="1266"/>
      <c r="H53" s="26"/>
      <c r="I53" s="26"/>
      <c r="J53" s="26"/>
      <c r="K53" s="26"/>
      <c r="L53" s="26"/>
      <c r="M53" s="26"/>
      <c r="N53" s="26"/>
      <c r="O53" s="1266"/>
      <c r="P53" s="1266"/>
      <c r="Q53" s="184"/>
      <c r="R53" s="26"/>
      <c r="S53" s="26"/>
      <c r="T53" s="26"/>
      <c r="U53" s="26"/>
      <c r="V53" s="1266"/>
      <c r="W53" s="1266"/>
      <c r="X53" s="1266"/>
      <c r="Y53" s="62"/>
      <c r="Z53" s="1469"/>
      <c r="AA53" s="1469"/>
      <c r="AB53" s="1469"/>
      <c r="AD53" s="1468"/>
      <c r="AE53" s="1468"/>
      <c r="AF53" s="1468"/>
      <c r="AG53" s="1468"/>
      <c r="AH53" s="1468"/>
      <c r="AI53" s="1468"/>
      <c r="AJ53" s="1468"/>
      <c r="AK53" s="1468"/>
      <c r="AL53" s="1468"/>
      <c r="AM53" s="1468"/>
      <c r="AN53" s="1468"/>
      <c r="AO53" s="1468"/>
      <c r="AP53" s="1468"/>
      <c r="AQ53" s="1468"/>
      <c r="AR53" s="1468"/>
      <c r="AS53" s="1468"/>
      <c r="AT53" s="1468"/>
      <c r="AU53" s="1468"/>
      <c r="AV53" s="1468"/>
      <c r="AW53" s="1468"/>
      <c r="AX53" s="1468"/>
      <c r="AY53" s="1468"/>
      <c r="AZ53" s="1468"/>
      <c r="BA53" s="1468"/>
      <c r="BB53" s="1468"/>
      <c r="BC53" s="1468"/>
      <c r="BD53" s="1468"/>
      <c r="BE53" s="1468"/>
      <c r="BF53" s="1468"/>
      <c r="BG53" s="1468"/>
      <c r="BH53" s="1468"/>
      <c r="BI53" s="1468"/>
      <c r="BJ53" s="1468"/>
      <c r="BK53" s="1468"/>
      <c r="BL53" s="1468"/>
      <c r="BM53" s="1468"/>
      <c r="BN53" s="1468"/>
      <c r="BO53" s="1468"/>
      <c r="BP53" s="1468"/>
      <c r="BQ53" s="1468"/>
      <c r="BR53" s="1468"/>
      <c r="BS53" s="1468"/>
      <c r="BT53" s="1468"/>
      <c r="BU53" s="1468"/>
      <c r="BV53" s="1468"/>
      <c r="BW53" s="1468"/>
      <c r="BX53" s="1468"/>
      <c r="BY53" s="1468"/>
      <c r="BZ53" s="1468"/>
      <c r="CA53" s="1468"/>
      <c r="CB53" s="1468"/>
      <c r="CC53" s="1468"/>
      <c r="CD53" s="1468"/>
      <c r="CE53" s="1468"/>
      <c r="CF53" s="1468"/>
      <c r="CG53" s="1468"/>
      <c r="CH53" s="1468"/>
      <c r="CI53" s="1468"/>
      <c r="CJ53" s="1468"/>
      <c r="CK53" s="1468"/>
      <c r="CL53" s="1468"/>
      <c r="CM53" s="1468"/>
      <c r="CN53" s="1468"/>
      <c r="CO53" s="1468"/>
      <c r="CP53" s="1468"/>
      <c r="CQ53" s="1468"/>
      <c r="CR53" s="1468"/>
      <c r="CS53" s="1468"/>
      <c r="CT53" s="1468"/>
      <c r="CU53" s="1468"/>
      <c r="CV53" s="1468"/>
    </row>
    <row r="54" spans="1:100" x14ac:dyDescent="0.25">
      <c r="B54" s="55"/>
      <c r="C54" s="3036" t="s">
        <v>916</v>
      </c>
      <c r="D54" s="3036"/>
      <c r="E54" s="3036"/>
      <c r="F54" s="3036"/>
      <c r="G54" s="3036"/>
      <c r="H54" s="26"/>
      <c r="I54" s="26"/>
      <c r="J54" s="26"/>
      <c r="K54" s="26"/>
      <c r="L54" s="26"/>
      <c r="M54" s="26"/>
      <c r="N54" s="26"/>
      <c r="O54" s="3036" t="s">
        <v>763</v>
      </c>
      <c r="P54" s="3036"/>
      <c r="Q54" s="3036"/>
      <c r="R54" s="26"/>
      <c r="S54" s="26"/>
      <c r="T54" s="26"/>
      <c r="U54" s="26"/>
      <c r="V54" s="3036" t="s">
        <v>893</v>
      </c>
      <c r="W54" s="3036"/>
      <c r="X54" s="3036"/>
      <c r="Y54" s="62"/>
      <c r="Z54" s="1469"/>
      <c r="AA54" s="1469"/>
      <c r="AB54" s="1469"/>
      <c r="AK54" s="1468"/>
      <c r="AL54" s="1468"/>
      <c r="AM54" s="1468"/>
      <c r="AN54" s="1468"/>
      <c r="AO54" s="1468"/>
      <c r="AP54" s="1468"/>
      <c r="AQ54" s="1468"/>
      <c r="AR54" s="1468"/>
      <c r="AS54" s="1468"/>
      <c r="AT54" s="1468"/>
      <c r="AU54" s="1468"/>
      <c r="AV54" s="1468"/>
      <c r="AW54" s="1468"/>
      <c r="AX54" s="1468"/>
      <c r="AY54" s="1468"/>
      <c r="AZ54" s="1468"/>
      <c r="BA54" s="1468"/>
      <c r="BB54" s="1468"/>
      <c r="BC54" s="1468"/>
      <c r="BD54" s="1468"/>
      <c r="BE54" s="1468"/>
      <c r="BF54" s="1468"/>
      <c r="BG54" s="1468"/>
      <c r="BH54" s="1468"/>
      <c r="BI54" s="1468"/>
      <c r="BJ54" s="1468"/>
      <c r="BK54" s="1468"/>
      <c r="BL54" s="1468"/>
      <c r="BM54" s="1468"/>
      <c r="BN54" s="1468"/>
      <c r="BO54" s="1468"/>
      <c r="BP54" s="1468"/>
      <c r="BQ54" s="1468"/>
      <c r="BR54" s="1468"/>
      <c r="BS54" s="1468"/>
      <c r="BT54" s="1468"/>
      <c r="BU54" s="1468"/>
      <c r="BV54" s="1468"/>
      <c r="BW54" s="1468"/>
      <c r="BX54" s="1468"/>
      <c r="BY54" s="1468"/>
      <c r="BZ54" s="1468"/>
      <c r="CA54" s="1468"/>
      <c r="CB54" s="1468"/>
      <c r="CC54" s="1468"/>
      <c r="CD54" s="1468"/>
      <c r="CE54" s="1468"/>
      <c r="CF54" s="1468"/>
      <c r="CG54" s="1468"/>
      <c r="CH54" s="1468"/>
      <c r="CI54" s="1468"/>
      <c r="CJ54" s="1468"/>
      <c r="CK54" s="1468"/>
      <c r="CL54" s="1468"/>
      <c r="CM54" s="1468"/>
      <c r="CN54" s="1468"/>
      <c r="CO54" s="1468"/>
      <c r="CP54" s="1468"/>
      <c r="CQ54" s="1468"/>
      <c r="CR54" s="1468"/>
      <c r="CS54" s="1468"/>
      <c r="CT54" s="1468"/>
      <c r="CU54" s="1468"/>
      <c r="CV54" s="1468"/>
    </row>
    <row r="55" spans="1:100" ht="15.75" thickBot="1" x14ac:dyDescent="0.3">
      <c r="B55" s="63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68">
        <v>115</v>
      </c>
      <c r="AA55" s="336"/>
      <c r="AK55" s="1468"/>
      <c r="AL55" s="1468"/>
      <c r="AM55" s="1468"/>
      <c r="AN55" s="1468"/>
      <c r="AO55" s="1468"/>
      <c r="AP55" s="1468"/>
      <c r="AQ55" s="1468"/>
      <c r="AR55" s="1468"/>
      <c r="AS55" s="1468"/>
      <c r="AT55" s="1468"/>
      <c r="AU55" s="1468"/>
      <c r="AV55" s="1468"/>
      <c r="AW55" s="1468"/>
      <c r="AX55" s="1468"/>
      <c r="AY55" s="1468"/>
      <c r="AZ55" s="1468"/>
      <c r="BA55" s="1468"/>
      <c r="BB55" s="1468"/>
      <c r="BC55" s="1468"/>
      <c r="BD55" s="1468"/>
      <c r="BE55" s="1468"/>
      <c r="BF55" s="1468"/>
      <c r="BG55" s="1468"/>
      <c r="BH55" s="1468"/>
      <c r="BI55" s="1468"/>
      <c r="BJ55" s="1468"/>
      <c r="BK55" s="1468"/>
      <c r="BL55" s="1468"/>
      <c r="BM55" s="1468"/>
      <c r="BN55" s="1468"/>
      <c r="BO55" s="1468"/>
      <c r="BP55" s="1468"/>
      <c r="BQ55" s="1468"/>
      <c r="BR55" s="1468"/>
      <c r="BS55" s="1468"/>
      <c r="BT55" s="1468"/>
      <c r="BU55" s="1468"/>
      <c r="BV55" s="1468"/>
      <c r="BW55" s="1468"/>
      <c r="BX55" s="1468"/>
      <c r="BY55" s="1468"/>
      <c r="BZ55" s="1468"/>
      <c r="CA55" s="1468"/>
      <c r="CB55" s="1468"/>
      <c r="CC55" s="1468"/>
      <c r="CD55" s="1468"/>
      <c r="CE55" s="1468"/>
      <c r="CF55" s="1468"/>
      <c r="CG55" s="1468"/>
      <c r="CH55" s="1468"/>
      <c r="CI55" s="1468"/>
      <c r="CJ55" s="1468"/>
      <c r="CK55" s="1468"/>
      <c r="CL55" s="1468"/>
      <c r="CM55" s="1468"/>
      <c r="CN55" s="1468"/>
      <c r="CO55" s="1468"/>
      <c r="CP55" s="1468"/>
      <c r="CQ55" s="1468"/>
      <c r="CR55" s="1468"/>
      <c r="CS55" s="1468"/>
      <c r="CT55" s="1468"/>
      <c r="CU55" s="1468"/>
      <c r="CV55" s="1468"/>
    </row>
    <row r="56" spans="1:100" x14ac:dyDescent="0.25">
      <c r="AK56" s="1468"/>
      <c r="AL56" s="1468"/>
      <c r="AM56" s="1468"/>
      <c r="AN56" s="1468"/>
      <c r="AO56" s="1468"/>
      <c r="AP56" s="1468"/>
      <c r="AQ56" s="1468"/>
      <c r="AR56" s="1468"/>
      <c r="AS56" s="1468"/>
      <c r="AT56" s="1468"/>
      <c r="AU56" s="1468"/>
      <c r="AV56" s="1468"/>
      <c r="AW56" s="1468"/>
      <c r="AX56" s="1468"/>
      <c r="AY56" s="1468"/>
      <c r="AZ56" s="1468"/>
      <c r="BA56" s="1468"/>
      <c r="BB56" s="1468"/>
      <c r="BC56" s="1468"/>
      <c r="BD56" s="1468"/>
      <c r="BE56" s="1468"/>
      <c r="BF56" s="1468"/>
      <c r="BG56" s="1468"/>
      <c r="BH56" s="1468"/>
      <c r="BI56" s="1468"/>
      <c r="BJ56" s="1468"/>
      <c r="BK56" s="1468"/>
      <c r="BL56" s="1468"/>
      <c r="BM56" s="1468"/>
      <c r="BN56" s="1468"/>
      <c r="BO56" s="1468"/>
      <c r="BP56" s="1468"/>
      <c r="BQ56" s="1468"/>
      <c r="BR56" s="1468"/>
      <c r="BS56" s="1468"/>
      <c r="BT56" s="1468"/>
      <c r="BU56" s="1468"/>
      <c r="BV56" s="1468"/>
      <c r="BW56" s="1468"/>
      <c r="BX56" s="1468"/>
      <c r="BY56" s="1468"/>
      <c r="BZ56" s="1468"/>
      <c r="CA56" s="1468"/>
      <c r="CB56" s="1468"/>
      <c r="CC56" s="1468"/>
      <c r="CD56" s="1468"/>
      <c r="CE56" s="1468"/>
      <c r="CF56" s="1468"/>
      <c r="CG56" s="1468"/>
      <c r="CH56" s="1468"/>
      <c r="CI56" s="1468"/>
      <c r="CJ56" s="1468"/>
      <c r="CK56" s="1468"/>
      <c r="CL56" s="1468"/>
      <c r="CM56" s="1468"/>
      <c r="CN56" s="1468"/>
      <c r="CO56" s="1468"/>
      <c r="CP56" s="1468"/>
      <c r="CQ56" s="1468"/>
      <c r="CR56" s="1468"/>
      <c r="CS56" s="1468"/>
      <c r="CT56" s="1468"/>
      <c r="CU56" s="1468"/>
      <c r="CV56" s="1468"/>
    </row>
    <row r="57" spans="1:100" x14ac:dyDescent="0.25">
      <c r="AK57" s="1468"/>
      <c r="AL57" s="1468"/>
      <c r="AM57" s="1468"/>
      <c r="AN57" s="1468"/>
      <c r="AO57" s="1468"/>
      <c r="AP57" s="1468"/>
      <c r="AQ57" s="1468"/>
      <c r="AR57" s="1468"/>
      <c r="AS57" s="1468"/>
      <c r="AT57" s="1468"/>
      <c r="AU57" s="1468"/>
      <c r="AV57" s="1468"/>
      <c r="AW57" s="1468"/>
      <c r="AX57" s="1468"/>
      <c r="AY57" s="1468"/>
      <c r="AZ57" s="1468"/>
      <c r="BA57" s="1468"/>
      <c r="BB57" s="1468"/>
      <c r="BC57" s="1468"/>
      <c r="BD57" s="1468"/>
      <c r="BE57" s="1468"/>
      <c r="BF57" s="1468"/>
      <c r="BG57" s="1468"/>
      <c r="BH57" s="1468"/>
      <c r="BI57" s="1468"/>
      <c r="BJ57" s="1468"/>
      <c r="BK57" s="1468"/>
      <c r="BL57" s="1468"/>
      <c r="BM57" s="1468"/>
      <c r="BN57" s="1468"/>
      <c r="BO57" s="1468"/>
      <c r="BP57" s="1468"/>
      <c r="BQ57" s="1468"/>
      <c r="BR57" s="1468"/>
      <c r="BS57" s="1468"/>
      <c r="BT57" s="1468"/>
      <c r="BU57" s="1468"/>
      <c r="BV57" s="1468"/>
      <c r="BW57" s="1468"/>
      <c r="BX57" s="1468"/>
      <c r="BY57" s="1468"/>
      <c r="BZ57" s="1468"/>
      <c r="CA57" s="1468"/>
      <c r="CB57" s="1468"/>
      <c r="CC57" s="1468"/>
      <c r="CD57" s="1468"/>
      <c r="CE57" s="1468"/>
      <c r="CF57" s="1468"/>
      <c r="CG57" s="1468"/>
      <c r="CH57" s="1468"/>
      <c r="CI57" s="1468"/>
      <c r="CJ57" s="1468"/>
      <c r="CK57" s="1468"/>
      <c r="CL57" s="1468"/>
      <c r="CM57" s="1468"/>
      <c r="CN57" s="1468"/>
      <c r="CO57" s="1468"/>
      <c r="CP57" s="1468"/>
      <c r="CQ57" s="1468"/>
      <c r="CR57" s="1468"/>
      <c r="CS57" s="1468"/>
      <c r="CT57" s="1468"/>
      <c r="CU57" s="1468"/>
      <c r="CV57" s="1468"/>
    </row>
    <row r="58" spans="1:100" x14ac:dyDescent="0.25">
      <c r="AK58" s="1468"/>
      <c r="AL58" s="1468"/>
      <c r="AM58" s="1468"/>
      <c r="AN58" s="1468"/>
      <c r="AO58" s="1468"/>
      <c r="AP58" s="1468"/>
      <c r="AQ58" s="1468"/>
      <c r="AR58" s="1468"/>
      <c r="AS58" s="1468"/>
      <c r="AT58" s="1468"/>
      <c r="AU58" s="1468"/>
      <c r="AV58" s="1468"/>
      <c r="AW58" s="1468"/>
      <c r="AX58" s="1468"/>
      <c r="AY58" s="1468"/>
      <c r="AZ58" s="1468"/>
      <c r="BA58" s="1468"/>
      <c r="BB58" s="1468"/>
      <c r="BC58" s="1468"/>
      <c r="BD58" s="1468"/>
      <c r="BE58" s="1468"/>
      <c r="BF58" s="1468"/>
      <c r="BG58" s="1468"/>
      <c r="BH58" s="1468"/>
      <c r="BI58" s="1468"/>
      <c r="BJ58" s="1468"/>
      <c r="BK58" s="1468"/>
      <c r="BL58" s="1468"/>
      <c r="BM58" s="1468"/>
      <c r="BN58" s="1468"/>
      <c r="BO58" s="1468"/>
      <c r="BP58" s="1468"/>
      <c r="BQ58" s="1468"/>
      <c r="BR58" s="1468"/>
      <c r="BS58" s="1468"/>
      <c r="BT58" s="1468"/>
      <c r="BU58" s="1468"/>
      <c r="BV58" s="1468"/>
      <c r="BW58" s="1468"/>
      <c r="BX58" s="1468"/>
      <c r="BY58" s="1468"/>
      <c r="BZ58" s="1468"/>
      <c r="CA58" s="1468"/>
      <c r="CB58" s="1468"/>
      <c r="CC58" s="1468"/>
      <c r="CD58" s="1468"/>
      <c r="CE58" s="1468"/>
      <c r="CF58" s="1468"/>
      <c r="CG58" s="1468"/>
      <c r="CH58" s="1468"/>
      <c r="CI58" s="1468"/>
      <c r="CJ58" s="1468"/>
      <c r="CK58" s="1468"/>
      <c r="CL58" s="1468"/>
      <c r="CM58" s="1468"/>
      <c r="CN58" s="1468"/>
      <c r="CO58" s="1468"/>
      <c r="CP58" s="1468"/>
      <c r="CQ58" s="1468"/>
      <c r="CR58" s="1468"/>
      <c r="CS58" s="1468"/>
      <c r="CT58" s="1468"/>
      <c r="CU58" s="1468"/>
      <c r="CV58" s="1468"/>
    </row>
    <row r="59" spans="1:100" x14ac:dyDescent="0.25">
      <c r="AK59" s="1468"/>
      <c r="AL59" s="1468"/>
      <c r="AM59" s="1468"/>
      <c r="AN59" s="1468"/>
      <c r="AO59" s="1468"/>
      <c r="AP59" s="1468"/>
      <c r="AQ59" s="1468"/>
      <c r="AR59" s="1468"/>
      <c r="AS59" s="1468"/>
      <c r="AT59" s="1468"/>
      <c r="AU59" s="1468"/>
      <c r="AV59" s="1468"/>
      <c r="AW59" s="1468"/>
      <c r="AX59" s="1468"/>
      <c r="AY59" s="1468"/>
      <c r="AZ59" s="1468"/>
      <c r="BA59" s="1468"/>
      <c r="BB59" s="1468"/>
      <c r="BC59" s="1468"/>
      <c r="BD59" s="1468"/>
      <c r="BE59" s="1468"/>
      <c r="BF59" s="1468"/>
      <c r="BG59" s="1468"/>
      <c r="BH59" s="1468"/>
      <c r="BI59" s="1468"/>
      <c r="BJ59" s="1468"/>
      <c r="BK59" s="1468"/>
      <c r="BL59" s="1468"/>
      <c r="BM59" s="1468"/>
      <c r="BN59" s="1468"/>
      <c r="BO59" s="1468"/>
      <c r="BP59" s="1468"/>
      <c r="BQ59" s="1468"/>
      <c r="BR59" s="1468"/>
      <c r="BS59" s="1468"/>
      <c r="BT59" s="1468"/>
      <c r="BU59" s="1468"/>
      <c r="BV59" s="1468"/>
      <c r="BW59" s="1468"/>
      <c r="BX59" s="1468"/>
      <c r="BY59" s="1468"/>
      <c r="BZ59" s="1468"/>
      <c r="CA59" s="1468"/>
      <c r="CB59" s="1468"/>
      <c r="CC59" s="1468"/>
      <c r="CD59" s="1468"/>
      <c r="CE59" s="1468"/>
      <c r="CF59" s="1468"/>
      <c r="CG59" s="1468"/>
      <c r="CH59" s="1468"/>
      <c r="CI59" s="1468"/>
      <c r="CJ59" s="1468"/>
      <c r="CK59" s="1468"/>
      <c r="CL59" s="1468"/>
      <c r="CM59" s="1468"/>
      <c r="CN59" s="1468"/>
      <c r="CO59" s="1468"/>
      <c r="CP59" s="1468"/>
      <c r="CQ59" s="1468"/>
      <c r="CR59" s="1468"/>
      <c r="CS59" s="1468"/>
      <c r="CT59" s="1468"/>
      <c r="CU59" s="1468"/>
      <c r="CV59" s="1468"/>
    </row>
    <row r="60" spans="1:100" x14ac:dyDescent="0.25">
      <c r="AK60" s="1468"/>
      <c r="AL60" s="1468"/>
      <c r="AM60" s="1468"/>
      <c r="AN60" s="1468"/>
      <c r="AO60" s="1468"/>
      <c r="AP60" s="1468"/>
      <c r="AQ60" s="1468"/>
      <c r="AR60" s="1468"/>
      <c r="AS60" s="1468"/>
      <c r="AT60" s="1468"/>
      <c r="AU60" s="1468"/>
      <c r="AV60" s="1468"/>
      <c r="AW60" s="1468"/>
      <c r="AX60" s="1468"/>
      <c r="AY60" s="1468"/>
      <c r="AZ60" s="1468"/>
      <c r="BA60" s="1468"/>
      <c r="BB60" s="1468"/>
      <c r="BC60" s="1468"/>
      <c r="BD60" s="1468"/>
      <c r="BE60" s="1468"/>
      <c r="BF60" s="1468"/>
      <c r="BG60" s="1468"/>
      <c r="BH60" s="1468"/>
      <c r="BI60" s="1468"/>
      <c r="BJ60" s="1468"/>
      <c r="BK60" s="1468"/>
      <c r="BL60" s="1468"/>
      <c r="BM60" s="1468"/>
      <c r="BN60" s="1468"/>
      <c r="BO60" s="1468"/>
      <c r="BP60" s="1468"/>
      <c r="BQ60" s="1468"/>
      <c r="BR60" s="1468"/>
      <c r="BS60" s="1468"/>
      <c r="BT60" s="1468"/>
      <c r="BU60" s="1468"/>
      <c r="BV60" s="1468"/>
      <c r="BW60" s="1468"/>
      <c r="BX60" s="1468"/>
      <c r="BY60" s="1468"/>
      <c r="BZ60" s="1468"/>
      <c r="CA60" s="1468"/>
      <c r="CB60" s="1468"/>
      <c r="CC60" s="1468"/>
      <c r="CD60" s="1468"/>
      <c r="CE60" s="1468"/>
      <c r="CF60" s="1468"/>
      <c r="CG60" s="1468"/>
      <c r="CH60" s="1468"/>
      <c r="CI60" s="1468"/>
      <c r="CJ60" s="1468"/>
      <c r="CK60" s="1468"/>
      <c r="CL60" s="1468"/>
      <c r="CM60" s="1468"/>
      <c r="CN60" s="1468"/>
      <c r="CO60" s="1468"/>
      <c r="CP60" s="1468"/>
      <c r="CQ60" s="1468"/>
      <c r="CR60" s="1468"/>
      <c r="CS60" s="1468"/>
      <c r="CT60" s="1468"/>
      <c r="CU60" s="1468"/>
      <c r="CV60" s="1468"/>
    </row>
  </sheetData>
  <mergeCells count="70">
    <mergeCell ref="O48:R48"/>
    <mergeCell ref="O49:R49"/>
    <mergeCell ref="O43:R43"/>
    <mergeCell ref="O44:R44"/>
    <mergeCell ref="O45:R45"/>
    <mergeCell ref="O46:R46"/>
    <mergeCell ref="O47:R47"/>
    <mergeCell ref="O38:R38"/>
    <mergeCell ref="O39:R39"/>
    <mergeCell ref="O40:R40"/>
    <mergeCell ref="O41:R41"/>
    <mergeCell ref="O42:R42"/>
    <mergeCell ref="O33:R33"/>
    <mergeCell ref="O34:R34"/>
    <mergeCell ref="O35:R35"/>
    <mergeCell ref="O36:R36"/>
    <mergeCell ref="O37:R37"/>
    <mergeCell ref="O28:R28"/>
    <mergeCell ref="O29:R29"/>
    <mergeCell ref="O30:R30"/>
    <mergeCell ref="O31:R31"/>
    <mergeCell ref="O32:R32"/>
    <mergeCell ref="O23:R23"/>
    <mergeCell ref="O24:R24"/>
    <mergeCell ref="O25:R25"/>
    <mergeCell ref="O26:R26"/>
    <mergeCell ref="O27:R27"/>
    <mergeCell ref="O18:R18"/>
    <mergeCell ref="O19:R19"/>
    <mergeCell ref="O20:R20"/>
    <mergeCell ref="O21:R21"/>
    <mergeCell ref="O22:R22"/>
    <mergeCell ref="B2:Y2"/>
    <mergeCell ref="B3:Y3"/>
    <mergeCell ref="B4:Y4"/>
    <mergeCell ref="B5:Y5"/>
    <mergeCell ref="C6:F6"/>
    <mergeCell ref="W6:X6"/>
    <mergeCell ref="Y13:Y16"/>
    <mergeCell ref="B8:Y8"/>
    <mergeCell ref="K10:U10"/>
    <mergeCell ref="B12:B16"/>
    <mergeCell ref="C12:C16"/>
    <mergeCell ref="F13:F16"/>
    <mergeCell ref="E13:E16"/>
    <mergeCell ref="D13:D16"/>
    <mergeCell ref="G13:G16"/>
    <mergeCell ref="H13:H16"/>
    <mergeCell ref="C10:I10"/>
    <mergeCell ref="I12:I16"/>
    <mergeCell ref="J13:J16"/>
    <mergeCell ref="K13:K16"/>
    <mergeCell ref="J12:N12"/>
    <mergeCell ref="D12:H12"/>
    <mergeCell ref="V54:X54"/>
    <mergeCell ref="O54:Q54"/>
    <mergeCell ref="C54:G54"/>
    <mergeCell ref="S12:S16"/>
    <mergeCell ref="W12:X12"/>
    <mergeCell ref="W13:W16"/>
    <mergeCell ref="X13:X16"/>
    <mergeCell ref="T12:T16"/>
    <mergeCell ref="L13:L16"/>
    <mergeCell ref="M13:M16"/>
    <mergeCell ref="N13:N16"/>
    <mergeCell ref="O14:R14"/>
    <mergeCell ref="U12:U16"/>
    <mergeCell ref="V12:V16"/>
    <mergeCell ref="O17:R17"/>
    <mergeCell ref="B52:V52"/>
  </mergeCells>
  <pageMargins left="0.7" right="0.7" top="0.75" bottom="0.75" header="0.3" footer="0.3"/>
  <pageSetup paperSize="5" scale="60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FF0000"/>
  </sheetPr>
  <dimension ref="A1:DU58"/>
  <sheetViews>
    <sheetView zoomScale="130" zoomScaleNormal="130" workbookViewId="0">
      <selection activeCell="F20" sqref="F20"/>
    </sheetView>
  </sheetViews>
  <sheetFormatPr baseColWidth="10" defaultRowHeight="15" x14ac:dyDescent="0.25"/>
  <cols>
    <col min="1" max="1" width="6.85546875" style="1246" customWidth="1"/>
    <col min="2" max="2" width="6.28515625" customWidth="1"/>
    <col min="3" max="3" width="7.140625" customWidth="1"/>
    <col min="4" max="4" width="4.7109375" customWidth="1"/>
    <col min="5" max="5" width="5.28515625" customWidth="1"/>
    <col min="6" max="6" width="5" customWidth="1"/>
    <col min="7" max="7" width="6.42578125" customWidth="1"/>
    <col min="8" max="8" width="5.140625" customWidth="1"/>
    <col min="9" max="10" width="3.28515625" customWidth="1"/>
    <col min="11" max="11" width="3.85546875" customWidth="1"/>
    <col min="12" max="12" width="4.28515625" customWidth="1"/>
    <col min="13" max="13" width="4.85546875" customWidth="1"/>
    <col min="14" max="14" width="5" customWidth="1"/>
    <col min="18" max="18" width="39.28515625" customWidth="1"/>
    <col min="19" max="19" width="11.42578125" customWidth="1"/>
    <col min="20" max="20" width="12.42578125" customWidth="1"/>
    <col min="21" max="21" width="11.140625" customWidth="1"/>
    <col min="22" max="22" width="13.140625" customWidth="1"/>
    <col min="23" max="23" width="18.140625" customWidth="1"/>
    <col min="24" max="24" width="17.85546875" customWidth="1"/>
    <col min="25" max="25" width="19" customWidth="1"/>
  </cols>
  <sheetData>
    <row r="1" spans="2:25" s="1246" customFormat="1" ht="15.75" thickBot="1" x14ac:dyDescent="0.3"/>
    <row r="2" spans="2:25" x14ac:dyDescent="0.25">
      <c r="B2" s="3102" t="s">
        <v>17</v>
      </c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6"/>
      <c r="N2" s="3036"/>
      <c r="O2" s="3036"/>
      <c r="P2" s="3036"/>
      <c r="Q2" s="3036"/>
      <c r="R2" s="3036"/>
      <c r="S2" s="3036"/>
      <c r="T2" s="3036"/>
      <c r="U2" s="3036"/>
      <c r="V2" s="3036"/>
      <c r="W2" s="3036"/>
      <c r="X2" s="3036"/>
      <c r="Y2" s="3037"/>
    </row>
    <row r="3" spans="2:25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221"/>
      <c r="O3" s="3221"/>
      <c r="P3" s="3221"/>
      <c r="Q3" s="3221"/>
      <c r="R3" s="3221"/>
      <c r="S3" s="3221"/>
      <c r="T3" s="3221"/>
      <c r="U3" s="3221"/>
      <c r="V3" s="3221"/>
      <c r="W3" s="3221"/>
      <c r="X3" s="3221"/>
      <c r="Y3" s="3222"/>
    </row>
    <row r="4" spans="2:25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60"/>
      <c r="C6" s="3036" t="s">
        <v>1014</v>
      </c>
      <c r="D6" s="3036"/>
      <c r="E6" s="3036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61"/>
    </row>
    <row r="7" spans="2:25" x14ac:dyDescent="0.25">
      <c r="B7" s="55"/>
      <c r="C7" s="2"/>
      <c r="D7" s="2"/>
      <c r="E7" s="2"/>
      <c r="F7" s="2"/>
      <c r="G7" s="1266" t="s">
        <v>1708</v>
      </c>
      <c r="H7" s="1266"/>
      <c r="I7" s="1266"/>
      <c r="J7" s="1266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25" x14ac:dyDescent="0.25">
      <c r="B8" s="3038" t="s">
        <v>755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25" x14ac:dyDescent="0.25">
      <c r="B10" s="55"/>
      <c r="C10" s="119" t="s">
        <v>917</v>
      </c>
      <c r="D10" s="119"/>
      <c r="E10" s="119"/>
      <c r="F10" s="119"/>
      <c r="G10" s="2"/>
      <c r="H10" s="2"/>
      <c r="I10" s="2"/>
      <c r="J10" s="3000" t="s">
        <v>1035</v>
      </c>
      <c r="K10" s="3000"/>
      <c r="L10" s="3000"/>
      <c r="M10" s="3000"/>
      <c r="N10" s="3000"/>
      <c r="O10" s="3000"/>
      <c r="P10" s="3000"/>
      <c r="Q10" s="3000"/>
      <c r="R10" s="3000"/>
      <c r="S10" s="618"/>
      <c r="T10" s="2"/>
      <c r="U10" s="2"/>
      <c r="V10" s="2"/>
      <c r="W10" s="2"/>
      <c r="X10" s="2"/>
      <c r="Y10" s="62"/>
    </row>
    <row r="11" spans="2:25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25" ht="15.75" customHeight="1" thickBot="1" x14ac:dyDescent="0.3">
      <c r="B12" s="3401" t="s">
        <v>913</v>
      </c>
      <c r="C12" s="3401" t="s">
        <v>932</v>
      </c>
      <c r="D12" s="3010" t="s">
        <v>798</v>
      </c>
      <c r="E12" s="3010"/>
      <c r="F12" s="3010"/>
      <c r="G12" s="3010"/>
      <c r="H12" s="3011"/>
      <c r="I12" s="3401" t="s">
        <v>713</v>
      </c>
      <c r="J12" s="3036" t="s">
        <v>45</v>
      </c>
      <c r="K12" s="3036"/>
      <c r="L12" s="3036"/>
      <c r="M12" s="3036"/>
      <c r="N12" s="3037"/>
      <c r="O12" s="55"/>
      <c r="P12" s="2"/>
      <c r="Q12" s="2"/>
      <c r="R12" s="2"/>
      <c r="S12" s="3711" t="s">
        <v>915</v>
      </c>
      <c r="T12" s="3394" t="s">
        <v>47</v>
      </c>
      <c r="U12" s="3394" t="s">
        <v>759</v>
      </c>
      <c r="V12" s="3246" t="s">
        <v>662</v>
      </c>
      <c r="W12" s="3413" t="s">
        <v>2462</v>
      </c>
      <c r="X12" s="3414"/>
      <c r="Y12" s="221" t="s">
        <v>2456</v>
      </c>
    </row>
    <row r="13" spans="2:25" x14ac:dyDescent="0.25">
      <c r="B13" s="3402"/>
      <c r="C13" s="3402"/>
      <c r="D13" s="3401" t="s">
        <v>20</v>
      </c>
      <c r="E13" s="3401" t="s">
        <v>21</v>
      </c>
      <c r="F13" s="3401" t="s">
        <v>692</v>
      </c>
      <c r="G13" s="3401" t="s">
        <v>693</v>
      </c>
      <c r="H13" s="3401" t="s">
        <v>694</v>
      </c>
      <c r="I13" s="3402"/>
      <c r="J13" s="3401" t="s">
        <v>836</v>
      </c>
      <c r="K13" s="3401" t="s">
        <v>111</v>
      </c>
      <c r="L13" s="3407" t="s">
        <v>5</v>
      </c>
      <c r="M13" s="3407" t="s">
        <v>113</v>
      </c>
      <c r="N13" s="3407" t="s">
        <v>114</v>
      </c>
      <c r="O13" s="55"/>
      <c r="P13" s="2"/>
      <c r="Q13" s="2"/>
      <c r="R13" s="2"/>
      <c r="S13" s="3747"/>
      <c r="T13" s="3403"/>
      <c r="U13" s="3403"/>
      <c r="V13" s="3200"/>
      <c r="W13" s="3394" t="s">
        <v>1036</v>
      </c>
      <c r="X13" s="3394" t="s">
        <v>707</v>
      </c>
      <c r="Y13" s="3394" t="s">
        <v>1037</v>
      </c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8"/>
      <c r="M14" s="3408"/>
      <c r="N14" s="3408"/>
      <c r="O14" s="2999" t="s">
        <v>46</v>
      </c>
      <c r="P14" s="3000"/>
      <c r="Q14" s="3000"/>
      <c r="R14" s="3000"/>
      <c r="S14" s="3747"/>
      <c r="T14" s="3403"/>
      <c r="U14" s="3403"/>
      <c r="V14" s="3200"/>
      <c r="W14" s="3395"/>
      <c r="X14" s="3395"/>
      <c r="Y14" s="3395"/>
    </row>
    <row r="15" spans="2:25" ht="21.75" customHeight="1" x14ac:dyDescent="0.25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8"/>
      <c r="M15" s="3408"/>
      <c r="N15" s="3408"/>
      <c r="O15" s="55"/>
      <c r="P15" s="2"/>
      <c r="Q15" s="2"/>
      <c r="R15" s="2"/>
      <c r="S15" s="3747"/>
      <c r="T15" s="3403"/>
      <c r="U15" s="3403"/>
      <c r="V15" s="3200"/>
      <c r="W15" s="3395"/>
      <c r="X15" s="3395"/>
      <c r="Y15" s="3395"/>
    </row>
    <row r="16" spans="2:25" ht="24" customHeight="1" thickBot="1" x14ac:dyDescent="0.3">
      <c r="B16" s="3402"/>
      <c r="C16" s="3402"/>
      <c r="D16" s="3402"/>
      <c r="E16" s="3402"/>
      <c r="F16" s="3402"/>
      <c r="G16" s="3402"/>
      <c r="H16" s="3402"/>
      <c r="I16" s="3402"/>
      <c r="J16" s="3402"/>
      <c r="K16" s="3402"/>
      <c r="L16" s="3408"/>
      <c r="M16" s="3408"/>
      <c r="N16" s="3408"/>
      <c r="O16" s="55"/>
      <c r="P16" s="2"/>
      <c r="Q16" s="2"/>
      <c r="R16" s="619"/>
      <c r="S16" s="3712"/>
      <c r="T16" s="3478"/>
      <c r="U16" s="3478"/>
      <c r="V16" s="3201"/>
      <c r="W16" s="3481"/>
      <c r="X16" s="3481"/>
      <c r="Y16" s="3481"/>
    </row>
    <row r="17" spans="2:25" ht="15.75" thickBot="1" x14ac:dyDescent="0.3">
      <c r="B17" s="100">
        <v>1</v>
      </c>
      <c r="C17" s="100">
        <v>2</v>
      </c>
      <c r="D17" s="100">
        <v>3</v>
      </c>
      <c r="E17" s="100">
        <v>4</v>
      </c>
      <c r="F17" s="184">
        <v>5</v>
      </c>
      <c r="G17" s="100">
        <v>6</v>
      </c>
      <c r="H17" s="100">
        <v>7</v>
      </c>
      <c r="I17" s="624"/>
      <c r="J17" s="100">
        <v>8</v>
      </c>
      <c r="K17" s="100">
        <v>9</v>
      </c>
      <c r="L17" s="100">
        <v>10</v>
      </c>
      <c r="M17" s="100">
        <v>11</v>
      </c>
      <c r="N17" s="625">
        <v>12</v>
      </c>
      <c r="O17" s="3166">
        <v>13</v>
      </c>
      <c r="P17" s="3719"/>
      <c r="Q17" s="3719"/>
      <c r="R17" s="3167"/>
      <c r="S17" s="97"/>
      <c r="T17" s="97">
        <v>14</v>
      </c>
      <c r="U17" s="100">
        <v>15</v>
      </c>
      <c r="V17" s="283">
        <v>16</v>
      </c>
      <c r="W17" s="284">
        <v>17</v>
      </c>
      <c r="X17" s="97">
        <v>18</v>
      </c>
      <c r="Y17" s="97">
        <v>19</v>
      </c>
    </row>
    <row r="18" spans="2:25" x14ac:dyDescent="0.25">
      <c r="B18" s="477"/>
      <c r="C18" s="433"/>
      <c r="D18" s="490" t="s">
        <v>679</v>
      </c>
      <c r="E18" s="490" t="s">
        <v>1716</v>
      </c>
      <c r="F18" s="490" t="s">
        <v>1707</v>
      </c>
      <c r="G18" s="433"/>
      <c r="H18" s="433"/>
      <c r="I18" s="433"/>
      <c r="J18" s="490" t="s">
        <v>675</v>
      </c>
      <c r="K18" s="490" t="s">
        <v>680</v>
      </c>
      <c r="L18" s="435" t="s">
        <v>675</v>
      </c>
      <c r="M18" s="671"/>
      <c r="N18" s="491"/>
      <c r="O18" s="3223" t="s">
        <v>2468</v>
      </c>
      <c r="P18" s="2993"/>
      <c r="Q18" s="2993"/>
      <c r="R18" s="3224"/>
      <c r="S18" s="772"/>
      <c r="T18" s="542"/>
      <c r="U18" s="334"/>
      <c r="V18" s="501"/>
      <c r="W18" s="248"/>
      <c r="X18" s="249"/>
      <c r="Y18" s="271"/>
    </row>
    <row r="19" spans="2:25" s="1468" customFormat="1" x14ac:dyDescent="0.25">
      <c r="B19" s="2388"/>
      <c r="C19" s="2273"/>
      <c r="D19" s="2273"/>
      <c r="E19" s="2273"/>
      <c r="F19" s="2273"/>
      <c r="G19" s="2273"/>
      <c r="H19" s="2273"/>
      <c r="I19" s="2273"/>
      <c r="J19" s="2323" t="s">
        <v>675</v>
      </c>
      <c r="K19" s="2323" t="s">
        <v>680</v>
      </c>
      <c r="L19" s="2276" t="s">
        <v>675</v>
      </c>
      <c r="M19" s="2429" t="s">
        <v>680</v>
      </c>
      <c r="N19" s="2300"/>
      <c r="O19" s="3387" t="s">
        <v>449</v>
      </c>
      <c r="P19" s="3149"/>
      <c r="Q19" s="3149"/>
      <c r="R19" s="3388"/>
      <c r="S19" s="2303"/>
      <c r="T19" s="2335"/>
      <c r="U19" s="2276"/>
      <c r="V19" s="2289"/>
      <c r="W19" s="1544"/>
      <c r="X19" s="2377"/>
      <c r="Y19" s="2377"/>
    </row>
    <row r="20" spans="2:25" s="1468" customFormat="1" x14ac:dyDescent="0.25">
      <c r="B20" s="2275" t="s">
        <v>53</v>
      </c>
      <c r="C20" s="2273"/>
      <c r="D20" s="2273"/>
      <c r="E20" s="2273"/>
      <c r="F20" s="2273"/>
      <c r="G20" s="2273"/>
      <c r="H20" s="2273"/>
      <c r="I20" s="2273"/>
      <c r="J20" s="2286" t="s">
        <v>675</v>
      </c>
      <c r="K20" s="2286" t="s">
        <v>680</v>
      </c>
      <c r="L20" s="2282" t="s">
        <v>675</v>
      </c>
      <c r="M20" s="2327" t="s">
        <v>680</v>
      </c>
      <c r="N20" s="2320" t="s">
        <v>598</v>
      </c>
      <c r="O20" s="3455" t="s">
        <v>449</v>
      </c>
      <c r="P20" s="3104"/>
      <c r="Q20" s="3104"/>
      <c r="R20" s="3456"/>
      <c r="S20" s="2303" t="s">
        <v>1394</v>
      </c>
      <c r="T20" s="2335" t="s">
        <v>668</v>
      </c>
      <c r="U20" s="2276" t="s">
        <v>1284</v>
      </c>
      <c r="V20" s="2289" t="s">
        <v>1283</v>
      </c>
      <c r="W20" s="1503">
        <v>50000</v>
      </c>
      <c r="X20" s="1503">
        <v>37500</v>
      </c>
      <c r="Y20" s="1503">
        <v>50000</v>
      </c>
    </row>
    <row r="21" spans="2:25" s="1468" customFormat="1" x14ac:dyDescent="0.25">
      <c r="B21" s="2390"/>
      <c r="C21" s="2273"/>
      <c r="D21" s="2273"/>
      <c r="E21" s="2273"/>
      <c r="F21" s="2273"/>
      <c r="G21" s="2273"/>
      <c r="H21" s="2273"/>
      <c r="I21" s="2273"/>
      <c r="J21" s="2323" t="s">
        <v>675</v>
      </c>
      <c r="K21" s="2323" t="s">
        <v>680</v>
      </c>
      <c r="L21" s="2276" t="s">
        <v>675</v>
      </c>
      <c r="M21" s="2429" t="s">
        <v>722</v>
      </c>
      <c r="N21" s="2300"/>
      <c r="O21" s="3387" t="s">
        <v>430</v>
      </c>
      <c r="P21" s="3149"/>
      <c r="Q21" s="3149"/>
      <c r="R21" s="3388"/>
      <c r="S21" s="2303"/>
      <c r="T21" s="2335"/>
      <c r="U21" s="2276"/>
      <c r="V21" s="2289"/>
      <c r="W21" s="1503"/>
      <c r="X21" s="1503"/>
      <c r="Y21" s="1503"/>
    </row>
    <row r="22" spans="2:25" s="1468" customFormat="1" x14ac:dyDescent="0.25">
      <c r="B22" s="2275" t="s">
        <v>53</v>
      </c>
      <c r="C22" s="2273"/>
      <c r="D22" s="2273"/>
      <c r="E22" s="2273"/>
      <c r="F22" s="2273"/>
      <c r="G22" s="2273"/>
      <c r="H22" s="2273"/>
      <c r="I22" s="2273"/>
      <c r="J22" s="2273" t="s">
        <v>675</v>
      </c>
      <c r="K22" s="2273" t="s">
        <v>680</v>
      </c>
      <c r="L22" s="2282" t="s">
        <v>675</v>
      </c>
      <c r="M22" s="2327" t="s">
        <v>722</v>
      </c>
      <c r="N22" s="2320" t="s">
        <v>598</v>
      </c>
      <c r="O22" s="3455" t="s">
        <v>430</v>
      </c>
      <c r="P22" s="3104"/>
      <c r="Q22" s="3104"/>
      <c r="R22" s="3456"/>
      <c r="S22" s="2300" t="s">
        <v>1394</v>
      </c>
      <c r="T22" s="2335" t="s">
        <v>668</v>
      </c>
      <c r="U22" s="2276" t="s">
        <v>1395</v>
      </c>
      <c r="V22" s="2289" t="s">
        <v>1283</v>
      </c>
      <c r="W22" s="2522">
        <v>50000</v>
      </c>
      <c r="X22" s="1503">
        <v>37500</v>
      </c>
      <c r="Y22" s="2522">
        <v>50000</v>
      </c>
    </row>
    <row r="23" spans="2:25" s="1468" customFormat="1" x14ac:dyDescent="0.25">
      <c r="B23" s="2390"/>
      <c r="C23" s="2273"/>
      <c r="D23" s="2273"/>
      <c r="E23" s="2273"/>
      <c r="F23" s="2273"/>
      <c r="G23" s="2273"/>
      <c r="H23" s="2273"/>
      <c r="I23" s="2273"/>
      <c r="J23" s="2273" t="s">
        <v>675</v>
      </c>
      <c r="K23" s="2273" t="s">
        <v>680</v>
      </c>
      <c r="L23" s="2282" t="s">
        <v>723</v>
      </c>
      <c r="M23" s="2327"/>
      <c r="N23" s="2320"/>
      <c r="O23" s="3387" t="s">
        <v>450</v>
      </c>
      <c r="P23" s="3149"/>
      <c r="Q23" s="3149"/>
      <c r="R23" s="3388"/>
      <c r="S23" s="2300"/>
      <c r="T23" s="2335"/>
      <c r="U23" s="2276"/>
      <c r="V23" s="2339"/>
      <c r="W23" s="2522"/>
      <c r="X23" s="2523"/>
      <c r="Y23" s="2522"/>
    </row>
    <row r="24" spans="2:25" s="1468" customFormat="1" x14ac:dyDescent="0.25">
      <c r="B24" s="2390"/>
      <c r="C24" s="2273"/>
      <c r="D24" s="2273"/>
      <c r="E24" s="2273"/>
      <c r="F24" s="2273"/>
      <c r="G24" s="2273"/>
      <c r="H24" s="2273"/>
      <c r="I24" s="2273"/>
      <c r="J24" s="2323" t="s">
        <v>675</v>
      </c>
      <c r="K24" s="2323" t="s">
        <v>680</v>
      </c>
      <c r="L24" s="2276" t="s">
        <v>723</v>
      </c>
      <c r="M24" s="2429" t="s">
        <v>680</v>
      </c>
      <c r="N24" s="2300"/>
      <c r="O24" s="3455" t="s">
        <v>1087</v>
      </c>
      <c r="P24" s="3104"/>
      <c r="Q24" s="3104"/>
      <c r="R24" s="3456"/>
      <c r="S24" s="2300"/>
      <c r="T24" s="2335"/>
      <c r="U24" s="2276"/>
      <c r="V24" s="2339"/>
      <c r="W24" s="2522"/>
      <c r="X24" s="2523"/>
      <c r="Y24" s="2522"/>
    </row>
    <row r="25" spans="2:25" s="1468" customFormat="1" x14ac:dyDescent="0.25">
      <c r="B25" s="2275" t="s">
        <v>54</v>
      </c>
      <c r="C25" s="2273"/>
      <c r="D25" s="2273"/>
      <c r="E25" s="2273"/>
      <c r="F25" s="2273"/>
      <c r="G25" s="2273"/>
      <c r="H25" s="2273"/>
      <c r="I25" s="2273"/>
      <c r="J25" s="2273" t="s">
        <v>675</v>
      </c>
      <c r="K25" s="2273" t="s">
        <v>680</v>
      </c>
      <c r="L25" s="2282" t="s">
        <v>723</v>
      </c>
      <c r="M25" s="2327" t="s">
        <v>680</v>
      </c>
      <c r="N25" s="2320" t="s">
        <v>598</v>
      </c>
      <c r="O25" s="3387" t="s">
        <v>1087</v>
      </c>
      <c r="P25" s="3149"/>
      <c r="Q25" s="3149"/>
      <c r="R25" s="3388"/>
      <c r="S25" s="2300" t="s">
        <v>1394</v>
      </c>
      <c r="T25" s="2335" t="s">
        <v>681</v>
      </c>
      <c r="U25" s="2276" t="s">
        <v>1319</v>
      </c>
      <c r="V25" s="2289" t="s">
        <v>875</v>
      </c>
      <c r="W25" s="1501">
        <v>200000</v>
      </c>
      <c r="X25" s="1503">
        <v>150000</v>
      </c>
      <c r="Y25" s="1501">
        <v>200000</v>
      </c>
    </row>
    <row r="26" spans="2:25" s="1468" customFormat="1" x14ac:dyDescent="0.25">
      <c r="B26" s="2390"/>
      <c r="C26" s="2273"/>
      <c r="D26" s="2273"/>
      <c r="E26" s="2273"/>
      <c r="F26" s="2273"/>
      <c r="G26" s="2273"/>
      <c r="H26" s="2273"/>
      <c r="I26" s="2273"/>
      <c r="J26" s="2323" t="s">
        <v>675</v>
      </c>
      <c r="K26" s="2323" t="s">
        <v>680</v>
      </c>
      <c r="L26" s="2276" t="s">
        <v>734</v>
      </c>
      <c r="M26" s="2429"/>
      <c r="N26" s="2300"/>
      <c r="O26" s="3455" t="s">
        <v>1085</v>
      </c>
      <c r="P26" s="3104"/>
      <c r="Q26" s="3104"/>
      <c r="R26" s="3456"/>
      <c r="S26" s="2300"/>
      <c r="T26" s="2335"/>
      <c r="U26" s="2276"/>
      <c r="V26" s="2339"/>
      <c r="W26" s="2485"/>
      <c r="X26" s="2523"/>
      <c r="Y26" s="2485"/>
    </row>
    <row r="27" spans="2:25" s="1468" customFormat="1" x14ac:dyDescent="0.25">
      <c r="B27" s="2390"/>
      <c r="C27" s="2273"/>
      <c r="D27" s="2273"/>
      <c r="E27" s="2273"/>
      <c r="F27" s="2273"/>
      <c r="G27" s="2273"/>
      <c r="H27" s="2273"/>
      <c r="I27" s="2273"/>
      <c r="J27" s="2323" t="s">
        <v>675</v>
      </c>
      <c r="K27" s="2323" t="s">
        <v>680</v>
      </c>
      <c r="L27" s="2276" t="s">
        <v>734</v>
      </c>
      <c r="M27" s="2429" t="s">
        <v>677</v>
      </c>
      <c r="N27" s="2300"/>
      <c r="O27" s="3387" t="s">
        <v>1086</v>
      </c>
      <c r="P27" s="3149"/>
      <c r="Q27" s="3149"/>
      <c r="R27" s="3388"/>
      <c r="S27" s="2300"/>
      <c r="T27" s="2335"/>
      <c r="U27" s="2276"/>
      <c r="V27" s="2339"/>
      <c r="W27" s="2485"/>
      <c r="X27" s="2523"/>
      <c r="Y27" s="2485"/>
    </row>
    <row r="28" spans="2:25" s="1468" customFormat="1" x14ac:dyDescent="0.25">
      <c r="B28" s="2275" t="s">
        <v>54</v>
      </c>
      <c r="C28" s="2273"/>
      <c r="D28" s="2273"/>
      <c r="E28" s="2273"/>
      <c r="F28" s="2273"/>
      <c r="G28" s="2273"/>
      <c r="H28" s="2273"/>
      <c r="I28" s="2273"/>
      <c r="J28" s="2286" t="s">
        <v>675</v>
      </c>
      <c r="K28" s="2286" t="s">
        <v>680</v>
      </c>
      <c r="L28" s="2282" t="s">
        <v>734</v>
      </c>
      <c r="M28" s="2327" t="s">
        <v>677</v>
      </c>
      <c r="N28" s="2320" t="s">
        <v>610</v>
      </c>
      <c r="O28" s="3455" t="s">
        <v>1896</v>
      </c>
      <c r="P28" s="3104"/>
      <c r="Q28" s="3104"/>
      <c r="R28" s="3456"/>
      <c r="S28" s="2300" t="s">
        <v>1394</v>
      </c>
      <c r="T28" s="2335" t="s">
        <v>681</v>
      </c>
      <c r="U28" s="2276" t="s">
        <v>1319</v>
      </c>
      <c r="V28" s="2339" t="s">
        <v>875</v>
      </c>
      <c r="W28" s="1501">
        <v>200000</v>
      </c>
      <c r="X28" s="2523">
        <v>150000</v>
      </c>
      <c r="Y28" s="1501">
        <v>200000</v>
      </c>
    </row>
    <row r="29" spans="2:25" s="1468" customFormat="1" x14ac:dyDescent="0.25">
      <c r="B29" s="2275"/>
      <c r="C29" s="2273"/>
      <c r="D29" s="2273"/>
      <c r="E29" s="2273"/>
      <c r="F29" s="2273"/>
      <c r="G29" s="2273"/>
      <c r="H29" s="2273"/>
      <c r="I29" s="2273"/>
      <c r="J29" s="2323" t="s">
        <v>675</v>
      </c>
      <c r="K29" s="2323" t="s">
        <v>680</v>
      </c>
      <c r="L29" s="2276" t="s">
        <v>737</v>
      </c>
      <c r="M29" s="2276" t="s">
        <v>737</v>
      </c>
      <c r="N29" s="2277"/>
      <c r="O29" s="3387" t="s">
        <v>1754</v>
      </c>
      <c r="P29" s="3149"/>
      <c r="Q29" s="3149"/>
      <c r="R29" s="3388"/>
      <c r="S29" s="2409"/>
      <c r="T29" s="2411"/>
      <c r="U29" s="2276"/>
      <c r="V29" s="2339"/>
      <c r="W29" s="1501"/>
      <c r="X29" s="1506"/>
      <c r="Y29" s="1501"/>
    </row>
    <row r="30" spans="2:25" s="1468" customFormat="1" x14ac:dyDescent="0.25">
      <c r="B30" s="2275" t="s">
        <v>53</v>
      </c>
      <c r="C30" s="2273"/>
      <c r="D30" s="2273"/>
      <c r="E30" s="2273"/>
      <c r="F30" s="2273"/>
      <c r="G30" s="2273"/>
      <c r="H30" s="2273"/>
      <c r="I30" s="2273"/>
      <c r="J30" s="2323" t="s">
        <v>675</v>
      </c>
      <c r="K30" s="2323" t="s">
        <v>680</v>
      </c>
      <c r="L30" s="2276" t="s">
        <v>737</v>
      </c>
      <c r="M30" s="2276" t="s">
        <v>677</v>
      </c>
      <c r="N30" s="2277" t="s">
        <v>598</v>
      </c>
      <c r="O30" s="2850" t="s">
        <v>2630</v>
      </c>
      <c r="P30" s="2849"/>
      <c r="Q30" s="2849"/>
      <c r="R30" s="2851"/>
      <c r="S30" s="2409">
        <v>3202</v>
      </c>
      <c r="T30" s="2966">
        <v>30</v>
      </c>
      <c r="U30" s="2276" t="s">
        <v>1320</v>
      </c>
      <c r="V30" s="2339" t="s">
        <v>1283</v>
      </c>
      <c r="W30" s="1501"/>
      <c r="X30" s="1506"/>
      <c r="Y30" s="1501">
        <v>28000</v>
      </c>
    </row>
    <row r="31" spans="2:25" s="1468" customFormat="1" x14ac:dyDescent="0.25">
      <c r="B31" s="2275" t="s">
        <v>53</v>
      </c>
      <c r="C31" s="2273"/>
      <c r="D31" s="2273"/>
      <c r="E31" s="2273"/>
      <c r="F31" s="2273"/>
      <c r="G31" s="2273"/>
      <c r="H31" s="2273"/>
      <c r="I31" s="2273"/>
      <c r="J31" s="2273" t="s">
        <v>675</v>
      </c>
      <c r="K31" s="2273" t="s">
        <v>680</v>
      </c>
      <c r="L31" s="2282" t="s">
        <v>737</v>
      </c>
      <c r="M31" s="2282" t="s">
        <v>737</v>
      </c>
      <c r="N31" s="2283" t="s">
        <v>598</v>
      </c>
      <c r="O31" s="3455" t="s">
        <v>1749</v>
      </c>
      <c r="P31" s="3104"/>
      <c r="Q31" s="3104"/>
      <c r="R31" s="3456"/>
      <c r="S31" s="2409"/>
      <c r="T31" s="2411"/>
      <c r="U31" s="2276"/>
      <c r="V31" s="2339"/>
      <c r="W31" s="1501">
        <v>10000</v>
      </c>
      <c r="X31" s="1506">
        <v>750</v>
      </c>
      <c r="Y31" s="1501">
        <v>10000</v>
      </c>
    </row>
    <row r="32" spans="2:25" s="1468" customFormat="1" x14ac:dyDescent="0.25">
      <c r="B32" s="2275" t="s">
        <v>54</v>
      </c>
      <c r="C32" s="2273"/>
      <c r="D32" s="2273"/>
      <c r="E32" s="2273"/>
      <c r="F32" s="2273"/>
      <c r="G32" s="2273"/>
      <c r="H32" s="2273"/>
      <c r="I32" s="2273"/>
      <c r="J32" s="2323" t="s">
        <v>675</v>
      </c>
      <c r="K32" s="2323" t="s">
        <v>743</v>
      </c>
      <c r="L32" s="2289" t="s">
        <v>677</v>
      </c>
      <c r="M32" s="2300" t="s">
        <v>737</v>
      </c>
      <c r="N32" s="2300" t="s">
        <v>598</v>
      </c>
      <c r="O32" s="3387" t="s">
        <v>1298</v>
      </c>
      <c r="P32" s="3149"/>
      <c r="Q32" s="3149"/>
      <c r="R32" s="3388"/>
      <c r="S32" s="2855"/>
      <c r="T32" s="2322"/>
      <c r="U32" s="2322"/>
      <c r="V32" s="2322"/>
      <c r="W32" s="1494"/>
      <c r="X32" s="2310"/>
      <c r="Y32" s="1494"/>
    </row>
    <row r="33" spans="1:125" s="1468" customFormat="1" x14ac:dyDescent="0.25">
      <c r="B33" s="2275"/>
      <c r="C33" s="2273"/>
      <c r="D33" s="2273"/>
      <c r="E33" s="2273"/>
      <c r="F33" s="2273"/>
      <c r="G33" s="2273"/>
      <c r="H33" s="2273"/>
      <c r="I33" s="2315"/>
      <c r="J33" s="2533" t="s">
        <v>675</v>
      </c>
      <c r="K33" s="2533" t="s">
        <v>743</v>
      </c>
      <c r="L33" s="2338" t="s">
        <v>722</v>
      </c>
      <c r="M33" s="2338"/>
      <c r="N33" s="2298"/>
      <c r="O33" s="3455" t="s">
        <v>1777</v>
      </c>
      <c r="P33" s="3104"/>
      <c r="Q33" s="3104"/>
      <c r="R33" s="3456"/>
      <c r="S33" s="2313"/>
      <c r="T33" s="2335"/>
      <c r="U33" s="2276"/>
      <c r="V33" s="2339"/>
      <c r="W33" s="1501"/>
      <c r="X33" s="2523"/>
      <c r="Y33" s="1501"/>
    </row>
    <row r="34" spans="1:125" s="1468" customFormat="1" ht="15.75" thickBot="1" x14ac:dyDescent="0.3">
      <c r="B34" s="2275" t="s">
        <v>54</v>
      </c>
      <c r="C34" s="2273"/>
      <c r="D34" s="2273"/>
      <c r="E34" s="2273"/>
      <c r="F34" s="2273"/>
      <c r="G34" s="2273"/>
      <c r="H34" s="2273"/>
      <c r="I34" s="2383"/>
      <c r="J34" s="2383" t="s">
        <v>675</v>
      </c>
      <c r="K34" s="2383" t="s">
        <v>743</v>
      </c>
      <c r="L34" s="2365" t="s">
        <v>722</v>
      </c>
      <c r="M34" s="2365" t="s">
        <v>677</v>
      </c>
      <c r="N34" s="2366" t="s">
        <v>598</v>
      </c>
      <c r="O34" s="3387" t="s">
        <v>1778</v>
      </c>
      <c r="P34" s="3149"/>
      <c r="Q34" s="3149"/>
      <c r="R34" s="3388"/>
      <c r="S34" s="2325"/>
      <c r="T34" s="2335"/>
      <c r="U34" s="2276"/>
      <c r="V34" s="2339"/>
      <c r="W34" s="1501"/>
      <c r="X34" s="2523"/>
      <c r="Y34" s="1501"/>
    </row>
    <row r="35" spans="1:125" s="1468" customFormat="1" x14ac:dyDescent="0.25">
      <c r="B35" s="2275" t="s">
        <v>54</v>
      </c>
      <c r="C35" s="2273"/>
      <c r="D35" s="2273"/>
      <c r="E35" s="2273"/>
      <c r="F35" s="2273"/>
      <c r="G35" s="2273"/>
      <c r="H35" s="2273"/>
      <c r="I35" s="2273"/>
      <c r="J35" s="2273" t="s">
        <v>675</v>
      </c>
      <c r="K35" s="2273" t="s">
        <v>743</v>
      </c>
      <c r="L35" s="2319" t="s">
        <v>677</v>
      </c>
      <c r="M35" s="2320" t="s">
        <v>737</v>
      </c>
      <c r="N35" s="2320" t="s">
        <v>598</v>
      </c>
      <c r="O35" s="3455" t="s">
        <v>845</v>
      </c>
      <c r="P35" s="3104"/>
      <c r="Q35" s="3104"/>
      <c r="R35" s="3456"/>
      <c r="S35" s="2855">
        <v>1402</v>
      </c>
      <c r="T35" s="2322">
        <v>20</v>
      </c>
      <c r="U35" s="2322">
        <v>1995</v>
      </c>
      <c r="V35" s="2322">
        <v>100</v>
      </c>
      <c r="W35" s="1494"/>
      <c r="X35" s="2310"/>
      <c r="Y35" s="1494"/>
    </row>
    <row r="36" spans="1:125" s="1468" customFormat="1" x14ac:dyDescent="0.25">
      <c r="B36" s="2390"/>
      <c r="C36" s="2273"/>
      <c r="D36" s="2273"/>
      <c r="E36" s="2273"/>
      <c r="F36" s="2273"/>
      <c r="G36" s="2273"/>
      <c r="H36" s="2273"/>
      <c r="I36" s="2273"/>
      <c r="J36" s="2323" t="s">
        <v>675</v>
      </c>
      <c r="K36" s="2323" t="s">
        <v>743</v>
      </c>
      <c r="L36" s="2276" t="s">
        <v>723</v>
      </c>
      <c r="M36" s="2429"/>
      <c r="N36" s="2300"/>
      <c r="O36" s="3387" t="s">
        <v>1088</v>
      </c>
      <c r="P36" s="3149"/>
      <c r="Q36" s="3149"/>
      <c r="R36" s="3388"/>
      <c r="S36" s="2300"/>
      <c r="T36" s="2335"/>
      <c r="U36" s="2276"/>
      <c r="V36" s="2339"/>
      <c r="W36" s="2485"/>
      <c r="X36" s="2523"/>
      <c r="Y36" s="2485"/>
    </row>
    <row r="37" spans="1:125" s="1468" customFormat="1" x14ac:dyDescent="0.25">
      <c r="B37" s="2390"/>
      <c r="C37" s="2273"/>
      <c r="D37" s="2273"/>
      <c r="E37" s="2273"/>
      <c r="F37" s="2273"/>
      <c r="G37" s="2273"/>
      <c r="H37" s="2273"/>
      <c r="I37" s="2273"/>
      <c r="J37" s="2323" t="s">
        <v>675</v>
      </c>
      <c r="K37" s="2323" t="s">
        <v>743</v>
      </c>
      <c r="L37" s="2276" t="s">
        <v>723</v>
      </c>
      <c r="M37" s="2429" t="s">
        <v>734</v>
      </c>
      <c r="N37" s="2300"/>
      <c r="O37" s="3455" t="s">
        <v>1049</v>
      </c>
      <c r="P37" s="3104"/>
      <c r="Q37" s="3104"/>
      <c r="R37" s="3456"/>
      <c r="S37" s="2300"/>
      <c r="T37" s="2335"/>
      <c r="U37" s="2276"/>
      <c r="V37" s="2339"/>
      <c r="W37" s="2485"/>
      <c r="X37" s="2523"/>
      <c r="Y37" s="2485"/>
    </row>
    <row r="38" spans="1:125" s="1468" customFormat="1" x14ac:dyDescent="0.25">
      <c r="B38" s="2275" t="s">
        <v>54</v>
      </c>
      <c r="C38" s="2273"/>
      <c r="D38" s="2273"/>
      <c r="E38" s="2273"/>
      <c r="F38" s="2273"/>
      <c r="G38" s="2273"/>
      <c r="H38" s="2273"/>
      <c r="I38" s="2273"/>
      <c r="J38" s="2286" t="s">
        <v>675</v>
      </c>
      <c r="K38" s="2286" t="s">
        <v>743</v>
      </c>
      <c r="L38" s="2282" t="s">
        <v>723</v>
      </c>
      <c r="M38" s="2327" t="s">
        <v>734</v>
      </c>
      <c r="N38" s="2320" t="s">
        <v>598</v>
      </c>
      <c r="O38" s="3387" t="s">
        <v>1049</v>
      </c>
      <c r="P38" s="3149"/>
      <c r="Q38" s="3149"/>
      <c r="R38" s="3388"/>
      <c r="S38" s="2300" t="s">
        <v>1394</v>
      </c>
      <c r="T38" s="2335" t="s">
        <v>681</v>
      </c>
      <c r="U38" s="2276" t="s">
        <v>1319</v>
      </c>
      <c r="V38" s="2289" t="s">
        <v>875</v>
      </c>
      <c r="W38" s="1501">
        <v>100000</v>
      </c>
      <c r="X38" s="1503">
        <v>75000</v>
      </c>
      <c r="Y38" s="1501">
        <v>100000</v>
      </c>
    </row>
    <row r="39" spans="1:125" s="1468" customFormat="1" ht="15.75" x14ac:dyDescent="0.25">
      <c r="B39" s="2388"/>
      <c r="C39" s="2273"/>
      <c r="D39" s="2273"/>
      <c r="E39" s="2273"/>
      <c r="F39" s="2273"/>
      <c r="G39" s="2273"/>
      <c r="H39" s="2273"/>
      <c r="I39" s="2273"/>
      <c r="J39" s="2538">
        <v>4</v>
      </c>
      <c r="K39" s="2539">
        <v>2</v>
      </c>
      <c r="L39" s="2404">
        <v>1</v>
      </c>
      <c r="M39" s="2404">
        <v>1</v>
      </c>
      <c r="N39" s="2401"/>
      <c r="O39" s="3455" t="s">
        <v>884</v>
      </c>
      <c r="P39" s="3104"/>
      <c r="Q39" s="3104"/>
      <c r="R39" s="3456"/>
      <c r="S39" s="2392"/>
      <c r="T39" s="2393"/>
      <c r="U39" s="2276"/>
      <c r="V39" s="2289"/>
      <c r="W39" s="1501"/>
      <c r="X39" s="1503"/>
      <c r="Y39" s="1501"/>
    </row>
    <row r="40" spans="1:125" s="1468" customFormat="1" ht="15.75" x14ac:dyDescent="0.25">
      <c r="B40" s="2275" t="s">
        <v>54</v>
      </c>
      <c r="C40" s="2273"/>
      <c r="D40" s="2273"/>
      <c r="E40" s="2273"/>
      <c r="F40" s="2273"/>
      <c r="G40" s="2273"/>
      <c r="H40" s="2273"/>
      <c r="I40" s="2273"/>
      <c r="J40" s="2388">
        <v>4</v>
      </c>
      <c r="K40" s="2273">
        <v>2</v>
      </c>
      <c r="L40" s="2282">
        <v>1</v>
      </c>
      <c r="M40" s="2282">
        <v>1</v>
      </c>
      <c r="N40" s="2400" t="s">
        <v>598</v>
      </c>
      <c r="O40" s="3387" t="s">
        <v>886</v>
      </c>
      <c r="P40" s="3149"/>
      <c r="Q40" s="3149"/>
      <c r="R40" s="3388"/>
      <c r="S40" s="2540"/>
      <c r="T40" s="2393"/>
      <c r="U40" s="2276"/>
      <c r="V40" s="2289"/>
      <c r="W40" s="1501"/>
      <c r="X40" s="1503"/>
      <c r="Y40" s="1501"/>
    </row>
    <row r="41" spans="1:125" s="1468" customFormat="1" x14ac:dyDescent="0.25">
      <c r="A41" s="1469"/>
      <c r="B41" s="2388"/>
      <c r="C41" s="2273"/>
      <c r="D41" s="2273"/>
      <c r="E41" s="2273"/>
      <c r="F41" s="2273"/>
      <c r="G41" s="2273"/>
      <c r="H41" s="2273"/>
      <c r="I41" s="2273"/>
      <c r="J41" s="2273"/>
      <c r="K41" s="2273"/>
      <c r="L41" s="2276"/>
      <c r="M41" s="2429"/>
      <c r="N41" s="2300"/>
      <c r="O41" s="1478"/>
      <c r="P41" s="1478"/>
      <c r="Q41" s="1478"/>
      <c r="R41" s="2444"/>
      <c r="S41" s="2483"/>
      <c r="T41" s="2266"/>
      <c r="U41" s="2501"/>
      <c r="V41" s="2284"/>
      <c r="W41" s="1501"/>
      <c r="X41" s="1503"/>
      <c r="Y41" s="1501"/>
      <c r="Z41" s="1469"/>
      <c r="AA41" s="1469"/>
      <c r="AB41" s="1469"/>
    </row>
    <row r="42" spans="1:125" ht="15.75" thickBot="1" x14ac:dyDescent="0.3">
      <c r="A42" s="1469"/>
      <c r="B42" s="606"/>
      <c r="C42" s="444"/>
      <c r="D42" s="444"/>
      <c r="E42" s="444"/>
      <c r="F42" s="444"/>
      <c r="G42" s="444"/>
      <c r="H42" s="444"/>
      <c r="I42" s="444"/>
      <c r="J42" s="444"/>
      <c r="K42" s="444"/>
      <c r="L42" s="607"/>
      <c r="M42" s="676"/>
      <c r="N42" s="503"/>
      <c r="O42" s="85"/>
      <c r="P42" s="85"/>
      <c r="Q42" s="85"/>
      <c r="R42" s="157"/>
      <c r="S42" s="635"/>
      <c r="T42" s="272"/>
      <c r="U42" s="273"/>
      <c r="V42" s="274"/>
      <c r="W42" s="205"/>
      <c r="X42" s="261"/>
      <c r="Y42" s="205"/>
      <c r="Z42" s="1469"/>
      <c r="AA42" s="1469"/>
      <c r="AB42" s="1469"/>
      <c r="AC42" s="1468"/>
      <c r="AD42" s="1468"/>
      <c r="AE42" s="1468"/>
      <c r="AF42" s="1468"/>
      <c r="AG42" s="1468"/>
      <c r="AH42" s="1468"/>
      <c r="AI42" s="1468"/>
      <c r="AJ42" s="1468"/>
      <c r="AK42" s="1468"/>
      <c r="AL42" s="1468"/>
      <c r="AM42" s="1468"/>
      <c r="AN42" s="1468"/>
      <c r="AO42" s="1468"/>
      <c r="AP42" s="1468"/>
      <c r="AQ42" s="1468"/>
      <c r="AR42" s="1468"/>
      <c r="AS42" s="1468"/>
      <c r="AT42" s="1468"/>
      <c r="AU42" s="1468"/>
      <c r="AV42" s="1468"/>
      <c r="AW42" s="1468"/>
      <c r="AX42" s="1468"/>
      <c r="AY42" s="1468"/>
      <c r="AZ42" s="1468"/>
      <c r="BA42" s="1468"/>
      <c r="BB42" s="1468"/>
      <c r="BC42" s="1468"/>
      <c r="BD42" s="1468"/>
      <c r="BE42" s="1468"/>
      <c r="BF42" s="1468"/>
      <c r="BG42" s="1468"/>
      <c r="BH42" s="1468"/>
      <c r="BI42" s="1468"/>
      <c r="BJ42" s="1468"/>
      <c r="BK42" s="1468"/>
      <c r="BL42" s="1468"/>
      <c r="BM42" s="1468"/>
      <c r="BN42" s="1468"/>
      <c r="BO42" s="1468"/>
      <c r="BP42" s="1468"/>
      <c r="BQ42" s="1468"/>
      <c r="BR42" s="1468"/>
      <c r="BS42" s="1468"/>
      <c r="BT42" s="1468"/>
      <c r="BU42" s="1468"/>
      <c r="BV42" s="1468"/>
      <c r="BW42" s="1468"/>
      <c r="BX42" s="1468"/>
      <c r="BY42" s="1468"/>
      <c r="BZ42" s="1468"/>
      <c r="CA42" s="1468"/>
      <c r="CB42" s="1468"/>
      <c r="CC42" s="1468"/>
      <c r="CD42" s="1468"/>
      <c r="CE42" s="1468"/>
      <c r="CF42" s="1468"/>
      <c r="CG42" s="1468"/>
      <c r="CH42" s="1468"/>
      <c r="CI42" s="1468"/>
      <c r="CJ42" s="1468"/>
      <c r="CK42" s="1468"/>
      <c r="CL42" s="1468"/>
      <c r="CM42" s="1468"/>
      <c r="CN42" s="1468"/>
      <c r="CO42" s="1468"/>
      <c r="CP42" s="1468"/>
      <c r="CQ42" s="1468"/>
      <c r="CR42" s="1468"/>
      <c r="CS42" s="1468"/>
      <c r="CT42" s="1468"/>
      <c r="CU42" s="1468"/>
      <c r="CV42" s="1468"/>
      <c r="CW42" s="1468"/>
      <c r="CX42" s="1468"/>
      <c r="CY42" s="1468"/>
      <c r="CZ42" s="1468"/>
      <c r="DA42" s="1468"/>
      <c r="DB42" s="1468"/>
      <c r="DC42" s="1468"/>
      <c r="DD42" s="1468"/>
      <c r="DE42" s="1468"/>
      <c r="DF42" s="1468"/>
      <c r="DG42" s="1468"/>
      <c r="DH42" s="1468"/>
      <c r="DI42" s="1468"/>
      <c r="DJ42" s="1468"/>
      <c r="DK42" s="1468"/>
      <c r="DL42" s="1468"/>
      <c r="DM42" s="1468"/>
      <c r="DN42" s="1468"/>
      <c r="DO42" s="1468"/>
      <c r="DP42" s="1468"/>
      <c r="DQ42" s="1468"/>
      <c r="DR42" s="1468"/>
      <c r="DS42" s="1468"/>
      <c r="DT42" s="1468"/>
      <c r="DU42" s="1468"/>
    </row>
    <row r="43" spans="1:125" s="2046" customFormat="1" ht="15.75" thickBot="1" x14ac:dyDescent="0.3">
      <c r="A43" s="1469"/>
      <c r="B43" s="2569"/>
      <c r="C43" s="2570"/>
      <c r="D43" s="2570"/>
      <c r="E43" s="2570"/>
      <c r="F43" s="2570"/>
      <c r="G43" s="2570"/>
      <c r="H43" s="2570"/>
      <c r="I43" s="2570"/>
      <c r="J43" s="2570"/>
      <c r="K43" s="2570"/>
      <c r="L43" s="2570"/>
      <c r="M43" s="2570"/>
      <c r="N43" s="2570"/>
      <c r="O43" s="2571"/>
      <c r="P43" s="2571"/>
      <c r="Q43" s="2571"/>
      <c r="R43" s="2570"/>
      <c r="S43" s="3933"/>
      <c r="T43" s="3933"/>
      <c r="U43" s="3933"/>
      <c r="V43" s="3934"/>
      <c r="W43" s="267">
        <f>SUM(W20:W42)</f>
        <v>610000</v>
      </c>
      <c r="X43" s="207">
        <f>SUM(X20:X42)</f>
        <v>450750</v>
      </c>
      <c r="Y43" s="267">
        <f>SUM(Y18:Y42)</f>
        <v>638000</v>
      </c>
      <c r="Z43" s="1469"/>
      <c r="AA43" s="1469"/>
      <c r="AB43" s="1469"/>
      <c r="AC43" s="1468"/>
      <c r="AD43" s="1468"/>
      <c r="AE43" s="1468"/>
      <c r="AF43" s="1468"/>
      <c r="AG43" s="1468"/>
      <c r="AH43" s="1468"/>
      <c r="AI43" s="1468"/>
      <c r="AJ43" s="1468"/>
      <c r="AK43" s="1468"/>
      <c r="AL43" s="1468"/>
      <c r="AM43" s="1468"/>
      <c r="AN43" s="1468"/>
      <c r="AO43" s="1468"/>
      <c r="AP43" s="1468"/>
      <c r="AQ43" s="1468"/>
      <c r="AR43" s="1468"/>
      <c r="AS43" s="1468"/>
      <c r="AT43" s="1468"/>
      <c r="AU43" s="1468"/>
      <c r="AV43" s="1468"/>
      <c r="AW43" s="1468"/>
      <c r="AX43" s="1468"/>
      <c r="AY43" s="1468"/>
      <c r="AZ43" s="1468"/>
      <c r="BA43" s="1468"/>
      <c r="BB43" s="1468"/>
      <c r="BC43" s="1468"/>
      <c r="BD43" s="1468"/>
      <c r="BE43" s="1468"/>
      <c r="BF43" s="1468"/>
      <c r="BG43" s="1468"/>
      <c r="BH43" s="1468"/>
      <c r="BI43" s="1468"/>
      <c r="BJ43" s="1468"/>
      <c r="BK43" s="1468"/>
      <c r="BL43" s="1468"/>
      <c r="BM43" s="1468"/>
      <c r="BN43" s="1468"/>
      <c r="BO43" s="1468"/>
      <c r="BP43" s="1468"/>
      <c r="BQ43" s="1468"/>
      <c r="BR43" s="1468"/>
      <c r="BS43" s="1468"/>
      <c r="BT43" s="1468"/>
      <c r="BU43" s="1468"/>
      <c r="BV43" s="1468"/>
      <c r="BW43" s="1468"/>
      <c r="BX43" s="1468"/>
      <c r="BY43" s="1468"/>
      <c r="BZ43" s="1468"/>
      <c r="CA43" s="1468"/>
      <c r="CB43" s="1468"/>
      <c r="CC43" s="1468"/>
      <c r="CD43" s="1468"/>
      <c r="CE43" s="1468"/>
      <c r="CF43" s="1468"/>
      <c r="CG43" s="1468"/>
      <c r="CH43" s="1468"/>
      <c r="CI43" s="1468"/>
      <c r="CJ43" s="1468"/>
      <c r="CK43" s="1468"/>
      <c r="CL43" s="1468"/>
      <c r="CM43" s="1468"/>
      <c r="CN43" s="1468"/>
      <c r="CO43" s="1468"/>
      <c r="CP43" s="1468"/>
      <c r="CQ43" s="1468"/>
      <c r="CR43" s="1468"/>
      <c r="CS43" s="1468"/>
      <c r="CT43" s="1468"/>
      <c r="CU43" s="1468"/>
      <c r="CV43" s="1468"/>
      <c r="CW43" s="1468"/>
      <c r="CX43" s="1468"/>
      <c r="CY43" s="1468"/>
      <c r="CZ43" s="1468"/>
      <c r="DA43" s="1468"/>
      <c r="DB43" s="1468"/>
      <c r="DC43" s="1468"/>
      <c r="DD43" s="1468"/>
      <c r="DE43" s="1468"/>
      <c r="DF43" s="1468"/>
      <c r="DG43" s="1468"/>
      <c r="DH43" s="1468"/>
      <c r="DI43" s="1468"/>
      <c r="DJ43" s="1468"/>
      <c r="DK43" s="1468"/>
      <c r="DL43" s="1468"/>
      <c r="DM43" s="1468"/>
      <c r="DN43" s="1468"/>
      <c r="DO43" s="1468"/>
      <c r="DP43" s="1468"/>
      <c r="DQ43" s="1468"/>
      <c r="DR43" s="1468"/>
      <c r="DS43" s="1468"/>
      <c r="DT43" s="1468"/>
      <c r="DU43" s="1468"/>
    </row>
    <row r="44" spans="1:125" ht="15.75" thickBot="1" x14ac:dyDescent="0.3">
      <c r="A44" s="1469"/>
      <c r="B44" s="3415" t="s">
        <v>1089</v>
      </c>
      <c r="C44" s="3416"/>
      <c r="D44" s="3416"/>
      <c r="E44" s="3416"/>
      <c r="F44" s="3416"/>
      <c r="G44" s="3416"/>
      <c r="H44" s="3416"/>
      <c r="I44" s="3416"/>
      <c r="J44" s="3416"/>
      <c r="K44" s="3416"/>
      <c r="L44" s="3416"/>
      <c r="M44" s="3416"/>
      <c r="N44" s="3416"/>
      <c r="O44" s="3416"/>
      <c r="P44" s="3416"/>
      <c r="Q44" s="3416"/>
      <c r="R44" s="3416"/>
      <c r="S44" s="3416"/>
      <c r="T44" s="3416"/>
      <c r="U44" s="3416"/>
      <c r="V44" s="3417"/>
      <c r="W44" s="1756">
        <f>W43+pag.115!W52</f>
        <v>3032593.19</v>
      </c>
      <c r="X44" s="1756">
        <f>X43+pag.115!X52</f>
        <v>2267694.9</v>
      </c>
      <c r="Y44" s="1756">
        <f>(pag.115!Y52+pag.116!Y43)</f>
        <v>4009373.9</v>
      </c>
      <c r="Z44" s="1469"/>
      <c r="AA44" s="1469"/>
      <c r="AB44" s="1469"/>
      <c r="AC44" s="1468"/>
      <c r="AD44" s="1468"/>
      <c r="AE44" s="1468"/>
      <c r="AF44" s="1468"/>
      <c r="AG44" s="1468"/>
      <c r="AH44" s="1468"/>
      <c r="AI44" s="1468"/>
      <c r="AJ44" s="1468"/>
      <c r="AK44" s="1468"/>
      <c r="AL44" s="1468"/>
      <c r="AM44" s="1468"/>
      <c r="AN44" s="1468"/>
      <c r="AO44" s="1468"/>
      <c r="AP44" s="1468"/>
      <c r="AQ44" s="1468"/>
      <c r="AR44" s="1468"/>
      <c r="AS44" s="1468"/>
      <c r="AT44" s="1468"/>
      <c r="AU44" s="1468"/>
      <c r="AV44" s="1468"/>
      <c r="AW44" s="1468"/>
      <c r="AX44" s="1468"/>
      <c r="AY44" s="1468"/>
      <c r="AZ44" s="1468"/>
      <c r="BA44" s="1468"/>
      <c r="BB44" s="1468"/>
      <c r="BC44" s="1468"/>
      <c r="BD44" s="1468"/>
      <c r="BE44" s="1468"/>
      <c r="BF44" s="1468"/>
      <c r="BG44" s="1468"/>
      <c r="BH44" s="1468"/>
      <c r="BI44" s="1468"/>
      <c r="BJ44" s="1468"/>
      <c r="BK44" s="1468"/>
      <c r="BL44" s="1468"/>
      <c r="BM44" s="1468"/>
      <c r="BN44" s="1468"/>
      <c r="BO44" s="1468"/>
      <c r="BP44" s="1468"/>
      <c r="BQ44" s="1468"/>
      <c r="BR44" s="1468"/>
      <c r="BS44" s="1468"/>
      <c r="BT44" s="1468"/>
      <c r="BU44" s="1468"/>
      <c r="BV44" s="1468"/>
      <c r="BW44" s="1468"/>
      <c r="BX44" s="1468"/>
      <c r="BY44" s="1468"/>
      <c r="BZ44" s="1468"/>
      <c r="CA44" s="1468"/>
      <c r="CB44" s="1468"/>
      <c r="CC44" s="1468"/>
      <c r="CD44" s="1468"/>
      <c r="CE44" s="1468"/>
      <c r="CF44" s="1468"/>
      <c r="CG44" s="1468"/>
      <c r="CH44" s="1468"/>
      <c r="CI44" s="1468"/>
      <c r="CJ44" s="1468"/>
      <c r="CK44" s="1468"/>
      <c r="CL44" s="1468"/>
      <c r="CM44" s="1468"/>
      <c r="CN44" s="1468"/>
      <c r="CO44" s="1468"/>
      <c r="CP44" s="1468"/>
      <c r="CQ44" s="1468"/>
      <c r="CR44" s="1468"/>
      <c r="CS44" s="1468"/>
      <c r="CT44" s="1468"/>
      <c r="CU44" s="1468"/>
      <c r="CV44" s="1468"/>
      <c r="CW44" s="1468"/>
      <c r="CX44" s="1468"/>
      <c r="CY44" s="1468"/>
      <c r="CZ44" s="1468"/>
      <c r="DA44" s="1468"/>
      <c r="DB44" s="1468"/>
      <c r="DC44" s="1468"/>
      <c r="DD44" s="1468"/>
      <c r="DE44" s="1468"/>
      <c r="DF44" s="1468"/>
      <c r="DG44" s="1468"/>
      <c r="DH44" s="1468"/>
      <c r="DI44" s="1468"/>
      <c r="DJ44" s="1468"/>
      <c r="DK44" s="1468"/>
      <c r="DL44" s="1468"/>
      <c r="DM44" s="1468"/>
      <c r="DN44" s="1468"/>
      <c r="DO44" s="1468"/>
      <c r="DP44" s="1468"/>
      <c r="DQ44" s="1468"/>
      <c r="DR44" s="1468"/>
      <c r="DS44" s="1468"/>
      <c r="DT44" s="1468"/>
      <c r="DU44" s="1468"/>
    </row>
    <row r="45" spans="1:125" x14ac:dyDescent="0.25">
      <c r="A45" s="1469"/>
      <c r="B45" s="5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62"/>
      <c r="Z45" s="1469"/>
      <c r="AA45" s="1469"/>
      <c r="AB45" s="1469"/>
      <c r="AC45" s="1468"/>
      <c r="AD45" s="1468"/>
      <c r="AE45" s="1468"/>
      <c r="AF45" s="1468"/>
      <c r="AG45" s="1468"/>
      <c r="AH45" s="1468"/>
      <c r="AI45" s="1468"/>
      <c r="AJ45" s="1468"/>
      <c r="AK45" s="1468"/>
      <c r="AL45" s="1468"/>
      <c r="AM45" s="1468"/>
      <c r="AN45" s="1468"/>
      <c r="AO45" s="1468"/>
      <c r="AP45" s="1468"/>
      <c r="AQ45" s="1468"/>
      <c r="AR45" s="1468"/>
      <c r="AS45" s="1468"/>
      <c r="AT45" s="1468"/>
      <c r="AU45" s="1468"/>
      <c r="AV45" s="1468"/>
      <c r="AW45" s="1468"/>
      <c r="AX45" s="1468"/>
      <c r="AY45" s="1468"/>
      <c r="AZ45" s="1468"/>
      <c r="BA45" s="1468"/>
      <c r="BB45" s="1468"/>
      <c r="BC45" s="1468"/>
      <c r="BD45" s="1468"/>
      <c r="BE45" s="1468"/>
      <c r="BF45" s="1468"/>
      <c r="BG45" s="1468"/>
      <c r="BH45" s="1468"/>
      <c r="BI45" s="1468"/>
      <c r="BJ45" s="1468"/>
      <c r="BK45" s="1468"/>
      <c r="BL45" s="1468"/>
      <c r="BM45" s="1468"/>
      <c r="BN45" s="1468"/>
      <c r="BO45" s="1468"/>
      <c r="BP45" s="1468"/>
      <c r="BQ45" s="1468"/>
      <c r="BR45" s="1468"/>
      <c r="BS45" s="1468"/>
      <c r="BT45" s="1468"/>
      <c r="BU45" s="1468"/>
      <c r="BV45" s="1468"/>
      <c r="BW45" s="1468"/>
      <c r="BX45" s="1468"/>
      <c r="BY45" s="1468"/>
      <c r="BZ45" s="1468"/>
      <c r="CA45" s="1468"/>
      <c r="CB45" s="1468"/>
      <c r="CC45" s="1468"/>
      <c r="CD45" s="1468"/>
      <c r="CE45" s="1468"/>
      <c r="CF45" s="1468"/>
      <c r="CG45" s="1468"/>
      <c r="CH45" s="1468"/>
      <c r="CI45" s="1468"/>
      <c r="CJ45" s="1468"/>
      <c r="CK45" s="1468"/>
      <c r="CL45" s="1468"/>
      <c r="CM45" s="1468"/>
      <c r="CN45" s="1468"/>
      <c r="CO45" s="1468"/>
      <c r="CP45" s="1468"/>
      <c r="CQ45" s="1468"/>
      <c r="CR45" s="1468"/>
      <c r="CS45" s="1468"/>
      <c r="CT45" s="1468"/>
      <c r="CU45" s="1468"/>
      <c r="CV45" s="1468"/>
      <c r="CW45" s="1468"/>
      <c r="CX45" s="1468"/>
      <c r="CY45" s="1468"/>
      <c r="CZ45" s="1468"/>
      <c r="DA45" s="1468"/>
      <c r="DB45" s="1468"/>
      <c r="DC45" s="1468"/>
      <c r="DD45" s="1468"/>
      <c r="DE45" s="1468"/>
      <c r="DF45" s="1468"/>
      <c r="DG45" s="1468"/>
      <c r="DH45" s="1468"/>
      <c r="DI45" s="1468"/>
      <c r="DJ45" s="1468"/>
      <c r="DK45" s="1468"/>
      <c r="DL45" s="1468"/>
      <c r="DM45" s="1468"/>
      <c r="DN45" s="1468"/>
      <c r="DO45" s="1468"/>
      <c r="DP45" s="1468"/>
      <c r="DQ45" s="1468"/>
      <c r="DR45" s="1468"/>
      <c r="DS45" s="1468"/>
      <c r="DT45" s="1468"/>
      <c r="DU45" s="1468"/>
    </row>
    <row r="46" spans="1:125" x14ac:dyDescent="0.25">
      <c r="A46" s="1469"/>
      <c r="B46" s="5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1465"/>
      <c r="Z46" s="1469"/>
      <c r="AA46" s="1469"/>
      <c r="AB46" s="1469"/>
      <c r="AC46" s="1468"/>
      <c r="AD46" s="1468"/>
      <c r="AE46" s="1468"/>
      <c r="AF46" s="1468"/>
      <c r="AG46" s="1468"/>
      <c r="AH46" s="1468"/>
      <c r="AI46" s="1468"/>
      <c r="AJ46" s="1468"/>
      <c r="AK46" s="1468"/>
      <c r="AL46" s="1468"/>
      <c r="AM46" s="1468"/>
      <c r="AN46" s="1468"/>
      <c r="AO46" s="1468"/>
      <c r="AP46" s="1468"/>
      <c r="AQ46" s="1468"/>
      <c r="AR46" s="1468"/>
      <c r="AS46" s="1468"/>
      <c r="AT46" s="1468"/>
      <c r="AU46" s="1468"/>
      <c r="AV46" s="1468"/>
      <c r="AW46" s="1468"/>
      <c r="AX46" s="1468"/>
      <c r="AY46" s="1468"/>
      <c r="AZ46" s="1468"/>
      <c r="BA46" s="1468"/>
      <c r="BB46" s="1468"/>
      <c r="BC46" s="1468"/>
      <c r="BD46" s="1468"/>
      <c r="BE46" s="1468"/>
      <c r="BF46" s="1468"/>
      <c r="BG46" s="1468"/>
      <c r="BH46" s="1468"/>
      <c r="BI46" s="1468"/>
      <c r="BJ46" s="1468"/>
      <c r="BK46" s="1468"/>
      <c r="BL46" s="1468"/>
      <c r="BM46" s="1468"/>
      <c r="BN46" s="1468"/>
      <c r="BO46" s="1468"/>
      <c r="BP46" s="1468"/>
      <c r="BQ46" s="1468"/>
      <c r="BR46" s="1468"/>
      <c r="BS46" s="1468"/>
      <c r="BT46" s="1468"/>
      <c r="BU46" s="1468"/>
      <c r="BV46" s="1468"/>
      <c r="BW46" s="1468"/>
      <c r="BX46" s="1468"/>
      <c r="BY46" s="1468"/>
      <c r="BZ46" s="1468"/>
      <c r="CA46" s="1468"/>
      <c r="CB46" s="1468"/>
      <c r="CC46" s="1468"/>
      <c r="CD46" s="1468"/>
      <c r="CE46" s="1468"/>
      <c r="CF46" s="1468"/>
      <c r="CG46" s="1468"/>
      <c r="CH46" s="1468"/>
      <c r="CI46" s="1468"/>
      <c r="CJ46" s="1468"/>
      <c r="CK46" s="1468"/>
      <c r="CL46" s="1468"/>
      <c r="CM46" s="1468"/>
      <c r="CN46" s="1468"/>
      <c r="CO46" s="1468"/>
      <c r="CP46" s="1468"/>
      <c r="CQ46" s="1468"/>
      <c r="CR46" s="1468"/>
      <c r="CS46" s="1468"/>
      <c r="CT46" s="1468"/>
      <c r="CU46" s="1468"/>
      <c r="CV46" s="1468"/>
      <c r="CW46" s="1468"/>
      <c r="CX46" s="1468"/>
      <c r="CY46" s="1468"/>
      <c r="CZ46" s="1468"/>
      <c r="DA46" s="1468"/>
      <c r="DB46" s="1468"/>
      <c r="DC46" s="1468"/>
      <c r="DD46" s="1468"/>
      <c r="DE46" s="1468"/>
      <c r="DF46" s="1468"/>
      <c r="DG46" s="1468"/>
      <c r="DH46" s="1468"/>
      <c r="DI46" s="1468"/>
      <c r="DJ46" s="1468"/>
      <c r="DK46" s="1468"/>
      <c r="DL46" s="1468"/>
      <c r="DM46" s="1468"/>
      <c r="DN46" s="1468"/>
      <c r="DO46" s="1468"/>
      <c r="DP46" s="1468"/>
      <c r="DQ46" s="1468"/>
      <c r="DR46" s="1468"/>
      <c r="DS46" s="1468"/>
      <c r="DT46" s="1468"/>
      <c r="DU46" s="1468"/>
    </row>
    <row r="47" spans="1:125" x14ac:dyDescent="0.25">
      <c r="B47" s="55"/>
      <c r="C47" s="18"/>
      <c r="D47" s="18"/>
      <c r="E47" s="18"/>
      <c r="F47" s="18"/>
      <c r="G47" s="18"/>
      <c r="H47" s="26"/>
      <c r="I47" s="26"/>
      <c r="J47" s="26"/>
      <c r="K47" s="26"/>
      <c r="L47" s="26"/>
      <c r="M47" s="26"/>
      <c r="N47" s="26"/>
      <c r="O47" s="3935"/>
      <c r="P47" s="3935"/>
      <c r="Q47" s="3935"/>
      <c r="R47" s="3935"/>
      <c r="S47" s="26"/>
      <c r="T47" s="26"/>
      <c r="U47" s="26"/>
      <c r="V47" s="18"/>
      <c r="W47" s="18"/>
      <c r="X47" s="18"/>
      <c r="Y47" s="62"/>
      <c r="AC47" s="1468"/>
      <c r="AD47" s="1468"/>
      <c r="AE47" s="1468"/>
      <c r="AF47" s="1468"/>
      <c r="AG47" s="1468"/>
      <c r="AH47" s="1468"/>
      <c r="AI47" s="1468"/>
      <c r="AJ47" s="1468"/>
      <c r="AK47" s="1468"/>
      <c r="AL47" s="1468"/>
      <c r="AM47" s="1468"/>
      <c r="AN47" s="1468"/>
      <c r="AO47" s="1468"/>
      <c r="AP47" s="1468"/>
      <c r="AQ47" s="1468"/>
      <c r="AR47" s="1468"/>
      <c r="AS47" s="1468"/>
      <c r="AT47" s="1468"/>
      <c r="AU47" s="1468"/>
      <c r="AV47" s="1468"/>
      <c r="AW47" s="1468"/>
      <c r="AX47" s="1468"/>
      <c r="AY47" s="1468"/>
      <c r="AZ47" s="1468"/>
      <c r="BA47" s="1468"/>
      <c r="BB47" s="1468"/>
      <c r="BC47" s="1468"/>
      <c r="BD47" s="1468"/>
      <c r="BE47" s="1468"/>
      <c r="BF47" s="1468"/>
      <c r="BG47" s="1468"/>
      <c r="BH47" s="1468"/>
      <c r="BI47" s="1468"/>
      <c r="BJ47" s="1468"/>
      <c r="BK47" s="1468"/>
      <c r="BL47" s="1468"/>
      <c r="BM47" s="1468"/>
      <c r="BN47" s="1468"/>
      <c r="BO47" s="1468"/>
      <c r="BP47" s="1468"/>
      <c r="BQ47" s="1468"/>
      <c r="BR47" s="1468"/>
      <c r="BS47" s="1468"/>
      <c r="BT47" s="1468"/>
      <c r="BU47" s="1468"/>
      <c r="BV47" s="1468"/>
      <c r="BW47" s="1468"/>
      <c r="BX47" s="1468"/>
      <c r="BY47" s="1468"/>
      <c r="BZ47" s="1468"/>
      <c r="CA47" s="1468"/>
      <c r="CB47" s="1468"/>
      <c r="CC47" s="1468"/>
      <c r="CD47" s="1468"/>
      <c r="CE47" s="1468"/>
      <c r="CF47" s="1468"/>
      <c r="CG47" s="1468"/>
      <c r="CH47" s="1468"/>
      <c r="CI47" s="1468"/>
      <c r="CJ47" s="1468"/>
      <c r="CK47" s="1468"/>
      <c r="CL47" s="1468"/>
      <c r="CM47" s="1468"/>
      <c r="CN47" s="1468"/>
      <c r="CO47" s="1468"/>
      <c r="CP47" s="1468"/>
      <c r="CQ47" s="1468"/>
      <c r="CR47" s="1468"/>
      <c r="CS47" s="1468"/>
      <c r="CT47" s="1468"/>
      <c r="CU47" s="1468"/>
      <c r="CV47" s="1468"/>
      <c r="CW47" s="1468"/>
      <c r="CX47" s="1468"/>
      <c r="CY47" s="1468"/>
      <c r="CZ47" s="1468"/>
      <c r="DA47" s="1468"/>
      <c r="DB47" s="1468"/>
      <c r="DC47" s="1468"/>
      <c r="DD47" s="1468"/>
      <c r="DE47" s="1468"/>
      <c r="DF47" s="1468"/>
      <c r="DG47" s="1468"/>
      <c r="DH47" s="1468"/>
      <c r="DI47" s="1468"/>
      <c r="DJ47" s="1468"/>
      <c r="DK47" s="1468"/>
      <c r="DL47" s="1468"/>
      <c r="DM47" s="1468"/>
      <c r="DN47" s="1468"/>
      <c r="DO47" s="1468"/>
      <c r="DP47" s="1468"/>
      <c r="DQ47" s="1468"/>
      <c r="DR47" s="1468"/>
      <c r="DS47" s="1468"/>
      <c r="DT47" s="1468"/>
      <c r="DU47" s="1468"/>
    </row>
    <row r="48" spans="1:125" x14ac:dyDescent="0.25">
      <c r="B48" s="55"/>
      <c r="C48" s="3000" t="s">
        <v>10</v>
      </c>
      <c r="D48" s="3000"/>
      <c r="E48" s="3000"/>
      <c r="F48" s="3000"/>
      <c r="G48" s="3000"/>
      <c r="H48" s="26"/>
      <c r="I48" s="26"/>
      <c r="J48" s="26"/>
      <c r="K48" s="26"/>
      <c r="L48" s="26"/>
      <c r="M48" s="26"/>
      <c r="N48" s="26"/>
      <c r="O48" s="3000" t="s">
        <v>763</v>
      </c>
      <c r="P48" s="3000"/>
      <c r="Q48" s="3000"/>
      <c r="R48" s="3000"/>
      <c r="S48" s="26"/>
      <c r="T48" s="26"/>
      <c r="U48" s="26"/>
      <c r="V48" s="3000" t="s">
        <v>893</v>
      </c>
      <c r="W48" s="3000"/>
      <c r="X48" s="3000"/>
      <c r="Y48" s="62"/>
      <c r="AC48" s="1468"/>
      <c r="AD48" s="1468"/>
      <c r="AE48" s="1468"/>
      <c r="AF48" s="1468"/>
      <c r="AG48" s="1468"/>
      <c r="AH48" s="1468"/>
      <c r="AI48" s="1468"/>
      <c r="AJ48" s="1468"/>
      <c r="AK48" s="1468"/>
      <c r="AL48" s="1468"/>
      <c r="AM48" s="1468"/>
      <c r="AN48" s="1468"/>
      <c r="AO48" s="1468"/>
      <c r="AP48" s="1468"/>
      <c r="AQ48" s="1468"/>
      <c r="AR48" s="1468"/>
      <c r="AS48" s="1468"/>
      <c r="AT48" s="1468"/>
      <c r="AU48" s="1468"/>
      <c r="AV48" s="1468"/>
      <c r="AW48" s="1468"/>
      <c r="AX48" s="1468"/>
      <c r="AY48" s="1468"/>
      <c r="AZ48" s="1468"/>
      <c r="BA48" s="1468"/>
      <c r="BB48" s="1468"/>
      <c r="BC48" s="1468"/>
      <c r="BD48" s="1468"/>
      <c r="BE48" s="1468"/>
      <c r="BF48" s="1468"/>
      <c r="BG48" s="1468"/>
      <c r="BH48" s="1468"/>
      <c r="BI48" s="1468"/>
      <c r="BJ48" s="1468"/>
      <c r="BK48" s="1468"/>
      <c r="BL48" s="1468"/>
      <c r="BM48" s="1468"/>
      <c r="BN48" s="1468"/>
      <c r="BO48" s="1468"/>
      <c r="BP48" s="1468"/>
      <c r="BQ48" s="1468"/>
      <c r="BR48" s="1468"/>
      <c r="BS48" s="1468"/>
      <c r="BT48" s="1468"/>
      <c r="BU48" s="1468"/>
      <c r="BV48" s="1468"/>
      <c r="BW48" s="1468"/>
      <c r="BX48" s="1468"/>
      <c r="BY48" s="1468"/>
      <c r="BZ48" s="1468"/>
      <c r="CA48" s="1468"/>
      <c r="CB48" s="1468"/>
      <c r="CC48" s="1468"/>
      <c r="CD48" s="1468"/>
      <c r="CE48" s="1468"/>
      <c r="CF48" s="1468"/>
      <c r="CG48" s="1468"/>
      <c r="CH48" s="1468"/>
      <c r="CI48" s="1468"/>
      <c r="CJ48" s="1468"/>
      <c r="CK48" s="1468"/>
      <c r="CL48" s="1468"/>
      <c r="CM48" s="1468"/>
      <c r="CN48" s="1468"/>
      <c r="CO48" s="1468"/>
      <c r="CP48" s="1468"/>
      <c r="CQ48" s="1468"/>
      <c r="CR48" s="1468"/>
      <c r="CS48" s="1468"/>
      <c r="CT48" s="1468"/>
      <c r="CU48" s="1468"/>
      <c r="CV48" s="1468"/>
      <c r="CW48" s="1468"/>
      <c r="CX48" s="1468"/>
      <c r="CY48" s="1468"/>
      <c r="CZ48" s="1468"/>
      <c r="DA48" s="1468"/>
      <c r="DB48" s="1468"/>
      <c r="DC48" s="1468"/>
      <c r="DD48" s="1468"/>
      <c r="DE48" s="1468"/>
      <c r="DF48" s="1468"/>
      <c r="DG48" s="1468"/>
      <c r="DH48" s="1468"/>
      <c r="DI48" s="1468"/>
      <c r="DJ48" s="1468"/>
      <c r="DK48" s="1468"/>
      <c r="DL48" s="1468"/>
      <c r="DM48" s="1468"/>
      <c r="DN48" s="1468"/>
      <c r="DO48" s="1468"/>
      <c r="DP48" s="1468"/>
      <c r="DQ48" s="1468"/>
      <c r="DR48" s="1468"/>
      <c r="DS48" s="1468"/>
      <c r="DT48" s="1468"/>
      <c r="DU48" s="1468"/>
    </row>
    <row r="49" spans="2:25" ht="15.75" thickBot="1" x14ac:dyDescent="0.3"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8">
        <v>116</v>
      </c>
    </row>
    <row r="52" spans="2:25" x14ac:dyDescent="0.25">
      <c r="X52" s="336"/>
    </row>
    <row r="53" spans="2:25" x14ac:dyDescent="0.25">
      <c r="X53" s="336"/>
    </row>
    <row r="54" spans="2:25" x14ac:dyDescent="0.25">
      <c r="W54" s="336"/>
      <c r="X54" s="336"/>
    </row>
    <row r="55" spans="2:25" x14ac:dyDescent="0.25">
      <c r="W55" s="336"/>
    </row>
    <row r="56" spans="2:25" x14ac:dyDescent="0.25">
      <c r="W56" s="336"/>
    </row>
    <row r="57" spans="2:25" x14ac:dyDescent="0.25">
      <c r="W57" s="336"/>
    </row>
    <row r="58" spans="2:25" x14ac:dyDescent="0.25">
      <c r="W58" s="336"/>
    </row>
  </sheetData>
  <mergeCells count="61">
    <mergeCell ref="S43:V43"/>
    <mergeCell ref="V48:X48"/>
    <mergeCell ref="C48:G48"/>
    <mergeCell ref="O47:R47"/>
    <mergeCell ref="O48:R48"/>
    <mergeCell ref="B44:V44"/>
    <mergeCell ref="B2:Y2"/>
    <mergeCell ref="B3:Y3"/>
    <mergeCell ref="B4:Y4"/>
    <mergeCell ref="B5:Y5"/>
    <mergeCell ref="C6:E6"/>
    <mergeCell ref="W6:X6"/>
    <mergeCell ref="B8:Y8"/>
    <mergeCell ref="J10:R10"/>
    <mergeCell ref="B12:B16"/>
    <mergeCell ref="C12:C16"/>
    <mergeCell ref="F13:F16"/>
    <mergeCell ref="E13:E16"/>
    <mergeCell ref="D13:D16"/>
    <mergeCell ref="G13:G16"/>
    <mergeCell ref="H13:H16"/>
    <mergeCell ref="I12:I16"/>
    <mergeCell ref="J13:J16"/>
    <mergeCell ref="K13:K16"/>
    <mergeCell ref="J12:N12"/>
    <mergeCell ref="D12:H12"/>
    <mergeCell ref="S12:S16"/>
    <mergeCell ref="U12:U16"/>
    <mergeCell ref="O17:R17"/>
    <mergeCell ref="V12:V16"/>
    <mergeCell ref="W12:X12"/>
    <mergeCell ref="W13:W16"/>
    <mergeCell ref="X13:X16"/>
    <mergeCell ref="T12:T16"/>
    <mergeCell ref="L13:L16"/>
    <mergeCell ref="M13:M16"/>
    <mergeCell ref="N13:N16"/>
    <mergeCell ref="O14:R14"/>
    <mergeCell ref="Y13:Y16"/>
    <mergeCell ref="O18:R18"/>
    <mergeCell ref="O19:R19"/>
    <mergeCell ref="O20:R20"/>
    <mergeCell ref="O21:R21"/>
    <mergeCell ref="O22:R22"/>
    <mergeCell ref="O23:R23"/>
    <mergeCell ref="O24:R24"/>
    <mergeCell ref="O25:R25"/>
    <mergeCell ref="O26:R26"/>
    <mergeCell ref="O27:R27"/>
    <mergeCell ref="O28:R28"/>
    <mergeCell ref="O29:R29"/>
    <mergeCell ref="O31:R31"/>
    <mergeCell ref="O32:R32"/>
    <mergeCell ref="O33:R33"/>
    <mergeCell ref="O39:R39"/>
    <mergeCell ref="O40:R40"/>
    <mergeCell ref="O34:R34"/>
    <mergeCell ref="O35:R35"/>
    <mergeCell ref="O36:R36"/>
    <mergeCell ref="O37:R37"/>
    <mergeCell ref="O38:R38"/>
  </mergeCells>
  <pageMargins left="0.48" right="0.70866141732283472" top="0.74803149606299213" bottom="0.74803149606299213" header="0.31496062992125984" footer="0.31496062992125984"/>
  <pageSetup paperSize="5" scale="6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Q36"/>
  <sheetViews>
    <sheetView zoomScale="90" zoomScaleNormal="90" workbookViewId="0">
      <selection activeCell="O7" sqref="O7"/>
    </sheetView>
  </sheetViews>
  <sheetFormatPr baseColWidth="10" defaultRowHeight="15" x14ac:dyDescent="0.25"/>
  <cols>
    <col min="1" max="1" width="6" style="1246" customWidth="1"/>
    <col min="2" max="2" width="7.7109375" customWidth="1"/>
    <col min="3" max="3" width="7.28515625" customWidth="1"/>
    <col min="4" max="4" width="6.5703125" customWidth="1"/>
    <col min="5" max="5" width="6.7109375" customWidth="1"/>
    <col min="6" max="6" width="6.140625" customWidth="1"/>
    <col min="7" max="7" width="6.7109375" customWidth="1"/>
    <col min="10" max="10" width="27.28515625" customWidth="1"/>
    <col min="11" max="11" width="9.5703125" customWidth="1"/>
    <col min="12" max="12" width="9.28515625" customWidth="1"/>
    <col min="13" max="13" width="7.7109375" customWidth="1"/>
    <col min="14" max="16" width="16.5703125" customWidth="1"/>
  </cols>
  <sheetData>
    <row r="1" spans="1:17" s="1246" customFormat="1" ht="15.75" thickBot="1" x14ac:dyDescent="0.3"/>
    <row r="2" spans="1:17" ht="18.75" x14ac:dyDescent="0.3">
      <c r="B2" s="3126" t="s">
        <v>2</v>
      </c>
      <c r="C2" s="3127"/>
      <c r="D2" s="3127"/>
      <c r="E2" s="3127"/>
      <c r="F2" s="3127"/>
      <c r="G2" s="3127"/>
      <c r="H2" s="3127"/>
      <c r="I2" s="3127"/>
      <c r="J2" s="3127"/>
      <c r="K2" s="3127"/>
      <c r="L2" s="3127"/>
      <c r="M2" s="3127"/>
      <c r="N2" s="3127"/>
      <c r="O2" s="3127"/>
      <c r="P2" s="3128"/>
      <c r="Q2" s="1003"/>
    </row>
    <row r="3" spans="1:17" ht="15.75" x14ac:dyDescent="0.25">
      <c r="B3" s="3030" t="s">
        <v>1839</v>
      </c>
      <c r="C3" s="3031"/>
      <c r="D3" s="3031"/>
      <c r="E3" s="3031"/>
      <c r="F3" s="3031"/>
      <c r="G3" s="3031"/>
      <c r="H3" s="3031"/>
      <c r="I3" s="3031"/>
      <c r="J3" s="3031"/>
      <c r="K3" s="3031"/>
      <c r="L3" s="3031"/>
      <c r="M3" s="3031"/>
      <c r="N3" s="3031"/>
      <c r="O3" s="3031"/>
      <c r="P3" s="3032"/>
      <c r="Q3" s="1003"/>
    </row>
    <row r="4" spans="1:17" ht="15.75" x14ac:dyDescent="0.25">
      <c r="B4" s="3033" t="s">
        <v>0</v>
      </c>
      <c r="C4" s="3034"/>
      <c r="D4" s="3034"/>
      <c r="E4" s="3034"/>
      <c r="F4" s="3034"/>
      <c r="G4" s="3034"/>
      <c r="H4" s="3034"/>
      <c r="I4" s="3034"/>
      <c r="J4" s="3034"/>
      <c r="K4" s="3034"/>
      <c r="L4" s="3034"/>
      <c r="M4" s="3034"/>
      <c r="N4" s="3034"/>
      <c r="O4" s="3034"/>
      <c r="P4" s="3035"/>
      <c r="Q4" s="1003"/>
    </row>
    <row r="5" spans="1:17" ht="16.5" thickBot="1" x14ac:dyDescent="0.3">
      <c r="B5" s="3024" t="s">
        <v>3</v>
      </c>
      <c r="C5" s="3025"/>
      <c r="D5" s="3025"/>
      <c r="E5" s="3025"/>
      <c r="F5" s="3025"/>
      <c r="G5" s="3025"/>
      <c r="H5" s="3025"/>
      <c r="I5" s="3025"/>
      <c r="J5" s="3025"/>
      <c r="K5" s="3025"/>
      <c r="L5" s="3025"/>
      <c r="M5" s="3025"/>
      <c r="N5" s="3025"/>
      <c r="O5" s="3025"/>
      <c r="P5" s="3026"/>
      <c r="Q5" s="1003"/>
    </row>
    <row r="6" spans="1:17" x14ac:dyDescent="0.25">
      <c r="A6" s="1291"/>
      <c r="B6" s="1188" t="s">
        <v>1435</v>
      </c>
      <c r="C6" s="1247"/>
      <c r="D6" s="1247"/>
      <c r="E6" s="1247"/>
      <c r="F6" s="1042"/>
      <c r="G6" s="1042"/>
      <c r="H6" s="1247"/>
      <c r="I6" s="1247"/>
      <c r="J6" s="1247"/>
      <c r="K6" s="1247"/>
      <c r="L6" s="1247"/>
      <c r="M6" s="1247"/>
      <c r="N6" s="1690"/>
      <c r="O6" s="3000" t="s">
        <v>2454</v>
      </c>
      <c r="P6" s="3000"/>
      <c r="Q6" s="1288"/>
    </row>
    <row r="7" spans="1:17" x14ac:dyDescent="0.25">
      <c r="B7" s="1288"/>
      <c r="C7" s="1005"/>
      <c r="D7" s="1005"/>
      <c r="E7" s="1005"/>
      <c r="F7" s="1009"/>
      <c r="G7" s="1009"/>
      <c r="H7" s="1005"/>
      <c r="I7" s="1005"/>
      <c r="J7" s="1005"/>
      <c r="K7" s="1005"/>
      <c r="L7" s="1005"/>
      <c r="M7" s="1005"/>
      <c r="N7" s="1011"/>
      <c r="O7" s="1012"/>
      <c r="P7" s="1266" t="s">
        <v>1436</v>
      </c>
      <c r="Q7" s="1288"/>
    </row>
    <row r="8" spans="1:17" x14ac:dyDescent="0.25">
      <c r="A8" s="1291"/>
      <c r="B8" s="3038" t="s">
        <v>1460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40"/>
      <c r="Q8" s="1003"/>
    </row>
    <row r="9" spans="1:17" x14ac:dyDescent="0.25">
      <c r="A9" s="1291"/>
      <c r="B9" s="1266" t="s">
        <v>4</v>
      </c>
      <c r="C9" s="1008">
        <v>7122</v>
      </c>
      <c r="D9" s="1005"/>
      <c r="E9" s="1005"/>
      <c r="F9" s="3000"/>
      <c r="G9" s="3000"/>
      <c r="H9" s="3000"/>
      <c r="I9" s="3000"/>
      <c r="J9" s="3000"/>
      <c r="K9" s="1013"/>
      <c r="L9" s="1013"/>
      <c r="M9" s="1013"/>
      <c r="N9" s="1013"/>
      <c r="O9" s="1013"/>
      <c r="P9" s="1906"/>
      <c r="Q9" s="1003"/>
    </row>
    <row r="10" spans="1:17" x14ac:dyDescent="0.25">
      <c r="B10" s="1150"/>
      <c r="C10" s="1006"/>
      <c r="D10" s="1006"/>
      <c r="E10" s="1006"/>
      <c r="F10" s="1010"/>
      <c r="G10" s="1010"/>
      <c r="H10" s="1006"/>
      <c r="I10" s="1006"/>
      <c r="J10" s="3132" t="s">
        <v>1439</v>
      </c>
      <c r="K10" s="3132"/>
      <c r="L10" s="3132"/>
      <c r="M10" s="3132"/>
      <c r="N10" s="3132"/>
      <c r="O10" s="3132"/>
      <c r="P10" s="3132"/>
      <c r="Q10" s="1288"/>
    </row>
    <row r="11" spans="1:17" x14ac:dyDescent="0.25">
      <c r="B11" s="3133" t="s">
        <v>1461</v>
      </c>
      <c r="C11" s="3091"/>
      <c r="D11" s="3091"/>
      <c r="E11" s="3091"/>
      <c r="F11" s="3091"/>
      <c r="G11" s="3092"/>
      <c r="H11" s="3134" t="s">
        <v>1516</v>
      </c>
      <c r="I11" s="3135"/>
      <c r="J11" s="3136"/>
      <c r="K11" s="3137" t="s">
        <v>7</v>
      </c>
      <c r="L11" s="3138" t="s">
        <v>678</v>
      </c>
      <c r="M11" s="3139" t="s">
        <v>14</v>
      </c>
      <c r="N11" s="3140" t="s">
        <v>1441</v>
      </c>
      <c r="O11" s="3141" t="s">
        <v>1464</v>
      </c>
      <c r="P11" s="3154" t="s">
        <v>8</v>
      </c>
      <c r="Q11" s="1003"/>
    </row>
    <row r="12" spans="1:17" ht="66" x14ac:dyDescent="0.25">
      <c r="A12" s="1291"/>
      <c r="B12" s="1920" t="s">
        <v>1480</v>
      </c>
      <c r="C12" s="1022" t="s">
        <v>1481</v>
      </c>
      <c r="D12" s="1022" t="s">
        <v>1482</v>
      </c>
      <c r="E12" s="1023" t="s">
        <v>1483</v>
      </c>
      <c r="F12" s="1024" t="s">
        <v>1484</v>
      </c>
      <c r="G12" s="1032" t="s">
        <v>1499</v>
      </c>
      <c r="H12" s="3073"/>
      <c r="I12" s="3074"/>
      <c r="J12" s="3075"/>
      <c r="K12" s="3123"/>
      <c r="L12" s="3094"/>
      <c r="M12" s="3099"/>
      <c r="N12" s="3081"/>
      <c r="O12" s="3142"/>
      <c r="P12" s="3155"/>
      <c r="Q12" s="1003"/>
    </row>
    <row r="13" spans="1:17" x14ac:dyDescent="0.25">
      <c r="B13" s="3133">
        <v>1</v>
      </c>
      <c r="C13" s="3091"/>
      <c r="D13" s="3091"/>
      <c r="E13" s="3091"/>
      <c r="F13" s="3092"/>
      <c r="G13" s="1020"/>
      <c r="H13" s="3145">
        <v>2</v>
      </c>
      <c r="I13" s="3091"/>
      <c r="J13" s="3092"/>
      <c r="K13" s="1015">
        <v>3</v>
      </c>
      <c r="L13" s="1015">
        <v>4</v>
      </c>
      <c r="M13" s="1015"/>
      <c r="N13" s="1015">
        <v>5</v>
      </c>
      <c r="O13" s="1016">
        <v>6</v>
      </c>
      <c r="P13" s="1414">
        <v>7</v>
      </c>
      <c r="Q13" s="1288"/>
    </row>
    <row r="14" spans="1:17" x14ac:dyDescent="0.25">
      <c r="B14" s="346">
        <v>1</v>
      </c>
      <c r="C14" s="1014">
        <v>5</v>
      </c>
      <c r="D14" s="1014">
        <v>1</v>
      </c>
      <c r="E14" s="1026" t="s">
        <v>723</v>
      </c>
      <c r="F14" s="1037" t="s">
        <v>1424</v>
      </c>
      <c r="G14" s="1031"/>
      <c r="H14" s="2982" t="s">
        <v>1586</v>
      </c>
      <c r="I14" s="2983"/>
      <c r="J14" s="2984"/>
      <c r="K14" s="1015">
        <v>30</v>
      </c>
      <c r="L14" s="1015">
        <v>9995</v>
      </c>
      <c r="M14" s="1015">
        <v>102</v>
      </c>
      <c r="N14" s="1002">
        <v>800000</v>
      </c>
      <c r="O14" s="1002">
        <v>600000</v>
      </c>
      <c r="P14" s="1919">
        <v>800000</v>
      </c>
      <c r="Q14" s="1288"/>
    </row>
    <row r="15" spans="1:17" x14ac:dyDescent="0.25">
      <c r="B15" s="346">
        <v>1</v>
      </c>
      <c r="C15" s="1014">
        <v>5</v>
      </c>
      <c r="D15" s="1014">
        <v>1</v>
      </c>
      <c r="E15" s="1027" t="s">
        <v>723</v>
      </c>
      <c r="F15" s="1027" t="s">
        <v>1420</v>
      </c>
      <c r="G15" s="1025"/>
      <c r="H15" s="2982" t="s">
        <v>1587</v>
      </c>
      <c r="I15" s="2983"/>
      <c r="J15" s="2984"/>
      <c r="K15" s="1015"/>
      <c r="L15" s="1015"/>
      <c r="M15" s="1015"/>
      <c r="N15" s="1590"/>
      <c r="O15" s="1590"/>
      <c r="P15" s="1919"/>
      <c r="Q15" s="1288"/>
    </row>
    <row r="16" spans="1:17" x14ac:dyDescent="0.25">
      <c r="B16" s="346">
        <v>1</v>
      </c>
      <c r="C16" s="1014">
        <v>5</v>
      </c>
      <c r="D16" s="1014">
        <v>1</v>
      </c>
      <c r="E16" s="1026" t="s">
        <v>723</v>
      </c>
      <c r="F16" s="1036" t="s">
        <v>1469</v>
      </c>
      <c r="G16" s="1030"/>
      <c r="H16" s="2982" t="s">
        <v>1588</v>
      </c>
      <c r="I16" s="2983"/>
      <c r="J16" s="2984"/>
      <c r="K16" s="1015"/>
      <c r="L16" s="1015"/>
      <c r="M16" s="1015"/>
      <c r="N16" s="1590"/>
      <c r="O16" s="1590"/>
      <c r="P16" s="1922"/>
      <c r="Q16" s="1288"/>
    </row>
    <row r="17" spans="1:17" x14ac:dyDescent="0.25">
      <c r="B17" s="346">
        <v>1</v>
      </c>
      <c r="C17" s="1014">
        <v>5</v>
      </c>
      <c r="D17" s="1014">
        <v>1</v>
      </c>
      <c r="E17" s="1026" t="s">
        <v>723</v>
      </c>
      <c r="F17" s="1036" t="s">
        <v>681</v>
      </c>
      <c r="G17" s="1030"/>
      <c r="H17" s="2982" t="s">
        <v>2228</v>
      </c>
      <c r="I17" s="2983"/>
      <c r="J17" s="2984"/>
      <c r="K17" s="1015"/>
      <c r="L17" s="1015"/>
      <c r="M17" s="1015"/>
      <c r="N17" s="1590"/>
      <c r="O17" s="1590"/>
      <c r="P17" s="1993"/>
      <c r="Q17" s="1003"/>
    </row>
    <row r="18" spans="1:17" x14ac:dyDescent="0.25">
      <c r="B18" s="341">
        <v>1</v>
      </c>
      <c r="C18" s="1015">
        <v>6</v>
      </c>
      <c r="D18" s="1015">
        <v>1</v>
      </c>
      <c r="E18" s="1029" t="s">
        <v>675</v>
      </c>
      <c r="F18" s="1035"/>
      <c r="G18" s="1030"/>
      <c r="H18" s="2995" t="s">
        <v>1589</v>
      </c>
      <c r="I18" s="2996"/>
      <c r="J18" s="2997"/>
      <c r="K18" s="1015"/>
      <c r="L18" s="1015"/>
      <c r="M18" s="1015"/>
      <c r="N18" s="1590"/>
      <c r="O18" s="1590"/>
      <c r="P18" s="1922"/>
      <c r="Q18" s="1288"/>
    </row>
    <row r="19" spans="1:17" x14ac:dyDescent="0.25">
      <c r="B19" s="346">
        <v>1</v>
      </c>
      <c r="C19" s="1014">
        <v>6</v>
      </c>
      <c r="D19" s="1014">
        <v>1</v>
      </c>
      <c r="E19" s="1026" t="s">
        <v>675</v>
      </c>
      <c r="F19" s="1036" t="s">
        <v>726</v>
      </c>
      <c r="G19" s="1033"/>
      <c r="H19" s="2982" t="s">
        <v>1590</v>
      </c>
      <c r="I19" s="2983"/>
      <c r="J19" s="2984"/>
      <c r="K19" s="1015"/>
      <c r="L19" s="1015"/>
      <c r="M19" s="1015"/>
      <c r="N19" s="1002"/>
      <c r="O19" s="1002"/>
      <c r="P19" s="1919"/>
      <c r="Q19" s="1288"/>
    </row>
    <row r="20" spans="1:17" x14ac:dyDescent="0.25">
      <c r="B20" s="346">
        <v>1</v>
      </c>
      <c r="C20" s="1014">
        <v>6</v>
      </c>
      <c r="D20" s="1014">
        <v>1</v>
      </c>
      <c r="E20" s="1026" t="s">
        <v>675</v>
      </c>
      <c r="F20" s="1026" t="s">
        <v>1423</v>
      </c>
      <c r="G20" s="1033"/>
      <c r="H20" s="2982" t="s">
        <v>1591</v>
      </c>
      <c r="I20" s="2983"/>
      <c r="J20" s="2984"/>
      <c r="K20" s="1015"/>
      <c r="L20" s="1015"/>
      <c r="M20" s="1015"/>
      <c r="N20" s="1002"/>
      <c r="O20" s="1002"/>
      <c r="P20" s="165"/>
      <c r="Q20" s="1003"/>
    </row>
    <row r="21" spans="1:17" x14ac:dyDescent="0.25">
      <c r="B21" s="341">
        <v>1</v>
      </c>
      <c r="C21" s="1015">
        <v>6</v>
      </c>
      <c r="D21" s="1015">
        <v>1</v>
      </c>
      <c r="E21" s="1029" t="s">
        <v>680</v>
      </c>
      <c r="F21" s="1029"/>
      <c r="G21" s="1031"/>
      <c r="H21" s="2995" t="s">
        <v>1592</v>
      </c>
      <c r="I21" s="2996"/>
      <c r="J21" s="2997"/>
      <c r="K21" s="1015"/>
      <c r="L21" s="1029"/>
      <c r="M21" s="1029"/>
      <c r="N21" s="1002"/>
      <c r="O21" s="1002"/>
      <c r="P21" s="1919"/>
      <c r="Q21" s="1288"/>
    </row>
    <row r="22" spans="1:17" x14ac:dyDescent="0.25">
      <c r="B22" s="346">
        <v>1</v>
      </c>
      <c r="C22" s="1014">
        <v>6</v>
      </c>
      <c r="D22" s="1014">
        <v>1</v>
      </c>
      <c r="E22" s="1026" t="s">
        <v>680</v>
      </c>
      <c r="F22" s="1026" t="s">
        <v>610</v>
      </c>
      <c r="G22" s="1033"/>
      <c r="H22" s="2982" t="s">
        <v>1593</v>
      </c>
      <c r="I22" s="2983"/>
      <c r="J22" s="2984"/>
      <c r="K22" s="1015"/>
      <c r="L22" s="1015"/>
      <c r="M22" s="1015"/>
      <c r="N22" s="1002"/>
      <c r="O22" s="1002"/>
      <c r="P22" s="1919"/>
      <c r="Q22" s="1288"/>
    </row>
    <row r="23" spans="1:17" x14ac:dyDescent="0.25">
      <c r="B23" s="346">
        <v>1</v>
      </c>
      <c r="C23" s="1014">
        <v>6</v>
      </c>
      <c r="D23" s="1014">
        <v>1</v>
      </c>
      <c r="E23" s="1026" t="s">
        <v>680</v>
      </c>
      <c r="F23" s="1026" t="s">
        <v>727</v>
      </c>
      <c r="G23" s="1033"/>
      <c r="H23" s="3157" t="s">
        <v>1594</v>
      </c>
      <c r="I23" s="3158"/>
      <c r="J23" s="3159"/>
      <c r="K23" s="1004">
        <v>30</v>
      </c>
      <c r="L23" s="1004">
        <v>9995</v>
      </c>
      <c r="M23" s="1015">
        <v>102</v>
      </c>
      <c r="N23" s="1919">
        <v>500000</v>
      </c>
      <c r="O23" s="1002">
        <v>375000</v>
      </c>
      <c r="P23" s="1919">
        <v>500000</v>
      </c>
      <c r="Q23" s="1288"/>
    </row>
    <row r="24" spans="1:17" x14ac:dyDescent="0.25">
      <c r="B24" s="346">
        <v>1</v>
      </c>
      <c r="C24" s="1014">
        <v>6</v>
      </c>
      <c r="D24" s="1014">
        <v>1</v>
      </c>
      <c r="E24" s="1026" t="s">
        <v>680</v>
      </c>
      <c r="F24" s="1026" t="s">
        <v>721</v>
      </c>
      <c r="G24" s="1033"/>
      <c r="H24" s="1019" t="s">
        <v>1595</v>
      </c>
      <c r="I24" s="1017"/>
      <c r="J24" s="1018"/>
      <c r="K24" s="1015"/>
      <c r="L24" s="1015"/>
      <c r="M24" s="1015"/>
      <c r="N24" s="1002"/>
      <c r="O24" s="1002"/>
      <c r="P24" s="1919"/>
      <c r="Q24" s="1288"/>
    </row>
    <row r="25" spans="1:17" x14ac:dyDescent="0.25">
      <c r="B25" s="346">
        <v>1</v>
      </c>
      <c r="C25" s="1014">
        <v>6</v>
      </c>
      <c r="D25" s="1014">
        <v>1</v>
      </c>
      <c r="E25" s="1028" t="s">
        <v>680</v>
      </c>
      <c r="F25" s="1021" t="s">
        <v>1368</v>
      </c>
      <c r="G25" s="1021"/>
      <c r="H25" s="3157" t="s">
        <v>1847</v>
      </c>
      <c r="I25" s="3158"/>
      <c r="J25" s="3159"/>
      <c r="K25" s="1008"/>
      <c r="L25" s="1008"/>
      <c r="M25" s="1008"/>
      <c r="N25" s="1002"/>
      <c r="O25" s="1002"/>
      <c r="P25" s="1919"/>
      <c r="Q25" s="1288"/>
    </row>
    <row r="26" spans="1:17" x14ac:dyDescent="0.25">
      <c r="B26" s="341">
        <v>1</v>
      </c>
      <c r="C26" s="1015">
        <v>6</v>
      </c>
      <c r="D26" s="1015">
        <v>1</v>
      </c>
      <c r="E26" s="1029" t="s">
        <v>722</v>
      </c>
      <c r="F26" s="1034"/>
      <c r="G26" s="1034"/>
      <c r="H26" s="2989" t="s">
        <v>1596</v>
      </c>
      <c r="I26" s="2990"/>
      <c r="J26" s="2991"/>
      <c r="K26" s="1008"/>
      <c r="L26" s="1008"/>
      <c r="M26" s="1008"/>
      <c r="N26" s="1002"/>
      <c r="O26" s="1002"/>
      <c r="P26" s="1919"/>
      <c r="Q26" s="1288"/>
    </row>
    <row r="27" spans="1:17" x14ac:dyDescent="0.25">
      <c r="B27" s="346">
        <v>1</v>
      </c>
      <c r="C27" s="1014">
        <v>6</v>
      </c>
      <c r="D27" s="1014">
        <v>1</v>
      </c>
      <c r="E27" s="1026" t="s">
        <v>722</v>
      </c>
      <c r="F27" s="1026" t="s">
        <v>598</v>
      </c>
      <c r="G27" s="1033"/>
      <c r="H27" s="3160" t="s">
        <v>1597</v>
      </c>
      <c r="I27" s="3161"/>
      <c r="J27" s="3162"/>
      <c r="K27" s="1008"/>
      <c r="L27" s="1008"/>
      <c r="M27" s="1008"/>
      <c r="N27" s="1590"/>
      <c r="O27" s="1590"/>
      <c r="P27" s="1993"/>
      <c r="Q27" s="1003"/>
    </row>
    <row r="28" spans="1:17" x14ac:dyDescent="0.25">
      <c r="B28" s="346">
        <v>1</v>
      </c>
      <c r="C28" s="1014">
        <v>6</v>
      </c>
      <c r="D28" s="1014">
        <v>1</v>
      </c>
      <c r="E28" s="1026" t="s">
        <v>722</v>
      </c>
      <c r="F28" s="1026" t="s">
        <v>610</v>
      </c>
      <c r="G28" s="1033"/>
      <c r="H28" s="3157" t="s">
        <v>1598</v>
      </c>
      <c r="I28" s="3158"/>
      <c r="J28" s="3159"/>
      <c r="K28" s="1008"/>
      <c r="L28" s="1008"/>
      <c r="M28" s="1008"/>
      <c r="N28" s="1002"/>
      <c r="O28" s="1002"/>
      <c r="P28" s="1919"/>
      <c r="Q28" s="1288"/>
    </row>
    <row r="29" spans="1:17" x14ac:dyDescent="0.25">
      <c r="B29" s="346">
        <v>1</v>
      </c>
      <c r="C29" s="1014">
        <v>6</v>
      </c>
      <c r="D29" s="1014">
        <v>1</v>
      </c>
      <c r="E29" s="1026" t="s">
        <v>722</v>
      </c>
      <c r="F29" s="1026" t="s">
        <v>660</v>
      </c>
      <c r="G29" s="1033"/>
      <c r="H29" s="3157" t="s">
        <v>1599</v>
      </c>
      <c r="I29" s="3158"/>
      <c r="J29" s="3159"/>
      <c r="K29" s="1008"/>
      <c r="L29" s="1008"/>
      <c r="M29" s="1008"/>
      <c r="N29" s="1002"/>
      <c r="O29" s="1002"/>
      <c r="P29" s="1919"/>
      <c r="Q29" s="1288"/>
    </row>
    <row r="30" spans="1:17" x14ac:dyDescent="0.25">
      <c r="B30" s="346">
        <v>1</v>
      </c>
      <c r="C30" s="1014">
        <v>6</v>
      </c>
      <c r="D30" s="1014">
        <v>1</v>
      </c>
      <c r="E30" s="1026" t="s">
        <v>722</v>
      </c>
      <c r="F30" s="1026" t="s">
        <v>860</v>
      </c>
      <c r="G30" s="1033"/>
      <c r="H30" s="3157" t="s">
        <v>1600</v>
      </c>
      <c r="I30" s="3158"/>
      <c r="J30" s="3159"/>
      <c r="K30" s="1008"/>
      <c r="L30" s="1008"/>
      <c r="M30" s="1008"/>
      <c r="N30" s="1002"/>
      <c r="O30" s="1002"/>
      <c r="P30" s="165"/>
      <c r="Q30" s="1003"/>
    </row>
    <row r="31" spans="1:17" ht="15.75" thickBot="1" x14ac:dyDescent="0.3">
      <c r="A31" s="1291"/>
      <c r="B31" s="3131" t="s">
        <v>9</v>
      </c>
      <c r="C31" s="3131"/>
      <c r="D31" s="3131"/>
      <c r="E31" s="3131"/>
      <c r="F31" s="3131"/>
      <c r="G31" s="3131"/>
      <c r="H31" s="3131"/>
      <c r="I31" s="3131"/>
      <c r="J31" s="3156"/>
      <c r="K31" s="1400"/>
      <c r="L31" s="1400"/>
      <c r="M31" s="1064"/>
      <c r="N31" s="1994">
        <f>SUM(N14:N30)</f>
        <v>1300000</v>
      </c>
      <c r="O31" s="1995">
        <f>SUM(O14:O30)</f>
        <v>975000</v>
      </c>
      <c r="P31" s="1995">
        <f>SUM(P14:P30)</f>
        <v>1300000</v>
      </c>
      <c r="Q31" s="1288"/>
    </row>
    <row r="32" spans="1:17" x14ac:dyDescent="0.25">
      <c r="B32" s="3100"/>
      <c r="C32" s="3101"/>
      <c r="D32" s="3101"/>
      <c r="E32" s="3101"/>
      <c r="F32" s="1395"/>
      <c r="G32" s="1395"/>
      <c r="H32" s="1275"/>
      <c r="I32" s="3101"/>
      <c r="J32" s="3101"/>
      <c r="K32" s="3101"/>
      <c r="L32" s="1275"/>
      <c r="M32" s="1275"/>
      <c r="N32" s="3101"/>
      <c r="O32" s="3101"/>
      <c r="P32" s="1290"/>
      <c r="Q32" s="1003"/>
    </row>
    <row r="33" spans="2:17" ht="15.75" thickBot="1" x14ac:dyDescent="0.3">
      <c r="B33" s="1288"/>
      <c r="C33" s="1247"/>
      <c r="D33" s="1247"/>
      <c r="E33" s="1247"/>
      <c r="F33" s="1247"/>
      <c r="G33" s="1247"/>
      <c r="H33" s="1247"/>
      <c r="I33" s="1247"/>
      <c r="J33" s="1247"/>
      <c r="K33" s="1247"/>
      <c r="L33" s="1247"/>
      <c r="M33" s="1247"/>
      <c r="N33" s="1247"/>
      <c r="O33" s="1247"/>
      <c r="P33" s="1291"/>
      <c r="Q33" s="1003"/>
    </row>
    <row r="34" spans="2:17" x14ac:dyDescent="0.25">
      <c r="B34" s="3102" t="s">
        <v>10</v>
      </c>
      <c r="C34" s="3036"/>
      <c r="D34" s="3036"/>
      <c r="E34" s="3036"/>
      <c r="F34" s="3036"/>
      <c r="G34" s="3036"/>
      <c r="H34" s="3036"/>
      <c r="I34" s="1247"/>
      <c r="J34" s="1932" t="s">
        <v>15</v>
      </c>
      <c r="K34" s="1247"/>
      <c r="L34" s="1247"/>
      <c r="M34" s="1247"/>
      <c r="N34" s="3036" t="s">
        <v>12</v>
      </c>
      <c r="O34" s="3036"/>
      <c r="P34" s="1291"/>
      <c r="Q34" s="1003"/>
    </row>
    <row r="35" spans="2:17" ht="15.75" thickBot="1" x14ac:dyDescent="0.3">
      <c r="B35" s="1292"/>
      <c r="C35" s="1293"/>
      <c r="D35" s="1293"/>
      <c r="E35" s="1293"/>
      <c r="F35" s="1293"/>
      <c r="G35" s="1293"/>
      <c r="H35" s="1293"/>
      <c r="I35" s="1293"/>
      <c r="J35" s="1293"/>
      <c r="K35" s="1293"/>
      <c r="L35" s="1293"/>
      <c r="M35" s="1293"/>
      <c r="N35" s="1293"/>
      <c r="O35" s="1293"/>
      <c r="P35" s="1295"/>
      <c r="Q35" s="1003"/>
    </row>
    <row r="36" spans="2:17" x14ac:dyDescent="0.25">
      <c r="B36" s="1003"/>
      <c r="C36" s="1003"/>
      <c r="D36" s="1003"/>
      <c r="E36" s="1003"/>
      <c r="F36" s="1003"/>
      <c r="G36" s="1003"/>
      <c r="H36" s="1003"/>
      <c r="I36" s="1003"/>
      <c r="J36" s="1003"/>
      <c r="K36" s="1003"/>
      <c r="L36" s="1003"/>
      <c r="M36" s="1003"/>
      <c r="N36" s="1003"/>
      <c r="O36" s="1003"/>
      <c r="P36" s="1003">
        <v>16</v>
      </c>
      <c r="Q36" s="1003"/>
    </row>
  </sheetData>
  <mergeCells count="40">
    <mergeCell ref="H28:J28"/>
    <mergeCell ref="H29:J29"/>
    <mergeCell ref="H30:J30"/>
    <mergeCell ref="H16:J16"/>
    <mergeCell ref="H15:J15"/>
    <mergeCell ref="H19:J19"/>
    <mergeCell ref="H18:J18"/>
    <mergeCell ref="H17:J17"/>
    <mergeCell ref="H14:J14"/>
    <mergeCell ref="H26:J26"/>
    <mergeCell ref="H27:J27"/>
    <mergeCell ref="B8:P8"/>
    <mergeCell ref="B2:P2"/>
    <mergeCell ref="B3:P3"/>
    <mergeCell ref="B4:P4"/>
    <mergeCell ref="B5:P5"/>
    <mergeCell ref="O6:P6"/>
    <mergeCell ref="F9:J9"/>
    <mergeCell ref="J10:P10"/>
    <mergeCell ref="B11:G11"/>
    <mergeCell ref="H11:J12"/>
    <mergeCell ref="K11:K12"/>
    <mergeCell ref="L11:L12"/>
    <mergeCell ref="M11:M12"/>
    <mergeCell ref="N11:N12"/>
    <mergeCell ref="O11:O12"/>
    <mergeCell ref="P11:P12"/>
    <mergeCell ref="B34:H34"/>
    <mergeCell ref="N34:O34"/>
    <mergeCell ref="B13:F13"/>
    <mergeCell ref="H13:J13"/>
    <mergeCell ref="B31:J31"/>
    <mergeCell ref="B32:E32"/>
    <mergeCell ref="I32:K32"/>
    <mergeCell ref="N32:O32"/>
    <mergeCell ref="H25:J25"/>
    <mergeCell ref="H23:J23"/>
    <mergeCell ref="H22:J22"/>
    <mergeCell ref="H21:J21"/>
    <mergeCell ref="H20:J20"/>
  </mergeCells>
  <pageMargins left="1" right="1" top="1" bottom="1" header="0.5" footer="0.5"/>
  <pageSetup paperSize="5" scale="70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pageSetUpPr fitToPage="1"/>
  </sheetPr>
  <dimension ref="A1:J37"/>
  <sheetViews>
    <sheetView topLeftCell="A25" zoomScale="130" zoomScaleNormal="130" workbookViewId="0">
      <selection activeCell="B28" sqref="B28:C28"/>
    </sheetView>
  </sheetViews>
  <sheetFormatPr baseColWidth="10" defaultRowHeight="15" x14ac:dyDescent="0.25"/>
  <cols>
    <col min="1" max="1" width="11.5703125" style="1246"/>
    <col min="3" max="3" width="15.28515625" customWidth="1"/>
    <col min="4" max="4" width="8.28515625" customWidth="1"/>
    <col min="5" max="5" width="15.7109375" customWidth="1"/>
    <col min="6" max="6" width="14.7109375" customWidth="1"/>
    <col min="7" max="7" width="8.85546875" customWidth="1"/>
    <col min="8" max="8" width="15" customWidth="1"/>
    <col min="9" max="9" width="13.14062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1801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171" t="s">
        <v>283</v>
      </c>
    </row>
    <row r="6" spans="2:10" ht="15.75" thickBot="1" x14ac:dyDescent="0.3">
      <c r="E6" s="1293"/>
      <c r="H6" s="1293"/>
      <c r="I6" s="1293"/>
    </row>
    <row r="7" spans="2:10" ht="15.75" thickBot="1" x14ac:dyDescent="0.3">
      <c r="B7" s="459" t="s">
        <v>4</v>
      </c>
      <c r="C7" s="460"/>
      <c r="D7" s="46">
        <v>7122</v>
      </c>
      <c r="E7" s="1757" t="s">
        <v>1874</v>
      </c>
      <c r="F7" s="465" t="s">
        <v>105</v>
      </c>
      <c r="G7" s="184"/>
      <c r="H7" s="466"/>
      <c r="I7" s="467"/>
      <c r="J7" s="1288"/>
    </row>
    <row r="8" spans="2:10" ht="15.75" thickBot="1" x14ac:dyDescent="0.3">
      <c r="B8" s="1" t="s">
        <v>76</v>
      </c>
      <c r="C8" s="192"/>
      <c r="D8" s="47">
        <v>12</v>
      </c>
      <c r="E8" s="234"/>
      <c r="F8" s="234" t="s">
        <v>1828</v>
      </c>
      <c r="G8" s="1320"/>
      <c r="H8" s="1247"/>
      <c r="I8" s="1291"/>
    </row>
    <row r="9" spans="2:10" ht="15.75" thickBot="1" x14ac:dyDescent="0.3">
      <c r="B9" s="459" t="s">
        <v>77</v>
      </c>
      <c r="C9" s="460"/>
      <c r="D9" s="47">
        <v>0</v>
      </c>
      <c r="F9" s="234" t="s">
        <v>1828</v>
      </c>
      <c r="G9" s="1247"/>
      <c r="H9" s="1320"/>
      <c r="I9" s="1312"/>
      <c r="J9" s="1288"/>
    </row>
    <row r="10" spans="2:10" ht="15.75" thickBot="1" x14ac:dyDescent="0.3">
      <c r="B10" s="1" t="s">
        <v>78</v>
      </c>
      <c r="C10" s="192"/>
      <c r="D10" s="47">
        <v>0</v>
      </c>
      <c r="E10" s="1289"/>
      <c r="F10" s="234" t="s">
        <v>35</v>
      </c>
      <c r="G10" s="1320"/>
      <c r="H10" s="1320"/>
      <c r="I10" s="1291"/>
    </row>
    <row r="11" spans="2:10" ht="15.75" thickBot="1" x14ac:dyDescent="0.3">
      <c r="B11" s="424" t="s">
        <v>284</v>
      </c>
      <c r="C11" s="460"/>
      <c r="D11" s="56">
        <v>9</v>
      </c>
      <c r="E11" s="234"/>
      <c r="F11" s="234" t="s">
        <v>35</v>
      </c>
      <c r="G11" s="1320"/>
      <c r="H11" s="1247"/>
      <c r="I11" s="1312"/>
    </row>
    <row r="12" spans="2:10" ht="15.75" thickBot="1" x14ac:dyDescent="0.3">
      <c r="B12" s="697" t="s">
        <v>1944</v>
      </c>
      <c r="C12" s="1"/>
      <c r="D12" s="458"/>
      <c r="E12" s="1292"/>
      <c r="F12" s="234" t="s">
        <v>35</v>
      </c>
      <c r="G12" s="1320"/>
      <c r="H12" s="1320"/>
      <c r="I12" s="1312"/>
    </row>
    <row r="13" spans="2:10" ht="15.75" thickBot="1" x14ac:dyDescent="0.3">
      <c r="B13" s="459" t="s">
        <v>22</v>
      </c>
      <c r="C13" s="460"/>
      <c r="D13" s="98">
        <v>1402</v>
      </c>
      <c r="E13" s="465" t="s">
        <v>296</v>
      </c>
      <c r="F13" s="92"/>
      <c r="G13" s="1301">
        <v>211101</v>
      </c>
      <c r="H13" s="234"/>
      <c r="I13" s="1312"/>
    </row>
    <row r="14" spans="2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10" s="1468" customFormat="1" x14ac:dyDescent="0.25">
      <c r="B17" s="3613" t="s">
        <v>2154</v>
      </c>
      <c r="C17" s="3615"/>
      <c r="D17" s="2385">
        <v>11</v>
      </c>
      <c r="E17" s="1494">
        <v>49092.800000000003</v>
      </c>
      <c r="F17" s="2096">
        <f>E17*12</f>
        <v>589113.60000000009</v>
      </c>
      <c r="G17" s="2385">
        <v>11</v>
      </c>
      <c r="H17" s="2096">
        <v>49092.800000000003</v>
      </c>
      <c r="I17" s="2096">
        <f>H17*12</f>
        <v>589113.60000000009</v>
      </c>
    </row>
    <row r="18" spans="2:10" s="1468" customFormat="1" x14ac:dyDescent="0.25">
      <c r="B18" s="3418" t="s">
        <v>2155</v>
      </c>
      <c r="C18" s="3420"/>
      <c r="D18" s="2385">
        <v>6</v>
      </c>
      <c r="E18" s="1494">
        <v>36006</v>
      </c>
      <c r="F18" s="2096">
        <f>E18*12</f>
        <v>432072</v>
      </c>
      <c r="G18" s="2385">
        <v>6</v>
      </c>
      <c r="H18" s="2096">
        <v>36006</v>
      </c>
      <c r="I18" s="2096">
        <f>H18*12</f>
        <v>432072</v>
      </c>
    </row>
    <row r="19" spans="2:10" s="1468" customFormat="1" x14ac:dyDescent="0.25">
      <c r="B19" s="3418" t="s">
        <v>2156</v>
      </c>
      <c r="C19" s="3420"/>
      <c r="D19" s="2385">
        <v>1</v>
      </c>
      <c r="E19" s="2099">
        <v>4721.5</v>
      </c>
      <c r="F19" s="2096">
        <f t="shared" ref="F19:F21" si="0">E19*12</f>
        <v>56658</v>
      </c>
      <c r="G19" s="2385">
        <v>1</v>
      </c>
      <c r="H19" s="2096">
        <v>4721.5</v>
      </c>
      <c r="I19" s="2695">
        <f t="shared" ref="I19:I23" si="1">H19*12</f>
        <v>56658</v>
      </c>
      <c r="J19" s="2299"/>
    </row>
    <row r="20" spans="2:10" s="1468" customFormat="1" x14ac:dyDescent="0.25">
      <c r="B20" s="3418" t="s">
        <v>2510</v>
      </c>
      <c r="C20" s="3420"/>
      <c r="D20" s="2385">
        <v>1</v>
      </c>
      <c r="E20" s="1494">
        <v>3887</v>
      </c>
      <c r="F20" s="2696">
        <f t="shared" si="0"/>
        <v>46644</v>
      </c>
      <c r="G20" s="2385">
        <v>1</v>
      </c>
      <c r="H20" s="2098">
        <v>3887</v>
      </c>
      <c r="I20" s="2098">
        <f t="shared" si="1"/>
        <v>46644</v>
      </c>
      <c r="J20" s="2299"/>
    </row>
    <row r="21" spans="2:10" s="1468" customFormat="1" x14ac:dyDescent="0.25">
      <c r="B21" s="3418" t="s">
        <v>2052</v>
      </c>
      <c r="C21" s="3420"/>
      <c r="D21" s="2385">
        <v>4</v>
      </c>
      <c r="E21" s="2096">
        <v>15548</v>
      </c>
      <c r="F21" s="2695">
        <f t="shared" si="0"/>
        <v>186576</v>
      </c>
      <c r="G21" s="2385">
        <v>4</v>
      </c>
      <c r="H21" s="2096">
        <v>15548</v>
      </c>
      <c r="I21" s="2098">
        <f t="shared" si="1"/>
        <v>186576</v>
      </c>
      <c r="J21" s="2299"/>
    </row>
    <row r="22" spans="2:10" s="1468" customFormat="1" x14ac:dyDescent="0.25">
      <c r="B22" s="3418" t="s">
        <v>2511</v>
      </c>
      <c r="C22" s="3420"/>
      <c r="D22" s="2385">
        <v>1</v>
      </c>
      <c r="E22" s="2096">
        <v>5000</v>
      </c>
      <c r="F22" s="2695">
        <f>(E22*12)</f>
        <v>60000</v>
      </c>
      <c r="G22" s="2385">
        <v>1</v>
      </c>
      <c r="H22" s="2096">
        <v>5000</v>
      </c>
      <c r="I22" s="2098">
        <f t="shared" si="1"/>
        <v>60000</v>
      </c>
      <c r="J22" s="2299"/>
    </row>
    <row r="23" spans="2:10" x14ac:dyDescent="0.25">
      <c r="B23" s="3197" t="s">
        <v>185</v>
      </c>
      <c r="C23" s="3199"/>
      <c r="D23" s="1656">
        <v>2</v>
      </c>
      <c r="E23" s="1633">
        <v>12000</v>
      </c>
      <c r="F23" s="1665">
        <f>(E23*12)</f>
        <v>144000</v>
      </c>
      <c r="G23" s="1656">
        <v>2</v>
      </c>
      <c r="H23" s="1633">
        <v>12000</v>
      </c>
      <c r="I23" s="1666">
        <f t="shared" si="1"/>
        <v>144000</v>
      </c>
      <c r="J23" s="1288"/>
    </row>
    <row r="24" spans="2:10" x14ac:dyDescent="0.25">
      <c r="B24" s="3197"/>
      <c r="C24" s="3199"/>
      <c r="D24" s="1656"/>
      <c r="E24" s="1633"/>
      <c r="F24" s="1665"/>
      <c r="G24" s="1656"/>
      <c r="H24" s="1633"/>
      <c r="I24" s="1666"/>
      <c r="J24" s="1288"/>
    </row>
    <row r="25" spans="2:10" x14ac:dyDescent="0.25">
      <c r="B25" s="3197"/>
      <c r="C25" s="3199"/>
      <c r="D25" s="1656"/>
      <c r="E25" s="1633"/>
      <c r="F25" s="1665"/>
      <c r="G25" s="1656"/>
      <c r="H25" s="1633"/>
      <c r="I25" s="1666"/>
      <c r="J25" s="1288"/>
    </row>
    <row r="26" spans="2:10" x14ac:dyDescent="0.25">
      <c r="B26" s="3197"/>
      <c r="C26" s="3199"/>
      <c r="D26" s="1656"/>
      <c r="E26" s="1633"/>
      <c r="F26" s="1665"/>
      <c r="G26" s="1656"/>
      <c r="H26" s="1633"/>
      <c r="I26" s="1666"/>
      <c r="J26" s="1288"/>
    </row>
    <row r="27" spans="2:10" x14ac:dyDescent="0.25">
      <c r="B27" s="3197"/>
      <c r="C27" s="3199"/>
      <c r="D27" s="1656"/>
      <c r="E27" s="1633"/>
      <c r="F27" s="1665"/>
      <c r="G27" s="1656"/>
      <c r="H27" s="1633"/>
      <c r="I27" s="1666"/>
      <c r="J27" s="1288"/>
    </row>
    <row r="28" spans="2:10" x14ac:dyDescent="0.25">
      <c r="B28" s="3197"/>
      <c r="C28" s="3199"/>
      <c r="D28" s="1656"/>
      <c r="E28" s="1633"/>
      <c r="F28" s="1665"/>
      <c r="G28" s="1656"/>
      <c r="H28" s="1633"/>
      <c r="I28" s="1666"/>
      <c r="J28" s="1288"/>
    </row>
    <row r="29" spans="2:10" x14ac:dyDescent="0.25">
      <c r="B29" s="3762"/>
      <c r="C29" s="3764"/>
      <c r="D29" s="1657"/>
      <c r="E29" s="1667"/>
      <c r="F29" s="1668"/>
      <c r="G29" s="1659"/>
      <c r="H29" s="1668"/>
      <c r="I29" s="1870"/>
    </row>
    <row r="30" spans="2:10" s="1246" customFormat="1" x14ac:dyDescent="0.25">
      <c r="B30" s="1288"/>
      <c r="C30" s="1291"/>
      <c r="D30" s="1860"/>
      <c r="E30" s="1868"/>
      <c r="F30" s="1869"/>
      <c r="G30" s="1865"/>
      <c r="H30" s="1869"/>
      <c r="I30" s="1870"/>
    </row>
    <row r="31" spans="2:10" s="1246" customFormat="1" x14ac:dyDescent="0.25">
      <c r="B31" s="1288"/>
      <c r="C31" s="1247"/>
      <c r="D31" s="1860"/>
      <c r="E31" s="1868"/>
      <c r="F31" s="1869"/>
      <c r="G31" s="1865"/>
      <c r="H31" s="1869"/>
      <c r="I31" s="1870"/>
    </row>
    <row r="32" spans="2:10" s="1246" customFormat="1" ht="15.75" thickBot="1" x14ac:dyDescent="0.3">
      <c r="B32" s="1292"/>
      <c r="C32" s="1295"/>
      <c r="D32" s="1860"/>
      <c r="E32" s="1868"/>
      <c r="F32" s="1869"/>
      <c r="G32" s="1865"/>
      <c r="H32" s="1869"/>
      <c r="I32" s="258"/>
    </row>
    <row r="33" spans="2:9" ht="15.75" thickBot="1" x14ac:dyDescent="0.3">
      <c r="B33" s="234"/>
      <c r="C33" s="467" t="s">
        <v>99</v>
      </c>
      <c r="D33" s="234">
        <f>SUM(D17:D32)</f>
        <v>26</v>
      </c>
      <c r="E33" s="115">
        <f>SUM(E17:E29)</f>
        <v>126255.3</v>
      </c>
      <c r="F33" s="242">
        <f>SUM(F17:F29)</f>
        <v>1515063.6</v>
      </c>
      <c r="G33" s="255"/>
      <c r="H33" s="242">
        <f>SUM(H17:H29)</f>
        <v>126255.3</v>
      </c>
      <c r="I33" s="115">
        <f>SUM(I17:I29)</f>
        <v>1515063.6</v>
      </c>
    </row>
    <row r="35" spans="2:9" x14ac:dyDescent="0.25">
      <c r="C35" s="4"/>
      <c r="D35" s="4"/>
      <c r="F35" s="4"/>
      <c r="H35" s="4"/>
    </row>
    <row r="36" spans="2:9" x14ac:dyDescent="0.25">
      <c r="C36" s="3447" t="s">
        <v>294</v>
      </c>
      <c r="D36" s="3447"/>
      <c r="F36" s="285" t="s">
        <v>271</v>
      </c>
      <c r="H36" s="285" t="s">
        <v>295</v>
      </c>
    </row>
    <row r="37" spans="2:9" x14ac:dyDescent="0.25">
      <c r="I37">
        <v>117</v>
      </c>
    </row>
  </sheetData>
  <mergeCells count="25"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  <mergeCell ref="B19:C19"/>
    <mergeCell ref="B20:C20"/>
    <mergeCell ref="B21:C21"/>
    <mergeCell ref="H15:I15"/>
    <mergeCell ref="C36:D36"/>
    <mergeCell ref="B17:C17"/>
    <mergeCell ref="B18:C18"/>
    <mergeCell ref="B22:C22"/>
    <mergeCell ref="B23:C23"/>
    <mergeCell ref="B27:C27"/>
    <mergeCell ref="B28:C28"/>
    <mergeCell ref="B29:C29"/>
    <mergeCell ref="B26:C26"/>
    <mergeCell ref="B24:C24"/>
    <mergeCell ref="B25:C25"/>
  </mergeCells>
  <pageMargins left="0.7" right="0.7" top="0.75" bottom="0.75" header="0.3" footer="0.3"/>
  <pageSetup paperSize="5" scale="92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40"/>
  <sheetViews>
    <sheetView workbookViewId="0">
      <selection activeCell="B19" sqref="B19:C19"/>
    </sheetView>
  </sheetViews>
  <sheetFormatPr baseColWidth="10" defaultRowHeight="15" x14ac:dyDescent="0.25"/>
  <cols>
    <col min="6" max="6" width="12.140625" customWidth="1"/>
    <col min="9" max="9" width="14.140625" customWidth="1"/>
  </cols>
  <sheetData>
    <row r="2" spans="2:9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2:9" x14ac:dyDescent="0.25">
      <c r="B3" s="3483" t="s">
        <v>0</v>
      </c>
      <c r="C3" s="3483"/>
      <c r="D3" s="3483"/>
      <c r="E3" s="3483"/>
      <c r="F3" s="3483"/>
      <c r="G3" s="3483"/>
      <c r="H3" s="3483"/>
      <c r="I3" s="3483"/>
    </row>
    <row r="4" spans="2:9" x14ac:dyDescent="0.25">
      <c r="B4" s="3483" t="s">
        <v>1801</v>
      </c>
      <c r="C4" s="3483"/>
      <c r="D4" s="3483"/>
      <c r="E4" s="3483"/>
      <c r="F4" s="3483"/>
      <c r="G4" s="3483"/>
      <c r="H4" s="3483"/>
      <c r="I4" s="3483"/>
    </row>
    <row r="5" spans="2:9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</row>
    <row r="6" spans="2:9" x14ac:dyDescent="0.25">
      <c r="B6" s="825" t="s">
        <v>283</v>
      </c>
      <c r="C6" s="1246"/>
      <c r="D6" s="1246"/>
      <c r="E6" s="1246"/>
      <c r="F6" s="1246"/>
      <c r="G6" s="1246"/>
      <c r="H6" s="1246"/>
      <c r="I6" s="1246"/>
    </row>
    <row r="7" spans="2:9" ht="15.75" thickBot="1" x14ac:dyDescent="0.3">
      <c r="B7" s="1246"/>
      <c r="C7" s="1246"/>
      <c r="D7" s="1246"/>
      <c r="E7" s="1293"/>
      <c r="F7" s="1246"/>
      <c r="G7" s="1246"/>
      <c r="H7" s="1293"/>
      <c r="I7" s="1293"/>
    </row>
    <row r="8" spans="2:9" ht="15.75" thickBot="1" x14ac:dyDescent="0.3">
      <c r="B8" s="1863" t="s">
        <v>4</v>
      </c>
      <c r="C8" s="1864"/>
      <c r="D8" s="1111">
        <v>7122</v>
      </c>
      <c r="E8" s="1859" t="s">
        <v>1874</v>
      </c>
      <c r="F8" s="465" t="s">
        <v>105</v>
      </c>
      <c r="G8" s="184"/>
      <c r="H8" s="466"/>
      <c r="I8" s="467"/>
    </row>
    <row r="9" spans="2:9" ht="15.75" thickBot="1" x14ac:dyDescent="0.3">
      <c r="B9" s="1" t="s">
        <v>76</v>
      </c>
      <c r="C9" s="192"/>
      <c r="D9" s="1286">
        <v>12</v>
      </c>
      <c r="E9" s="234"/>
      <c r="F9" s="234" t="s">
        <v>1828</v>
      </c>
      <c r="G9" s="1320"/>
      <c r="H9" s="1247"/>
      <c r="I9" s="1291"/>
    </row>
    <row r="10" spans="2:9" ht="15.75" thickBot="1" x14ac:dyDescent="0.3">
      <c r="B10" s="1863" t="s">
        <v>77</v>
      </c>
      <c r="C10" s="1864"/>
      <c r="D10" s="1286">
        <v>0</v>
      </c>
      <c r="E10" s="1246"/>
      <c r="F10" s="234" t="s">
        <v>1828</v>
      </c>
      <c r="G10" s="1247"/>
      <c r="H10" s="1320"/>
      <c r="I10" s="1312"/>
    </row>
    <row r="11" spans="2:9" ht="15.75" thickBot="1" x14ac:dyDescent="0.3">
      <c r="B11" s="1" t="s">
        <v>78</v>
      </c>
      <c r="C11" s="192"/>
      <c r="D11" s="1286">
        <v>0</v>
      </c>
      <c r="E11" s="1289"/>
      <c r="F11" s="234" t="s">
        <v>35</v>
      </c>
      <c r="G11" s="1320"/>
      <c r="H11" s="1320"/>
      <c r="I11" s="1291"/>
    </row>
    <row r="12" spans="2:9" ht="15.75" thickBot="1" x14ac:dyDescent="0.3">
      <c r="B12" s="424" t="s">
        <v>284</v>
      </c>
      <c r="C12" s="1864"/>
      <c r="D12" s="806">
        <v>9</v>
      </c>
      <c r="E12" s="234"/>
      <c r="F12" s="234" t="s">
        <v>35</v>
      </c>
      <c r="G12" s="1320"/>
      <c r="H12" s="1247"/>
      <c r="I12" s="1312"/>
    </row>
    <row r="13" spans="2:9" ht="15.75" thickBot="1" x14ac:dyDescent="0.3">
      <c r="B13" s="697" t="s">
        <v>1944</v>
      </c>
      <c r="C13" s="1"/>
      <c r="D13" s="1862"/>
      <c r="E13" s="1292"/>
      <c r="F13" s="234" t="s">
        <v>35</v>
      </c>
      <c r="G13" s="1320"/>
      <c r="H13" s="1320"/>
      <c r="I13" s="1312"/>
    </row>
    <row r="14" spans="2:9" ht="15.75" thickBot="1" x14ac:dyDescent="0.3">
      <c r="B14" s="1863" t="s">
        <v>22</v>
      </c>
      <c r="C14" s="1864"/>
      <c r="D14" s="1303">
        <v>1402</v>
      </c>
      <c r="E14" s="465" t="s">
        <v>296</v>
      </c>
      <c r="F14" s="92"/>
      <c r="G14" s="1301">
        <v>211208</v>
      </c>
      <c r="H14" s="234"/>
      <c r="I14" s="1312"/>
    </row>
    <row r="15" spans="2:9" ht="15.75" thickBot="1" x14ac:dyDescent="0.3">
      <c r="B15" s="3524" t="s">
        <v>287</v>
      </c>
      <c r="C15" s="3526"/>
      <c r="D15" s="3009" t="s">
        <v>188</v>
      </c>
      <c r="E15" s="3010"/>
      <c r="F15" s="3011"/>
      <c r="G15" s="3009" t="s">
        <v>290</v>
      </c>
      <c r="H15" s="3010"/>
      <c r="I15" s="3011"/>
    </row>
    <row r="16" spans="2:9" ht="15.75" thickBot="1" x14ac:dyDescent="0.3">
      <c r="B16" s="3701"/>
      <c r="C16" s="3702"/>
      <c r="D16" s="3246" t="s">
        <v>86</v>
      </c>
      <c r="E16" s="3009" t="s">
        <v>288</v>
      </c>
      <c r="F16" s="3011"/>
      <c r="G16" s="3703" t="s">
        <v>86</v>
      </c>
      <c r="H16" s="3009" t="s">
        <v>291</v>
      </c>
      <c r="I16" s="3011"/>
    </row>
    <row r="17" spans="1:10" ht="15.75" thickBot="1" x14ac:dyDescent="0.3">
      <c r="A17" s="1246"/>
      <c r="B17" s="3701"/>
      <c r="C17" s="3702"/>
      <c r="D17" s="3200"/>
      <c r="E17" s="100" t="s">
        <v>92</v>
      </c>
      <c r="F17" s="100" t="s">
        <v>289</v>
      </c>
      <c r="G17" s="3704"/>
      <c r="H17" s="100" t="s">
        <v>87</v>
      </c>
      <c r="I17" s="101" t="s">
        <v>188</v>
      </c>
    </row>
    <row r="18" spans="1:10" s="1468" customFormat="1" x14ac:dyDescent="0.25">
      <c r="A18" s="1246"/>
      <c r="B18" s="3613" t="s">
        <v>2157</v>
      </c>
      <c r="C18" s="3615"/>
      <c r="D18" s="2385">
        <v>1</v>
      </c>
      <c r="E18" s="1494">
        <v>6007</v>
      </c>
      <c r="F18" s="2096">
        <f>E18*12</f>
        <v>72084</v>
      </c>
      <c r="G18" s="2385">
        <v>1</v>
      </c>
      <c r="H18" s="2096">
        <v>6007</v>
      </c>
      <c r="I18" s="2096">
        <f>H18*12</f>
        <v>72084</v>
      </c>
    </row>
    <row r="19" spans="1:10" s="1468" customFormat="1" x14ac:dyDescent="0.25">
      <c r="A19" s="1246"/>
      <c r="B19" s="3418" t="s">
        <v>451</v>
      </c>
      <c r="C19" s="3420"/>
      <c r="D19" s="2385">
        <v>4</v>
      </c>
      <c r="E19" s="1494">
        <v>20344</v>
      </c>
      <c r="F19" s="2096">
        <f>E19*12</f>
        <v>244128</v>
      </c>
      <c r="G19" s="2385">
        <v>4</v>
      </c>
      <c r="H19" s="2096">
        <v>20344</v>
      </c>
      <c r="I19" s="2096">
        <f>H19*12</f>
        <v>244128</v>
      </c>
    </row>
    <row r="20" spans="1:10" s="1468" customFormat="1" x14ac:dyDescent="0.25">
      <c r="A20" s="1246"/>
      <c r="B20" s="3418" t="s">
        <v>2158</v>
      </c>
      <c r="C20" s="3420"/>
      <c r="D20" s="2385">
        <v>1</v>
      </c>
      <c r="E20" s="1494">
        <v>2000</v>
      </c>
      <c r="F20" s="2096">
        <f>E20*12</f>
        <v>24000</v>
      </c>
      <c r="G20" s="2385">
        <v>1</v>
      </c>
      <c r="H20" s="2096">
        <v>2000</v>
      </c>
      <c r="I20" s="2096">
        <f>H20*12</f>
        <v>24000</v>
      </c>
    </row>
    <row r="21" spans="1:10" s="1468" customFormat="1" x14ac:dyDescent="0.25">
      <c r="A21" s="1246"/>
      <c r="B21" s="3418" t="s">
        <v>2052</v>
      </c>
      <c r="C21" s="3420"/>
      <c r="D21" s="2385">
        <v>1</v>
      </c>
      <c r="E21" s="2096">
        <v>3887</v>
      </c>
      <c r="F21" s="2695">
        <f t="shared" ref="F21:F31" si="0">E21*12</f>
        <v>46644</v>
      </c>
      <c r="G21" s="2385">
        <v>1</v>
      </c>
      <c r="H21" s="2096">
        <v>3887</v>
      </c>
      <c r="I21" s="2098">
        <f t="shared" ref="I21:I31" si="1">H21*12</f>
        <v>46644</v>
      </c>
      <c r="J21" s="2299"/>
    </row>
    <row r="22" spans="1:10" s="1468" customFormat="1" x14ac:dyDescent="0.25">
      <c r="A22" s="1246"/>
      <c r="B22" s="3418" t="s">
        <v>2159</v>
      </c>
      <c r="C22" s="3420"/>
      <c r="D22" s="2385">
        <v>4</v>
      </c>
      <c r="E22" s="2096">
        <v>25007</v>
      </c>
      <c r="F22" s="2695">
        <f t="shared" si="0"/>
        <v>300084</v>
      </c>
      <c r="G22" s="2385">
        <v>4</v>
      </c>
      <c r="H22" s="2096">
        <v>25007</v>
      </c>
      <c r="I22" s="2098">
        <f t="shared" si="1"/>
        <v>300084</v>
      </c>
      <c r="J22" s="2299"/>
    </row>
    <row r="23" spans="1:10" s="1468" customFormat="1" x14ac:dyDescent="0.25">
      <c r="A23" s="1246"/>
      <c r="B23" s="3418" t="s">
        <v>2160</v>
      </c>
      <c r="C23" s="3420"/>
      <c r="D23" s="2385">
        <v>1</v>
      </c>
      <c r="E23" s="2096">
        <v>13000</v>
      </c>
      <c r="F23" s="2695">
        <f t="shared" si="0"/>
        <v>156000</v>
      </c>
      <c r="G23" s="2385">
        <v>1</v>
      </c>
      <c r="H23" s="2096">
        <v>13000</v>
      </c>
      <c r="I23" s="2096">
        <f t="shared" si="1"/>
        <v>156000</v>
      </c>
    </row>
    <row r="24" spans="1:10" s="1468" customFormat="1" x14ac:dyDescent="0.25">
      <c r="A24" s="1246"/>
      <c r="B24" s="3418" t="s">
        <v>2161</v>
      </c>
      <c r="C24" s="3420"/>
      <c r="D24" s="2385">
        <v>4</v>
      </c>
      <c r="E24" s="2096">
        <v>12284</v>
      </c>
      <c r="F24" s="2695">
        <f t="shared" si="0"/>
        <v>147408</v>
      </c>
      <c r="G24" s="2385">
        <v>4</v>
      </c>
      <c r="H24" s="2096">
        <v>12284</v>
      </c>
      <c r="I24" s="2096">
        <f t="shared" si="1"/>
        <v>147408</v>
      </c>
    </row>
    <row r="25" spans="1:10" s="1468" customFormat="1" x14ac:dyDescent="0.25">
      <c r="A25" s="1246"/>
      <c r="B25" s="3418" t="s">
        <v>2162</v>
      </c>
      <c r="C25" s="3420"/>
      <c r="D25" s="2385">
        <v>2</v>
      </c>
      <c r="E25" s="2096">
        <v>6572</v>
      </c>
      <c r="F25" s="2695">
        <f t="shared" si="0"/>
        <v>78864</v>
      </c>
      <c r="G25" s="2385">
        <v>2</v>
      </c>
      <c r="H25" s="2096">
        <v>6572</v>
      </c>
      <c r="I25" s="2096">
        <f t="shared" si="1"/>
        <v>78864</v>
      </c>
      <c r="J25" s="2299"/>
    </row>
    <row r="26" spans="1:10" s="1468" customFormat="1" x14ac:dyDescent="0.25">
      <c r="A26" s="1246"/>
      <c r="B26" s="3418" t="s">
        <v>185</v>
      </c>
      <c r="C26" s="3420"/>
      <c r="D26" s="2559">
        <v>2</v>
      </c>
      <c r="E26" s="2720">
        <v>7500</v>
      </c>
      <c r="F26" s="2721">
        <f t="shared" si="0"/>
        <v>90000</v>
      </c>
      <c r="G26" s="2722">
        <v>2</v>
      </c>
      <c r="H26" s="2096">
        <v>7500</v>
      </c>
      <c r="I26" s="2096">
        <f t="shared" si="1"/>
        <v>90000</v>
      </c>
      <c r="J26" s="2299"/>
    </row>
    <row r="27" spans="1:10" s="1468" customFormat="1" x14ac:dyDescent="0.25">
      <c r="A27" s="1246"/>
      <c r="B27" s="3418" t="s">
        <v>2537</v>
      </c>
      <c r="C27" s="3420"/>
      <c r="D27" s="2384">
        <v>1</v>
      </c>
      <c r="E27" s="2096">
        <v>5000</v>
      </c>
      <c r="F27" s="2098">
        <f t="shared" si="0"/>
        <v>60000</v>
      </c>
      <c r="G27" s="2385">
        <v>1</v>
      </c>
      <c r="H27" s="2096">
        <v>5000</v>
      </c>
      <c r="I27" s="2720">
        <f t="shared" si="1"/>
        <v>60000</v>
      </c>
      <c r="J27" s="2299"/>
    </row>
    <row r="28" spans="1:10" s="1468" customFormat="1" x14ac:dyDescent="0.25">
      <c r="A28" s="1246"/>
      <c r="B28" s="3621" t="s">
        <v>2538</v>
      </c>
      <c r="C28" s="3621"/>
      <c r="D28" s="2409">
        <v>1</v>
      </c>
      <c r="E28" s="2723">
        <v>4200</v>
      </c>
      <c r="F28" s="2723">
        <f t="shared" si="0"/>
        <v>50400</v>
      </c>
      <c r="G28" s="2724">
        <v>1</v>
      </c>
      <c r="H28" s="2723">
        <v>4200</v>
      </c>
      <c r="I28" s="2309">
        <f t="shared" si="1"/>
        <v>50400</v>
      </c>
    </row>
    <row r="29" spans="1:10" s="1468" customFormat="1" x14ac:dyDescent="0.25">
      <c r="A29" s="1246"/>
      <c r="B29" s="2411" t="s">
        <v>2539</v>
      </c>
      <c r="C29" s="2411"/>
      <c r="D29" s="2409">
        <v>1</v>
      </c>
      <c r="E29" s="2723">
        <v>10000</v>
      </c>
      <c r="F29" s="2723">
        <f t="shared" si="0"/>
        <v>120000</v>
      </c>
      <c r="G29" s="2724">
        <v>1</v>
      </c>
      <c r="H29" s="2723">
        <v>10000</v>
      </c>
      <c r="I29" s="2309">
        <f t="shared" si="1"/>
        <v>120000</v>
      </c>
    </row>
    <row r="30" spans="1:10" s="1468" customFormat="1" x14ac:dyDescent="0.25">
      <c r="A30" s="1246"/>
      <c r="B30" s="2411" t="s">
        <v>2540</v>
      </c>
      <c r="C30" s="2411"/>
      <c r="D30" s="2409">
        <v>1</v>
      </c>
      <c r="E30" s="2723">
        <v>4403</v>
      </c>
      <c r="F30" s="2723">
        <f t="shared" si="0"/>
        <v>52836</v>
      </c>
      <c r="G30" s="2724">
        <v>1</v>
      </c>
      <c r="H30" s="2723">
        <v>4403</v>
      </c>
      <c r="I30" s="2309">
        <f t="shared" si="1"/>
        <v>52836</v>
      </c>
    </row>
    <row r="31" spans="1:10" s="1468" customFormat="1" x14ac:dyDescent="0.25">
      <c r="A31" s="1246"/>
      <c r="B31" s="2411" t="s">
        <v>2541</v>
      </c>
      <c r="C31" s="2411"/>
      <c r="D31" s="2409">
        <v>2</v>
      </c>
      <c r="E31" s="2723">
        <v>9031</v>
      </c>
      <c r="F31" s="2723">
        <f t="shared" si="0"/>
        <v>108372</v>
      </c>
      <c r="G31" s="2724">
        <v>2</v>
      </c>
      <c r="H31" s="2723">
        <v>9031</v>
      </c>
      <c r="I31" s="2309">
        <f t="shared" si="1"/>
        <v>108372</v>
      </c>
    </row>
    <row r="32" spans="1:10" s="1246" customFormat="1" ht="15.75" thickBot="1" x14ac:dyDescent="0.3">
      <c r="B32" s="1292"/>
      <c r="C32" s="1295"/>
      <c r="D32" s="2702"/>
      <c r="E32" s="1868"/>
      <c r="F32" s="1869"/>
      <c r="G32" s="2705"/>
      <c r="H32" s="1869"/>
      <c r="I32" s="258"/>
    </row>
    <row r="33" spans="2:9" s="1246" customFormat="1" ht="15.75" thickBot="1" x14ac:dyDescent="0.3">
      <c r="B33" s="1292"/>
      <c r="C33" s="1295"/>
      <c r="D33" s="2702"/>
      <c r="E33" s="1868"/>
      <c r="F33" s="1869"/>
      <c r="G33" s="2705"/>
      <c r="H33" s="1869"/>
      <c r="I33" s="258"/>
    </row>
    <row r="34" spans="2:9" ht="15.75" thickBot="1" x14ac:dyDescent="0.3">
      <c r="B34" s="234"/>
      <c r="C34" s="467" t="s">
        <v>99</v>
      </c>
      <c r="D34" s="234">
        <f>SUM(D18:D31)</f>
        <v>26</v>
      </c>
      <c r="E34" s="1308">
        <f>SUM(E18:E31)</f>
        <v>129235</v>
      </c>
      <c r="F34" s="1324">
        <f>SUM(F18:F31)</f>
        <v>1550820</v>
      </c>
      <c r="G34" s="255"/>
      <c r="H34" s="1324">
        <f>SUM(H18:H31)</f>
        <v>129235</v>
      </c>
      <c r="I34" s="1308">
        <f>SUM(I18:I31)</f>
        <v>1550820</v>
      </c>
    </row>
    <row r="35" spans="2:9" x14ac:dyDescent="0.25">
      <c r="B35" s="1246"/>
      <c r="C35" s="1246"/>
      <c r="D35" s="1246"/>
      <c r="E35" s="1246"/>
      <c r="F35" s="1246"/>
      <c r="G35" s="1246"/>
      <c r="H35" s="1246"/>
      <c r="I35" s="1246"/>
    </row>
    <row r="36" spans="2:9" x14ac:dyDescent="0.25">
      <c r="B36" s="1246"/>
      <c r="C36" s="1250"/>
      <c r="D36" s="1250"/>
      <c r="E36" s="1246"/>
      <c r="F36" s="1250"/>
      <c r="G36" s="1246"/>
      <c r="H36" s="1250"/>
      <c r="I36" s="1246"/>
    </row>
    <row r="37" spans="2:9" x14ac:dyDescent="0.25">
      <c r="B37" s="1246"/>
      <c r="C37" s="3447" t="s">
        <v>294</v>
      </c>
      <c r="D37" s="3447"/>
      <c r="E37" s="1246"/>
      <c r="F37" s="1861" t="s">
        <v>271</v>
      </c>
      <c r="G37" s="1246"/>
      <c r="H37" s="1861" t="s">
        <v>295</v>
      </c>
      <c r="I37" s="1246"/>
    </row>
    <row r="38" spans="2:9" x14ac:dyDescent="0.25">
      <c r="B38" s="1246"/>
      <c r="C38" s="1246"/>
      <c r="D38" s="1246"/>
      <c r="E38" s="1246"/>
      <c r="F38" s="1246"/>
      <c r="G38" s="1246"/>
      <c r="H38" s="1246"/>
      <c r="I38" s="1246">
        <v>118</v>
      </c>
    </row>
    <row r="39" spans="2:9" x14ac:dyDescent="0.25">
      <c r="B39" s="1246"/>
      <c r="C39" s="1246"/>
      <c r="D39" s="1246"/>
      <c r="E39" s="1246"/>
      <c r="F39" s="1246"/>
      <c r="G39" s="1246"/>
      <c r="H39" s="1246"/>
      <c r="I39" s="1246"/>
    </row>
    <row r="40" spans="2:9" x14ac:dyDescent="0.25">
      <c r="B40" s="1246"/>
      <c r="C40" s="1246"/>
      <c r="D40" s="1246"/>
      <c r="E40" s="1246"/>
      <c r="F40" s="1246"/>
      <c r="G40" s="1246"/>
      <c r="H40" s="1246"/>
      <c r="I40" s="1246"/>
    </row>
  </sheetData>
  <mergeCells count="23">
    <mergeCell ref="B2:I2"/>
    <mergeCell ref="B3:I3"/>
    <mergeCell ref="B4:I4"/>
    <mergeCell ref="B5:I5"/>
    <mergeCell ref="B15:C17"/>
    <mergeCell ref="D15:F15"/>
    <mergeCell ref="G15:I15"/>
    <mergeCell ref="D16:D17"/>
    <mergeCell ref="E16:F16"/>
    <mergeCell ref="G16:G17"/>
    <mergeCell ref="B22:C22"/>
    <mergeCell ref="H16:I16"/>
    <mergeCell ref="B18:C18"/>
    <mergeCell ref="B19:C19"/>
    <mergeCell ref="B20:C20"/>
    <mergeCell ref="B21:C21"/>
    <mergeCell ref="C37:D37"/>
    <mergeCell ref="B27:C27"/>
    <mergeCell ref="B23:C23"/>
    <mergeCell ref="B24:C24"/>
    <mergeCell ref="B25:C25"/>
    <mergeCell ref="B26:C26"/>
    <mergeCell ref="B28:C28"/>
  </mergeCells>
  <pageMargins left="0.7" right="0.7" top="0.75" bottom="0.75" header="0.3" footer="0.3"/>
  <pageSetup paperSize="5" scale="89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Q36"/>
  <sheetViews>
    <sheetView topLeftCell="A7" workbookViewId="0">
      <selection activeCell="H40" sqref="H40"/>
    </sheetView>
  </sheetViews>
  <sheetFormatPr baseColWidth="10" defaultRowHeight="15" x14ac:dyDescent="0.25"/>
  <cols>
    <col min="1" max="1" width="11.5703125" style="1246"/>
    <col min="2" max="2" width="7.140625" customWidth="1"/>
    <col min="3" max="3" width="8.7109375" customWidth="1"/>
    <col min="4" max="4" width="8.140625" customWidth="1"/>
    <col min="5" max="5" width="5.5703125" customWidth="1"/>
    <col min="6" max="6" width="12.140625" customWidth="1"/>
    <col min="7" max="7" width="14.85546875" customWidth="1"/>
    <col min="8" max="8" width="28.28515625" customWidth="1"/>
    <col min="9" max="11" width="12.140625" customWidth="1"/>
    <col min="12" max="12" width="11" customWidth="1"/>
    <col min="13" max="13" width="12.28515625" customWidth="1"/>
    <col min="14" max="14" width="9.7109375" customWidth="1"/>
    <col min="16" max="16" width="14.42578125" customWidth="1"/>
  </cols>
  <sheetData>
    <row r="1" spans="2:17" x14ac:dyDescent="0.25">
      <c r="C1" s="3483" t="s">
        <v>74</v>
      </c>
      <c r="D1" s="3483"/>
      <c r="E1" s="3483"/>
      <c r="F1" s="3483"/>
      <c r="G1" s="3483"/>
      <c r="H1" s="3483"/>
      <c r="I1" s="3483"/>
      <c r="J1" s="3483"/>
      <c r="K1" s="3483"/>
      <c r="L1" s="3483"/>
      <c r="M1" s="3483"/>
      <c r="N1" s="3483"/>
      <c r="O1" s="3483"/>
      <c r="P1" s="3483"/>
    </row>
    <row r="2" spans="2:17" x14ac:dyDescent="0.25">
      <c r="C2" s="3483" t="s">
        <v>0</v>
      </c>
      <c r="D2" s="3483"/>
      <c r="E2" s="3483"/>
      <c r="F2" s="3483"/>
      <c r="G2" s="3483"/>
      <c r="H2" s="3483"/>
      <c r="I2" s="3483"/>
      <c r="J2" s="3483"/>
      <c r="K2" s="3483"/>
      <c r="L2" s="3483"/>
      <c r="M2" s="3483"/>
      <c r="N2" s="3483"/>
      <c r="O2" s="3483"/>
      <c r="P2" s="3483"/>
    </row>
    <row r="3" spans="2:17" x14ac:dyDescent="0.25">
      <c r="C3" s="3483" t="s">
        <v>1948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  <c r="N3" s="3483"/>
      <c r="O3" s="3483"/>
      <c r="P3" s="3483"/>
    </row>
    <row r="4" spans="2:17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</row>
    <row r="5" spans="2:17" x14ac:dyDescent="0.25">
      <c r="C5" s="171" t="s">
        <v>297</v>
      </c>
    </row>
    <row r="6" spans="2:17" ht="15.75" thickBot="1" x14ac:dyDescent="0.3">
      <c r="M6" s="1293"/>
    </row>
    <row r="7" spans="2:17" ht="15.75" thickBot="1" x14ac:dyDescent="0.3">
      <c r="C7" s="3036" t="s">
        <v>4</v>
      </c>
      <c r="D7" s="3037"/>
      <c r="E7" s="46">
        <v>7122</v>
      </c>
      <c r="F7" s="97" t="s">
        <v>1874</v>
      </c>
      <c r="G7" s="465" t="s">
        <v>105</v>
      </c>
      <c r="H7" s="466"/>
      <c r="I7" s="466"/>
      <c r="J7" s="466"/>
      <c r="K7" s="466"/>
      <c r="L7" s="466"/>
      <c r="M7" s="1266"/>
      <c r="N7" s="1320"/>
      <c r="O7" s="1275"/>
      <c r="P7" s="1275"/>
      <c r="Q7" s="1288"/>
    </row>
    <row r="8" spans="2:17" ht="15.75" thickBot="1" x14ac:dyDescent="0.3">
      <c r="C8" s="3036" t="s">
        <v>76</v>
      </c>
      <c r="D8" s="3037"/>
      <c r="E8" s="47">
        <v>12</v>
      </c>
      <c r="F8" s="234"/>
      <c r="G8" s="234" t="s">
        <v>452</v>
      </c>
      <c r="H8" s="1320"/>
      <c r="I8" s="1320"/>
      <c r="J8" s="1247"/>
      <c r="K8" s="1247"/>
      <c r="L8" s="1320"/>
      <c r="M8" s="1320"/>
      <c r="N8" s="1247"/>
      <c r="O8" s="1320"/>
      <c r="P8" s="1320"/>
      <c r="Q8" s="1288"/>
    </row>
    <row r="9" spans="2:17" ht="15.75" thickBot="1" x14ac:dyDescent="0.3">
      <c r="C9" s="3010" t="s">
        <v>77</v>
      </c>
      <c r="D9" s="3011"/>
      <c r="E9" s="47">
        <v>0</v>
      </c>
      <c r="G9" s="234" t="s">
        <v>452</v>
      </c>
      <c r="H9" s="1247"/>
      <c r="I9" s="1247"/>
      <c r="J9" s="1320"/>
      <c r="K9" s="1275"/>
      <c r="L9" s="1320"/>
      <c r="M9" s="1320"/>
      <c r="N9" s="1320"/>
      <c r="O9" s="1320"/>
      <c r="P9" s="1320"/>
      <c r="Q9" s="1288"/>
    </row>
    <row r="10" spans="2:17" ht="15.75" thickBot="1" x14ac:dyDescent="0.3">
      <c r="C10" s="3010" t="s">
        <v>78</v>
      </c>
      <c r="D10" s="3011"/>
      <c r="E10" s="47">
        <v>0</v>
      </c>
      <c r="F10" s="1301"/>
      <c r="G10" s="234" t="s">
        <v>35</v>
      </c>
      <c r="H10" s="1320"/>
      <c r="I10" s="1320"/>
      <c r="J10" s="1247"/>
      <c r="K10" s="1320"/>
      <c r="L10" s="1247"/>
      <c r="M10" s="1247"/>
      <c r="N10" s="1320"/>
      <c r="O10" s="1320"/>
      <c r="P10" s="1247"/>
      <c r="Q10" s="1288"/>
    </row>
    <row r="11" spans="2:17" ht="15.75" thickBot="1" x14ac:dyDescent="0.3">
      <c r="C11" s="3010" t="s">
        <v>284</v>
      </c>
      <c r="D11" s="3011"/>
      <c r="E11" s="56">
        <v>9</v>
      </c>
      <c r="F11" s="234"/>
      <c r="G11" s="1292" t="s">
        <v>35</v>
      </c>
      <c r="H11" s="1293"/>
      <c r="I11" s="1247"/>
      <c r="J11" s="1320"/>
      <c r="K11" s="1320"/>
      <c r="L11" s="1320"/>
      <c r="M11" s="1320"/>
      <c r="N11" s="1320"/>
      <c r="O11" s="1293"/>
      <c r="P11" s="1320"/>
      <c r="Q11" s="1288"/>
    </row>
    <row r="12" spans="2:17" ht="15.75" thickBot="1" x14ac:dyDescent="0.3">
      <c r="C12" s="3483"/>
      <c r="D12" s="3483"/>
      <c r="E12" s="3483"/>
      <c r="F12" s="1320"/>
      <c r="G12" s="241"/>
      <c r="H12" s="466"/>
      <c r="I12" s="466"/>
      <c r="J12" s="466"/>
      <c r="K12" s="466"/>
      <c r="L12" s="466"/>
      <c r="M12" s="1320"/>
      <c r="N12" s="1293"/>
      <c r="O12" s="1293"/>
      <c r="Q12" s="1288"/>
    </row>
    <row r="13" spans="2:17" ht="15.75" thickBot="1" x14ac:dyDescent="0.3">
      <c r="C13" s="3010" t="s">
        <v>22</v>
      </c>
      <c r="D13" s="3011"/>
      <c r="E13" s="94">
        <v>228</v>
      </c>
      <c r="F13" s="465" t="s">
        <v>23</v>
      </c>
      <c r="G13" s="1320"/>
      <c r="H13" s="466" t="s">
        <v>35</v>
      </c>
      <c r="I13" s="466"/>
      <c r="J13" s="466"/>
      <c r="K13" s="466"/>
      <c r="L13" s="1320"/>
      <c r="M13" s="4"/>
      <c r="N13" s="4"/>
      <c r="O13" s="4"/>
      <c r="P13" s="1287"/>
      <c r="Q13" s="1288"/>
    </row>
    <row r="14" spans="2:17" ht="15.75" thickBot="1" x14ac:dyDescent="0.3">
      <c r="D14" s="1293"/>
      <c r="Q14" s="1288"/>
    </row>
    <row r="15" spans="2:17" ht="15.75" customHeight="1" thickBot="1" x14ac:dyDescent="0.3">
      <c r="B15" s="3009" t="s">
        <v>107</v>
      </c>
      <c r="C15" s="3010"/>
      <c r="D15" s="3010"/>
      <c r="E15" s="3010"/>
      <c r="F15" s="3011"/>
      <c r="G15" s="3524" t="s">
        <v>302</v>
      </c>
      <c r="H15" s="3525"/>
      <c r="I15" s="3938" t="s">
        <v>752</v>
      </c>
      <c r="J15" s="3936" t="s">
        <v>128</v>
      </c>
      <c r="K15" s="3940" t="s">
        <v>753</v>
      </c>
      <c r="L15" s="3942" t="s">
        <v>1038</v>
      </c>
      <c r="M15" s="3703" t="s">
        <v>1039</v>
      </c>
      <c r="N15" s="3703" t="s">
        <v>130</v>
      </c>
      <c r="O15" s="3703" t="s">
        <v>303</v>
      </c>
      <c r="P15" s="3703" t="s">
        <v>1</v>
      </c>
    </row>
    <row r="16" spans="2:17" ht="15.75" thickBot="1" x14ac:dyDescent="0.3">
      <c r="B16" s="97" t="s">
        <v>836</v>
      </c>
      <c r="C16" s="495" t="s">
        <v>299</v>
      </c>
      <c r="D16" s="495" t="s">
        <v>300</v>
      </c>
      <c r="E16" s="495" t="s">
        <v>301</v>
      </c>
      <c r="F16" s="495" t="s">
        <v>6</v>
      </c>
      <c r="G16" s="3701"/>
      <c r="H16" s="3071"/>
      <c r="I16" s="3939"/>
      <c r="J16" s="3937"/>
      <c r="K16" s="3941"/>
      <c r="L16" s="3943"/>
      <c r="M16" s="3710"/>
      <c r="N16" s="3704"/>
      <c r="O16" s="3704"/>
      <c r="P16" s="3704"/>
    </row>
    <row r="17" spans="2:16" ht="15.75" thickBot="1" x14ac:dyDescent="0.3">
      <c r="B17" s="100">
        <v>1</v>
      </c>
      <c r="C17" s="97">
        <v>1</v>
      </c>
      <c r="D17" s="97">
        <v>2</v>
      </c>
      <c r="E17" s="97">
        <v>3</v>
      </c>
      <c r="F17" s="97">
        <v>4</v>
      </c>
      <c r="G17" s="3717">
        <v>5</v>
      </c>
      <c r="H17" s="3725"/>
      <c r="I17" s="654"/>
      <c r="J17" s="655"/>
      <c r="K17" s="656"/>
      <c r="L17" s="222">
        <v>6</v>
      </c>
      <c r="M17" s="187">
        <v>7</v>
      </c>
      <c r="N17" s="187">
        <v>8</v>
      </c>
      <c r="O17" s="187">
        <v>9</v>
      </c>
      <c r="P17" s="187">
        <v>10</v>
      </c>
    </row>
    <row r="18" spans="2:16" x14ac:dyDescent="0.25">
      <c r="B18" s="577">
        <v>2</v>
      </c>
      <c r="C18" s="462">
        <v>6</v>
      </c>
      <c r="D18" s="644">
        <v>4</v>
      </c>
      <c r="E18" s="339"/>
      <c r="F18" s="1952"/>
      <c r="G18" s="71" t="s">
        <v>1805</v>
      </c>
      <c r="H18" s="72"/>
      <c r="I18" s="29"/>
      <c r="J18" s="29"/>
      <c r="K18" s="29"/>
      <c r="L18" s="583"/>
      <c r="M18" s="46"/>
      <c r="N18" s="46"/>
      <c r="O18" s="46"/>
      <c r="P18" s="46"/>
    </row>
    <row r="19" spans="2:16" ht="15.75" thickBot="1" x14ac:dyDescent="0.3">
      <c r="B19" s="556">
        <v>2</v>
      </c>
      <c r="C19" s="639">
        <v>6</v>
      </c>
      <c r="D19" s="601">
        <v>4</v>
      </c>
      <c r="E19" s="601">
        <v>1</v>
      </c>
      <c r="F19" s="591">
        <v>1</v>
      </c>
      <c r="G19" s="1281" t="s">
        <v>1778</v>
      </c>
      <c r="H19" s="16"/>
      <c r="I19" s="1306"/>
      <c r="J19" s="1306"/>
      <c r="K19" s="1306"/>
      <c r="L19" s="35"/>
      <c r="M19" s="47"/>
      <c r="N19" s="47"/>
      <c r="O19" s="47"/>
      <c r="P19" s="75"/>
    </row>
    <row r="20" spans="2:16" x14ac:dyDescent="0.25">
      <c r="B20" s="577">
        <v>2</v>
      </c>
      <c r="C20" s="1525">
        <v>6</v>
      </c>
      <c r="D20" s="1520">
        <v>5</v>
      </c>
      <c r="E20" s="339"/>
      <c r="F20" s="1952"/>
      <c r="G20" s="1151" t="s">
        <v>1088</v>
      </c>
      <c r="H20" s="72"/>
      <c r="I20" s="103"/>
      <c r="J20" s="103"/>
      <c r="K20" s="103"/>
      <c r="L20" s="583"/>
      <c r="M20" s="1111"/>
      <c r="N20" s="1111"/>
      <c r="O20" s="1111"/>
      <c r="P20" s="1111"/>
    </row>
    <row r="21" spans="2:16" x14ac:dyDescent="0.25">
      <c r="B21" s="556">
        <v>2</v>
      </c>
      <c r="C21" s="1518">
        <v>6</v>
      </c>
      <c r="D21" s="1262">
        <v>5</v>
      </c>
      <c r="E21" s="1262">
        <v>7</v>
      </c>
      <c r="F21" s="591"/>
      <c r="G21" s="1280" t="s">
        <v>1090</v>
      </c>
      <c r="H21" s="1260"/>
      <c r="I21" s="1253"/>
      <c r="J21" s="1253"/>
      <c r="K21" s="1253"/>
      <c r="L21" s="1278"/>
      <c r="M21" s="1286"/>
      <c r="N21" s="1286"/>
      <c r="O21" s="1286"/>
      <c r="P21" s="1286"/>
    </row>
    <row r="22" spans="2:16" ht="15.75" thickBot="1" x14ac:dyDescent="0.3">
      <c r="B22" s="1286">
        <v>2</v>
      </c>
      <c r="C22" s="1519">
        <v>6</v>
      </c>
      <c r="D22" s="1255">
        <v>5</v>
      </c>
      <c r="E22" s="1255">
        <v>7</v>
      </c>
      <c r="F22" s="434" t="s">
        <v>598</v>
      </c>
      <c r="G22" s="1246" t="s">
        <v>1091</v>
      </c>
      <c r="H22" s="1279"/>
      <c r="I22" s="1306"/>
      <c r="J22" s="106"/>
      <c r="K22" s="106"/>
      <c r="L22" s="1323"/>
      <c r="M22" s="1286"/>
      <c r="N22" s="1286"/>
      <c r="O22" s="1286"/>
      <c r="P22" s="75">
        <v>100000</v>
      </c>
    </row>
    <row r="23" spans="2:16" x14ac:dyDescent="0.25">
      <c r="B23" s="577"/>
      <c r="C23" s="1525"/>
      <c r="D23" s="1520"/>
      <c r="E23" s="339"/>
      <c r="F23" s="340"/>
      <c r="G23" s="1151"/>
      <c r="H23" s="72"/>
      <c r="I23" s="103"/>
      <c r="J23" s="1267"/>
      <c r="K23" s="1267"/>
      <c r="L23" s="583"/>
      <c r="M23" s="1111"/>
      <c r="N23" s="1111"/>
      <c r="O23" s="1111"/>
      <c r="P23" s="1111"/>
    </row>
    <row r="24" spans="2:16" x14ac:dyDescent="0.25">
      <c r="B24" s="556"/>
      <c r="C24" s="1518"/>
      <c r="D24" s="1262"/>
      <c r="E24" s="1262"/>
      <c r="F24" s="1325"/>
      <c r="G24" s="1280"/>
      <c r="H24" s="1260"/>
      <c r="I24" s="1253"/>
      <c r="J24" s="1253"/>
      <c r="K24" s="1253"/>
      <c r="L24" s="1278"/>
      <c r="M24" s="1286"/>
      <c r="N24" s="1286"/>
      <c r="O24" s="1286"/>
      <c r="P24" s="1286"/>
    </row>
    <row r="25" spans="2:16" x14ac:dyDescent="0.25">
      <c r="B25" s="1286"/>
      <c r="C25" s="1519"/>
      <c r="D25" s="1255"/>
      <c r="E25" s="1255"/>
      <c r="F25" s="1328"/>
      <c r="G25" s="1279"/>
      <c r="H25" s="1257"/>
      <c r="I25" s="1253"/>
      <c r="J25" s="1253"/>
      <c r="K25" s="1253"/>
      <c r="L25" s="1323"/>
      <c r="M25" s="1286"/>
      <c r="N25" s="1286"/>
      <c r="O25" s="1286"/>
      <c r="P25" s="75"/>
    </row>
    <row r="26" spans="2:16" x14ac:dyDescent="0.25">
      <c r="B26" s="47"/>
      <c r="C26" s="11"/>
      <c r="D26" s="6"/>
      <c r="E26" s="6"/>
      <c r="F26" s="67"/>
      <c r="G26" s="36"/>
      <c r="H26" s="10"/>
      <c r="I26" s="6"/>
      <c r="J26" s="6"/>
      <c r="K26" s="6"/>
      <c r="L26" s="35"/>
      <c r="M26" s="47"/>
      <c r="N26" s="47"/>
      <c r="O26" s="47"/>
      <c r="P26" s="47"/>
    </row>
    <row r="27" spans="2:16" x14ac:dyDescent="0.25">
      <c r="B27" s="47"/>
      <c r="C27" s="11"/>
      <c r="D27" s="6"/>
      <c r="E27" s="6"/>
      <c r="F27" s="67"/>
      <c r="G27" s="36"/>
      <c r="H27" s="10"/>
      <c r="I27" s="6"/>
      <c r="J27" s="6"/>
      <c r="K27" s="6"/>
      <c r="L27" s="35"/>
      <c r="M27" s="47"/>
      <c r="N27" s="47"/>
      <c r="O27" s="47"/>
      <c r="P27" s="47"/>
    </row>
    <row r="28" spans="2:16" x14ac:dyDescent="0.25">
      <c r="B28" s="47"/>
      <c r="C28" s="11"/>
      <c r="D28" s="6"/>
      <c r="E28" s="6"/>
      <c r="F28" s="67"/>
      <c r="G28" s="69"/>
      <c r="H28" s="4"/>
      <c r="I28" s="6"/>
      <c r="J28" s="6"/>
      <c r="K28" s="6"/>
      <c r="L28" s="35"/>
      <c r="M28" s="47"/>
      <c r="N28" s="47"/>
      <c r="O28" s="47"/>
      <c r="P28" s="47"/>
    </row>
    <row r="29" spans="2:16" x14ac:dyDescent="0.25">
      <c r="B29" s="47"/>
      <c r="C29" s="11"/>
      <c r="D29" s="6"/>
      <c r="E29" s="6"/>
      <c r="F29" s="67"/>
      <c r="G29" s="36"/>
      <c r="H29" s="10"/>
      <c r="I29" s="6"/>
      <c r="J29" s="6"/>
      <c r="K29" s="6"/>
      <c r="L29" s="35"/>
      <c r="M29" s="47"/>
      <c r="N29" s="47"/>
      <c r="O29" s="47"/>
      <c r="P29" s="47"/>
    </row>
    <row r="30" spans="2:16" x14ac:dyDescent="0.25">
      <c r="B30" s="47"/>
      <c r="C30" s="11"/>
      <c r="D30" s="6"/>
      <c r="E30" s="6"/>
      <c r="F30" s="67"/>
      <c r="G30" s="36"/>
      <c r="H30" s="10"/>
      <c r="I30" s="6"/>
      <c r="J30" s="6"/>
      <c r="K30" s="6"/>
      <c r="L30" s="35"/>
      <c r="M30" s="47"/>
      <c r="N30" s="47"/>
      <c r="O30" s="47"/>
      <c r="P30" s="47"/>
    </row>
    <row r="31" spans="2:16" x14ac:dyDescent="0.25">
      <c r="B31" s="47"/>
      <c r="C31" s="11"/>
      <c r="D31" s="6"/>
      <c r="E31" s="6"/>
      <c r="F31" s="67"/>
      <c r="G31" s="36"/>
      <c r="H31" s="10"/>
      <c r="I31" s="6"/>
      <c r="J31" s="6"/>
      <c r="K31" s="6"/>
      <c r="L31" s="35"/>
      <c r="M31" s="47"/>
      <c r="N31" s="47"/>
      <c r="O31" s="47"/>
      <c r="P31" s="47"/>
    </row>
    <row r="32" spans="2:16" ht="15.75" thickBot="1" x14ac:dyDescent="0.3">
      <c r="B32" s="56"/>
      <c r="C32" s="463"/>
      <c r="D32" s="106"/>
      <c r="E32" s="106"/>
      <c r="F32" s="107"/>
      <c r="G32" s="63"/>
      <c r="H32" s="64"/>
      <c r="I32" s="1306"/>
      <c r="J32" s="1306"/>
      <c r="K32" s="1306"/>
      <c r="L32" s="68"/>
      <c r="M32" s="56"/>
      <c r="N32" s="56"/>
      <c r="O32" s="56"/>
      <c r="P32" s="141"/>
    </row>
    <row r="33" spans="4:16" ht="15.75" thickBot="1" x14ac:dyDescent="0.3">
      <c r="I33" s="1275"/>
      <c r="J33" s="1275"/>
      <c r="K33" s="1275"/>
      <c r="O33" s="92" t="s">
        <v>99</v>
      </c>
      <c r="P33" s="115">
        <f>SUM(P19:P32)</f>
        <v>100000</v>
      </c>
    </row>
    <row r="34" spans="4:16" x14ac:dyDescent="0.25">
      <c r="D34" s="4"/>
      <c r="E34" s="4"/>
      <c r="F34" s="4"/>
      <c r="H34" s="4"/>
      <c r="I34" s="4"/>
      <c r="J34" s="4"/>
      <c r="K34" s="4"/>
      <c r="L34" s="4"/>
      <c r="N34" s="4"/>
      <c r="O34" s="4"/>
    </row>
    <row r="35" spans="4:16" x14ac:dyDescent="0.25">
      <c r="D35" s="3447" t="s">
        <v>294</v>
      </c>
      <c r="E35" s="3447"/>
      <c r="F35" s="3447"/>
      <c r="H35" s="3447" t="s">
        <v>304</v>
      </c>
      <c r="I35" s="3447"/>
      <c r="J35" s="3447"/>
      <c r="K35" s="3447"/>
      <c r="L35" s="3447"/>
      <c r="N35" s="3447" t="s">
        <v>305</v>
      </c>
      <c r="O35" s="3447"/>
    </row>
    <row r="36" spans="4:16" x14ac:dyDescent="0.25">
      <c r="P36">
        <v>119</v>
      </c>
    </row>
  </sheetData>
  <mergeCells count="25">
    <mergeCell ref="G17:H17"/>
    <mergeCell ref="D35:F35"/>
    <mergeCell ref="H35:L35"/>
    <mergeCell ref="N35:O35"/>
    <mergeCell ref="G15:H16"/>
    <mergeCell ref="L15:L16"/>
    <mergeCell ref="M15:M16"/>
    <mergeCell ref="N15:N16"/>
    <mergeCell ref="O15:O16"/>
    <mergeCell ref="P15:P16"/>
    <mergeCell ref="C9:D9"/>
    <mergeCell ref="C10:D10"/>
    <mergeCell ref="C11:D11"/>
    <mergeCell ref="C12:E12"/>
    <mergeCell ref="C13:D13"/>
    <mergeCell ref="B15:F15"/>
    <mergeCell ref="J15:J16"/>
    <mergeCell ref="I15:I16"/>
    <mergeCell ref="K15:K16"/>
    <mergeCell ref="C8:D8"/>
    <mergeCell ref="C1:P1"/>
    <mergeCell ref="C2:P2"/>
    <mergeCell ref="C3:P3"/>
    <mergeCell ref="C4:P4"/>
    <mergeCell ref="C7:D7"/>
  </mergeCells>
  <pageMargins left="0.52" right="0.70866141732283472" top="0.74803149606299213" bottom="0.74803149606299213" header="0.31496062992125984" footer="0.31496062992125984"/>
  <pageSetup paperSize="5" scale="80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FF0000"/>
  </sheetPr>
  <dimension ref="A1:AU55"/>
  <sheetViews>
    <sheetView zoomScale="78" zoomScaleNormal="78" workbookViewId="0">
      <selection activeCell="G33" sqref="G33"/>
    </sheetView>
  </sheetViews>
  <sheetFormatPr baseColWidth="10" defaultRowHeight="15" x14ac:dyDescent="0.25"/>
  <cols>
    <col min="1" max="1" width="12.42578125" style="1246" customWidth="1"/>
    <col min="2" max="2" width="8" customWidth="1"/>
    <col min="3" max="3" width="9.140625" customWidth="1"/>
    <col min="4" max="4" width="5.7109375" customWidth="1"/>
    <col min="5" max="5" width="6.42578125" customWidth="1"/>
    <col min="6" max="6" width="7" customWidth="1"/>
    <col min="7" max="7" width="6.7109375" customWidth="1"/>
    <col min="8" max="8" width="8.42578125" customWidth="1"/>
    <col min="9" max="9" width="5.5703125" customWidth="1"/>
    <col min="10" max="10" width="5.140625" customWidth="1"/>
    <col min="11" max="11" width="6.28515625" customWidth="1"/>
    <col min="12" max="12" width="5.7109375" customWidth="1"/>
    <col min="13" max="13" width="6.42578125" customWidth="1"/>
    <col min="14" max="14" width="8.42578125" customWidth="1"/>
    <col min="18" max="18" width="15" customWidth="1"/>
    <col min="19" max="19" width="13.5703125" customWidth="1"/>
    <col min="20" max="20" width="10.42578125" customWidth="1"/>
    <col min="21" max="21" width="10.28515625" customWidth="1"/>
    <col min="22" max="22" width="11.5703125" customWidth="1"/>
    <col min="23" max="23" width="18.85546875" customWidth="1"/>
    <col min="24" max="24" width="17.140625" customWidth="1"/>
    <col min="25" max="25" width="19.85546875" customWidth="1"/>
  </cols>
  <sheetData>
    <row r="1" spans="2:33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33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33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33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33" x14ac:dyDescent="0.25">
      <c r="B5" s="3102" t="s">
        <v>1092</v>
      </c>
      <c r="C5" s="3036"/>
      <c r="D5" s="303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</row>
    <row r="6" spans="2:33" x14ac:dyDescent="0.25">
      <c r="B6" s="55"/>
      <c r="C6" s="2"/>
      <c r="D6" s="2"/>
      <c r="E6" s="2"/>
      <c r="F6" s="805" t="s">
        <v>1799</v>
      </c>
      <c r="G6" s="805"/>
      <c r="H6" s="805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 t="s">
        <v>19</v>
      </c>
      <c r="X6" s="18"/>
      <c r="Y6" s="62"/>
    </row>
    <row r="7" spans="2:33" x14ac:dyDescent="0.25">
      <c r="B7" s="3038" t="s">
        <v>755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33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33" x14ac:dyDescent="0.25">
      <c r="B9" s="55"/>
      <c r="C9" s="119" t="s">
        <v>686</v>
      </c>
      <c r="D9" s="119"/>
      <c r="E9" s="119"/>
      <c r="F9" s="27"/>
      <c r="G9" s="27"/>
      <c r="H9" s="2"/>
      <c r="I9" s="2"/>
      <c r="J9" s="2"/>
      <c r="K9" s="2"/>
      <c r="L9" s="2"/>
      <c r="M9" s="2"/>
      <c r="N9" s="26" t="s">
        <v>1095</v>
      </c>
      <c r="O9" s="26"/>
      <c r="P9" s="26"/>
      <c r="Q9" s="26"/>
      <c r="R9" s="26"/>
      <c r="S9" s="26"/>
      <c r="T9" s="26"/>
      <c r="U9" s="2"/>
      <c r="V9" s="2"/>
      <c r="W9" s="2"/>
      <c r="X9" s="2"/>
      <c r="Y9" s="62"/>
    </row>
    <row r="10" spans="2:33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33" ht="15.75" customHeight="1" thickBot="1" x14ac:dyDescent="0.3">
      <c r="B11" s="3401" t="s">
        <v>701</v>
      </c>
      <c r="C11" s="3401" t="s">
        <v>978</v>
      </c>
      <c r="D11" s="3010" t="s">
        <v>16</v>
      </c>
      <c r="E11" s="3010"/>
      <c r="F11" s="3010"/>
      <c r="G11" s="3010"/>
      <c r="H11" s="3011"/>
      <c r="I11" s="3401" t="s">
        <v>713</v>
      </c>
      <c r="J11" s="3036" t="s">
        <v>45</v>
      </c>
      <c r="K11" s="3036"/>
      <c r="L11" s="3036"/>
      <c r="M11" s="3036"/>
      <c r="N11" s="3037"/>
      <c r="O11" s="55"/>
      <c r="P11" s="2"/>
      <c r="Q11" s="2"/>
      <c r="R11" s="2"/>
      <c r="S11" s="98"/>
      <c r="T11" s="3394" t="s">
        <v>47</v>
      </c>
      <c r="U11" s="3394" t="s">
        <v>678</v>
      </c>
      <c r="V11" s="3246" t="s">
        <v>14</v>
      </c>
      <c r="W11" s="3413" t="s">
        <v>2304</v>
      </c>
      <c r="X11" s="3414"/>
      <c r="Y11" s="221" t="s">
        <v>2456</v>
      </c>
    </row>
    <row r="12" spans="2:33" x14ac:dyDescent="0.25">
      <c r="B12" s="3402"/>
      <c r="C12" s="3402"/>
      <c r="D12" s="3401" t="s">
        <v>690</v>
      </c>
      <c r="E12" s="3401" t="s">
        <v>21</v>
      </c>
      <c r="F12" s="3401" t="s">
        <v>692</v>
      </c>
      <c r="G12" s="3401" t="s">
        <v>693</v>
      </c>
      <c r="H12" s="3401" t="s">
        <v>694</v>
      </c>
      <c r="I12" s="3402"/>
      <c r="J12" s="3401" t="s">
        <v>671</v>
      </c>
      <c r="K12" s="3407" t="s">
        <v>111</v>
      </c>
      <c r="L12" s="3407" t="s">
        <v>5</v>
      </c>
      <c r="M12" s="3401" t="s">
        <v>113</v>
      </c>
      <c r="N12" s="3407" t="s">
        <v>6</v>
      </c>
      <c r="O12" s="55"/>
      <c r="P12" s="2"/>
      <c r="Q12" s="2"/>
      <c r="R12" s="2"/>
      <c r="S12" s="57"/>
      <c r="T12" s="3403"/>
      <c r="U12" s="3403"/>
      <c r="V12" s="3200"/>
      <c r="W12" s="3394" t="s">
        <v>1093</v>
      </c>
      <c r="X12" s="3246" t="s">
        <v>1094</v>
      </c>
      <c r="Y12" s="3394" t="s">
        <v>762</v>
      </c>
    </row>
    <row r="13" spans="2:33" x14ac:dyDescent="0.25">
      <c r="B13" s="3402"/>
      <c r="C13" s="3402"/>
      <c r="D13" s="3402"/>
      <c r="E13" s="3402"/>
      <c r="F13" s="3402"/>
      <c r="G13" s="3402"/>
      <c r="H13" s="3402"/>
      <c r="I13" s="3402"/>
      <c r="J13" s="3402"/>
      <c r="K13" s="3408"/>
      <c r="L13" s="3408"/>
      <c r="M13" s="3402"/>
      <c r="N13" s="3408"/>
      <c r="O13" s="2999" t="s">
        <v>46</v>
      </c>
      <c r="P13" s="3000"/>
      <c r="Q13" s="3000"/>
      <c r="R13" s="3000"/>
      <c r="S13" s="495" t="s">
        <v>22</v>
      </c>
      <c r="T13" s="3403"/>
      <c r="U13" s="3403"/>
      <c r="V13" s="3200"/>
      <c r="W13" s="3395"/>
      <c r="X13" s="3568"/>
      <c r="Y13" s="3395"/>
      <c r="Z13" s="1246"/>
      <c r="AA13" s="1246"/>
      <c r="AB13" s="1246"/>
      <c r="AC13" s="1246"/>
      <c r="AD13" s="1246"/>
      <c r="AE13" s="1246"/>
      <c r="AF13" s="1246"/>
      <c r="AG13" s="1246"/>
    </row>
    <row r="14" spans="2:33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8"/>
      <c r="L14" s="3408"/>
      <c r="M14" s="3402"/>
      <c r="N14" s="3408"/>
      <c r="O14" s="55"/>
      <c r="P14" s="2"/>
      <c r="Q14" s="2"/>
      <c r="R14" s="2"/>
      <c r="S14" s="57"/>
      <c r="T14" s="3403"/>
      <c r="U14" s="3403"/>
      <c r="V14" s="3200"/>
      <c r="W14" s="3395"/>
      <c r="X14" s="3568"/>
      <c r="Y14" s="3395"/>
      <c r="Z14" s="1246"/>
      <c r="AA14" s="1246"/>
      <c r="AB14" s="1246"/>
      <c r="AC14" s="1246"/>
      <c r="AD14" s="1246"/>
      <c r="AE14" s="1246"/>
      <c r="AF14" s="1246"/>
      <c r="AG14" s="1246"/>
    </row>
    <row r="15" spans="2:33" ht="43.5" customHeight="1" thickBot="1" x14ac:dyDescent="0.3">
      <c r="B15" s="3402"/>
      <c r="C15" s="3402"/>
      <c r="D15" s="3402"/>
      <c r="E15" s="3402"/>
      <c r="F15" s="3402"/>
      <c r="G15" s="3402"/>
      <c r="H15" s="3402"/>
      <c r="I15" s="3402"/>
      <c r="J15" s="3402"/>
      <c r="K15" s="3408"/>
      <c r="L15" s="3408"/>
      <c r="M15" s="3402"/>
      <c r="N15" s="3408"/>
      <c r="O15" s="55"/>
      <c r="P15" s="2"/>
      <c r="Q15" s="2"/>
      <c r="R15" s="658"/>
      <c r="S15" s="687"/>
      <c r="T15" s="3478"/>
      <c r="U15" s="3478"/>
      <c r="V15" s="3201"/>
      <c r="W15" s="3481"/>
      <c r="X15" s="3507"/>
      <c r="Y15" s="3481"/>
      <c r="Z15" s="1246"/>
      <c r="AA15" s="1246"/>
      <c r="AB15" s="1246"/>
      <c r="AC15" s="1246"/>
      <c r="AD15" s="1246"/>
      <c r="AE15" s="1246"/>
      <c r="AF15" s="1246"/>
      <c r="AG15" s="1246"/>
    </row>
    <row r="16" spans="2:33" ht="15.75" thickBot="1" x14ac:dyDescent="0.3">
      <c r="B16" s="97">
        <v>1</v>
      </c>
      <c r="C16" s="97">
        <v>2</v>
      </c>
      <c r="D16" s="97">
        <v>3</v>
      </c>
      <c r="E16" s="97">
        <v>4</v>
      </c>
      <c r="F16" s="97">
        <v>5</v>
      </c>
      <c r="G16" s="97">
        <v>6</v>
      </c>
      <c r="H16" s="97">
        <v>7</v>
      </c>
      <c r="I16" s="97"/>
      <c r="J16" s="97">
        <v>8</v>
      </c>
      <c r="K16" s="97">
        <v>9</v>
      </c>
      <c r="L16" s="97">
        <v>10</v>
      </c>
      <c r="M16" s="97">
        <v>11</v>
      </c>
      <c r="N16" s="97">
        <v>12</v>
      </c>
      <c r="O16" s="3944">
        <v>13</v>
      </c>
      <c r="P16" s="3719"/>
      <c r="Q16" s="3719"/>
      <c r="R16" s="3770"/>
      <c r="S16" s="100"/>
      <c r="T16" s="97">
        <v>14</v>
      </c>
      <c r="U16" s="100">
        <v>15</v>
      </c>
      <c r="V16" s="683">
        <v>16</v>
      </c>
      <c r="W16" s="287">
        <v>17</v>
      </c>
      <c r="X16" s="97">
        <v>18</v>
      </c>
      <c r="Y16" s="97">
        <v>19</v>
      </c>
    </row>
    <row r="17" spans="2:45" x14ac:dyDescent="0.25">
      <c r="B17" s="440"/>
      <c r="C17" s="506"/>
      <c r="D17" s="506" t="s">
        <v>1418</v>
      </c>
      <c r="E17" s="506" t="s">
        <v>582</v>
      </c>
      <c r="F17" s="506" t="s">
        <v>541</v>
      </c>
      <c r="G17" s="412"/>
      <c r="H17" s="412"/>
      <c r="I17" s="412"/>
      <c r="J17" s="1334" t="s">
        <v>675</v>
      </c>
      <c r="K17" s="1334" t="s">
        <v>677</v>
      </c>
      <c r="L17" s="1334"/>
      <c r="M17" s="1334"/>
      <c r="N17" s="608"/>
      <c r="O17" s="3223" t="s">
        <v>719</v>
      </c>
      <c r="P17" s="2993"/>
      <c r="Q17" s="2993"/>
      <c r="R17" s="2994"/>
      <c r="S17" s="416"/>
      <c r="T17" s="700"/>
      <c r="U17" s="5"/>
      <c r="V17" s="678"/>
      <c r="W17" s="271"/>
      <c r="X17" s="376"/>
      <c r="Y17" s="271"/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  <c r="AJ17" s="1246"/>
      <c r="AK17" s="1246"/>
      <c r="AL17" s="1246"/>
      <c r="AM17" s="1246"/>
      <c r="AN17" s="1246"/>
      <c r="AO17" s="1246"/>
      <c r="AP17" s="1246"/>
      <c r="AQ17" s="1246"/>
      <c r="AR17" s="1246"/>
      <c r="AS17" s="1246"/>
    </row>
    <row r="18" spans="2:45" s="1468" customFormat="1" ht="14.25" customHeight="1" x14ac:dyDescent="0.25">
      <c r="B18" s="2390"/>
      <c r="C18" s="2273"/>
      <c r="D18" s="2273"/>
      <c r="E18" s="2273"/>
      <c r="F18" s="2273"/>
      <c r="G18" s="2273"/>
      <c r="H18" s="2273"/>
      <c r="I18" s="2273"/>
      <c r="J18" s="2276" t="s">
        <v>675</v>
      </c>
      <c r="K18" s="2276" t="s">
        <v>677</v>
      </c>
      <c r="L18" s="2276" t="s">
        <v>677</v>
      </c>
      <c r="M18" s="2276"/>
      <c r="N18" s="2277"/>
      <c r="O18" s="3387" t="s">
        <v>811</v>
      </c>
      <c r="P18" s="3149"/>
      <c r="Q18" s="3149"/>
      <c r="R18" s="3150"/>
      <c r="S18" s="2601"/>
      <c r="T18" s="2596"/>
      <c r="U18" s="2501"/>
      <c r="V18" s="2414"/>
      <c r="W18" s="1503"/>
      <c r="X18" s="2523"/>
      <c r="Y18" s="1503"/>
    </row>
    <row r="19" spans="2:45" s="1468" customFormat="1" x14ac:dyDescent="0.25">
      <c r="B19" s="2275" t="s">
        <v>68</v>
      </c>
      <c r="C19" s="2273"/>
      <c r="D19" s="2273"/>
      <c r="E19" s="2273"/>
      <c r="F19" s="2273"/>
      <c r="G19" s="2273"/>
      <c r="H19" s="2273"/>
      <c r="I19" s="2273"/>
      <c r="J19" s="2281" t="s">
        <v>675</v>
      </c>
      <c r="K19" s="2281" t="s">
        <v>677</v>
      </c>
      <c r="L19" s="2282" t="s">
        <v>677</v>
      </c>
      <c r="M19" s="2282" t="s">
        <v>677</v>
      </c>
      <c r="N19" s="2327" t="s">
        <v>598</v>
      </c>
      <c r="O19" s="3103" t="s">
        <v>446</v>
      </c>
      <c r="P19" s="3104"/>
      <c r="Q19" s="3104"/>
      <c r="R19" s="3105"/>
      <c r="S19" s="2276" t="s">
        <v>1396</v>
      </c>
      <c r="T19" s="2339" t="s">
        <v>681</v>
      </c>
      <c r="U19" s="2276" t="s">
        <v>1319</v>
      </c>
      <c r="V19" s="2429" t="s">
        <v>875</v>
      </c>
      <c r="W19" s="1501">
        <v>364653.6</v>
      </c>
      <c r="X19" s="2523">
        <v>273490.2</v>
      </c>
      <c r="Y19" s="1501">
        <v>312000</v>
      </c>
    </row>
    <row r="20" spans="2:45" s="1468" customFormat="1" x14ac:dyDescent="0.25">
      <c r="B20" s="2390"/>
      <c r="C20" s="2323"/>
      <c r="D20" s="2323"/>
      <c r="E20" s="2323"/>
      <c r="F20" s="2323"/>
      <c r="G20" s="2323"/>
      <c r="H20" s="2323"/>
      <c r="I20" s="2323"/>
      <c r="J20" s="2276" t="s">
        <v>675</v>
      </c>
      <c r="K20" s="2276" t="s">
        <v>677</v>
      </c>
      <c r="L20" s="2276" t="s">
        <v>677</v>
      </c>
      <c r="M20" s="2276" t="s">
        <v>675</v>
      </c>
      <c r="N20" s="2429"/>
      <c r="O20" s="3387" t="s">
        <v>1139</v>
      </c>
      <c r="P20" s="3149"/>
      <c r="Q20" s="3149"/>
      <c r="R20" s="3150"/>
      <c r="S20" s="2323"/>
      <c r="T20" s="2339"/>
      <c r="U20" s="2276"/>
      <c r="V20" s="2429"/>
      <c r="W20" s="2522"/>
      <c r="X20" s="2523"/>
      <c r="Y20" s="2522"/>
    </row>
    <row r="21" spans="2:45" s="1468" customFormat="1" x14ac:dyDescent="0.25">
      <c r="B21" s="2275" t="s">
        <v>53</v>
      </c>
      <c r="C21" s="2273"/>
      <c r="D21" s="2273"/>
      <c r="E21" s="2273"/>
      <c r="F21" s="2273"/>
      <c r="G21" s="2273"/>
      <c r="H21" s="2273"/>
      <c r="I21" s="2273"/>
      <c r="J21" s="2281" t="s">
        <v>675</v>
      </c>
      <c r="K21" s="2281" t="s">
        <v>677</v>
      </c>
      <c r="L21" s="2282" t="s">
        <v>677</v>
      </c>
      <c r="M21" s="2282" t="s">
        <v>675</v>
      </c>
      <c r="N21" s="2327" t="s">
        <v>721</v>
      </c>
      <c r="O21" s="3103" t="s">
        <v>374</v>
      </c>
      <c r="P21" s="3104"/>
      <c r="Q21" s="3104"/>
      <c r="R21" s="3105"/>
      <c r="S21" s="2276" t="s">
        <v>1396</v>
      </c>
      <c r="T21" s="2339" t="s">
        <v>668</v>
      </c>
      <c r="U21" s="2276" t="s">
        <v>1284</v>
      </c>
      <c r="V21" s="2429" t="s">
        <v>1283</v>
      </c>
      <c r="W21" s="1501">
        <v>348948</v>
      </c>
      <c r="X21" s="2523">
        <v>261711</v>
      </c>
      <c r="Y21" s="1501">
        <v>555288</v>
      </c>
    </row>
    <row r="22" spans="2:45" s="1468" customFormat="1" x14ac:dyDescent="0.25">
      <c r="B22" s="2390"/>
      <c r="C22" s="2273"/>
      <c r="D22" s="2273"/>
      <c r="E22" s="2273"/>
      <c r="F22" s="2273"/>
      <c r="G22" s="2273"/>
      <c r="H22" s="2273"/>
      <c r="I22" s="2273"/>
      <c r="J22" s="2276" t="s">
        <v>675</v>
      </c>
      <c r="K22" s="2276" t="s">
        <v>677</v>
      </c>
      <c r="L22" s="2276" t="s">
        <v>677</v>
      </c>
      <c r="M22" s="2276" t="s">
        <v>722</v>
      </c>
      <c r="N22" s="2283"/>
      <c r="O22" s="3387" t="s">
        <v>724</v>
      </c>
      <c r="P22" s="3149"/>
      <c r="Q22" s="3149"/>
      <c r="R22" s="3150"/>
      <c r="S22" s="2323"/>
      <c r="T22" s="2339"/>
      <c r="U22" s="2276"/>
      <c r="V22" s="2429"/>
      <c r="W22" s="1501"/>
      <c r="X22" s="2523"/>
      <c r="Y22" s="1501"/>
    </row>
    <row r="23" spans="2:45" s="1468" customFormat="1" x14ac:dyDescent="0.25">
      <c r="B23" s="2275" t="s">
        <v>68</v>
      </c>
      <c r="C23" s="2273"/>
      <c r="D23" s="2273"/>
      <c r="E23" s="2273"/>
      <c r="F23" s="2273"/>
      <c r="G23" s="2273"/>
      <c r="H23" s="2273"/>
      <c r="I23" s="2273"/>
      <c r="J23" s="2281" t="s">
        <v>675</v>
      </c>
      <c r="K23" s="2281" t="s">
        <v>677</v>
      </c>
      <c r="L23" s="2282" t="s">
        <v>677</v>
      </c>
      <c r="M23" s="2282" t="s">
        <v>722</v>
      </c>
      <c r="N23" s="2327" t="s">
        <v>598</v>
      </c>
      <c r="O23" s="3103" t="s">
        <v>1080</v>
      </c>
      <c r="P23" s="3104"/>
      <c r="Q23" s="3104"/>
      <c r="R23" s="3105"/>
      <c r="S23" s="2276" t="s">
        <v>1396</v>
      </c>
      <c r="T23" s="2339" t="s">
        <v>667</v>
      </c>
      <c r="U23" s="2276" t="s">
        <v>1282</v>
      </c>
      <c r="V23" s="2429" t="s">
        <v>541</v>
      </c>
      <c r="W23" s="1501">
        <v>23000</v>
      </c>
      <c r="X23" s="2523">
        <v>17250</v>
      </c>
      <c r="Y23" s="1501">
        <v>26000</v>
      </c>
    </row>
    <row r="24" spans="2:45" s="1468" customFormat="1" x14ac:dyDescent="0.25">
      <c r="B24" s="2275" t="s">
        <v>53</v>
      </c>
      <c r="C24" s="2273"/>
      <c r="D24" s="2273"/>
      <c r="E24" s="2273"/>
      <c r="F24" s="2273"/>
      <c r="G24" s="2273"/>
      <c r="H24" s="2273"/>
      <c r="I24" s="2273"/>
      <c r="J24" s="2281" t="s">
        <v>675</v>
      </c>
      <c r="K24" s="2281" t="s">
        <v>677</v>
      </c>
      <c r="L24" s="2282" t="s">
        <v>677</v>
      </c>
      <c r="M24" s="2282" t="s">
        <v>722</v>
      </c>
      <c r="N24" s="2327" t="s">
        <v>598</v>
      </c>
      <c r="O24" s="3387" t="s">
        <v>1140</v>
      </c>
      <c r="P24" s="3149"/>
      <c r="Q24" s="3149"/>
      <c r="R24" s="3150"/>
      <c r="S24" s="2276" t="s">
        <v>1396</v>
      </c>
      <c r="T24" s="2339" t="s">
        <v>667</v>
      </c>
      <c r="U24" s="2276" t="s">
        <v>1282</v>
      </c>
      <c r="V24" s="2429" t="s">
        <v>541</v>
      </c>
      <c r="W24" s="1501">
        <v>31668.51</v>
      </c>
      <c r="X24" s="2523">
        <v>23751.360000000001</v>
      </c>
      <c r="Y24" s="1501">
        <v>46274</v>
      </c>
    </row>
    <row r="25" spans="2:45" s="1468" customFormat="1" x14ac:dyDescent="0.25">
      <c r="B25" s="2390"/>
      <c r="C25" s="2273"/>
      <c r="D25" s="2273"/>
      <c r="E25" s="2273"/>
      <c r="F25" s="2273"/>
      <c r="G25" s="2273"/>
      <c r="H25" s="2273"/>
      <c r="I25" s="2273"/>
      <c r="J25" s="2276" t="s">
        <v>675</v>
      </c>
      <c r="K25" s="2276" t="s">
        <v>677</v>
      </c>
      <c r="L25" s="2276" t="s">
        <v>677</v>
      </c>
      <c r="M25" s="2276" t="s">
        <v>723</v>
      </c>
      <c r="N25" s="2429"/>
      <c r="O25" s="3103" t="s">
        <v>1141</v>
      </c>
      <c r="P25" s="3104"/>
      <c r="Q25" s="3104"/>
      <c r="R25" s="3105"/>
      <c r="S25" s="2323"/>
      <c r="T25" s="2339"/>
      <c r="U25" s="2276"/>
      <c r="V25" s="2429"/>
      <c r="W25" s="1501"/>
      <c r="X25" s="2523"/>
      <c r="Y25" s="1501"/>
    </row>
    <row r="26" spans="2:45" s="1468" customFormat="1" x14ac:dyDescent="0.25">
      <c r="B26" s="2275" t="s">
        <v>68</v>
      </c>
      <c r="C26" s="2273"/>
      <c r="D26" s="2273"/>
      <c r="E26" s="2273"/>
      <c r="F26" s="2273"/>
      <c r="G26" s="2273"/>
      <c r="H26" s="2273"/>
      <c r="I26" s="2273"/>
      <c r="J26" s="2281" t="s">
        <v>675</v>
      </c>
      <c r="K26" s="2281" t="s">
        <v>677</v>
      </c>
      <c r="L26" s="2282" t="s">
        <v>677</v>
      </c>
      <c r="M26" s="2282" t="s">
        <v>723</v>
      </c>
      <c r="N26" s="2283" t="s">
        <v>726</v>
      </c>
      <c r="O26" s="3387" t="s">
        <v>1142</v>
      </c>
      <c r="P26" s="3149"/>
      <c r="Q26" s="3149"/>
      <c r="R26" s="3150"/>
      <c r="S26" s="2276" t="s">
        <v>1396</v>
      </c>
      <c r="T26" s="2339" t="s">
        <v>681</v>
      </c>
      <c r="U26" s="2276" t="s">
        <v>1319</v>
      </c>
      <c r="V26" s="2429" t="s">
        <v>875</v>
      </c>
      <c r="W26" s="2485"/>
      <c r="X26" s="2523"/>
      <c r="Y26" s="2485"/>
    </row>
    <row r="27" spans="2:45" s="1468" customFormat="1" x14ac:dyDescent="0.25">
      <c r="B27" s="2390"/>
      <c r="C27" s="2273"/>
      <c r="D27" s="2273"/>
      <c r="E27" s="2273"/>
      <c r="F27" s="2273"/>
      <c r="G27" s="2273"/>
      <c r="H27" s="2273"/>
      <c r="I27" s="2273"/>
      <c r="J27" s="2276" t="s">
        <v>675</v>
      </c>
      <c r="K27" s="2276" t="s">
        <v>677</v>
      </c>
      <c r="L27" s="2276" t="s">
        <v>723</v>
      </c>
      <c r="M27" s="2276"/>
      <c r="N27" s="2277"/>
      <c r="O27" s="3103" t="s">
        <v>392</v>
      </c>
      <c r="P27" s="3104"/>
      <c r="Q27" s="3104"/>
      <c r="R27" s="3105"/>
      <c r="S27" s="2323"/>
      <c r="T27" s="2339"/>
      <c r="U27" s="2276"/>
      <c r="V27" s="2429"/>
      <c r="W27" s="1501"/>
      <c r="X27" s="2523"/>
      <c r="Y27" s="1501"/>
    </row>
    <row r="28" spans="2:45" s="1468" customFormat="1" x14ac:dyDescent="0.25">
      <c r="B28" s="2390"/>
      <c r="C28" s="2273"/>
      <c r="D28" s="2273"/>
      <c r="E28" s="2273"/>
      <c r="F28" s="2273"/>
      <c r="G28" s="2273"/>
      <c r="H28" s="2273"/>
      <c r="I28" s="2273"/>
      <c r="J28" s="2276" t="s">
        <v>675</v>
      </c>
      <c r="K28" s="2276" t="s">
        <v>677</v>
      </c>
      <c r="L28" s="2276" t="s">
        <v>723</v>
      </c>
      <c r="M28" s="2276" t="s">
        <v>677</v>
      </c>
      <c r="N28" s="2277"/>
      <c r="O28" s="3387" t="s">
        <v>1143</v>
      </c>
      <c r="P28" s="3149"/>
      <c r="Q28" s="3149"/>
      <c r="R28" s="3150"/>
      <c r="S28" s="2323"/>
      <c r="T28" s="2339"/>
      <c r="U28" s="2276"/>
      <c r="V28" s="2429"/>
      <c r="W28" s="1501"/>
      <c r="X28" s="2523"/>
      <c r="Y28" s="1501"/>
    </row>
    <row r="29" spans="2:45" s="1468" customFormat="1" x14ac:dyDescent="0.25">
      <c r="B29" s="2275" t="s">
        <v>68</v>
      </c>
      <c r="C29" s="2273"/>
      <c r="D29" s="2273"/>
      <c r="E29" s="2273"/>
      <c r="F29" s="2273"/>
      <c r="G29" s="2273"/>
      <c r="H29" s="2273"/>
      <c r="I29" s="2273"/>
      <c r="J29" s="2281" t="s">
        <v>675</v>
      </c>
      <c r="K29" s="2281" t="s">
        <v>677</v>
      </c>
      <c r="L29" s="2282" t="s">
        <v>723</v>
      </c>
      <c r="M29" s="2282" t="s">
        <v>677</v>
      </c>
      <c r="N29" s="2283" t="s">
        <v>598</v>
      </c>
      <c r="O29" s="3103" t="s">
        <v>137</v>
      </c>
      <c r="P29" s="3104"/>
      <c r="Q29" s="3104"/>
      <c r="R29" s="3105"/>
      <c r="S29" s="2276" t="s">
        <v>1396</v>
      </c>
      <c r="T29" s="2339" t="s">
        <v>681</v>
      </c>
      <c r="U29" s="2276" t="s">
        <v>1319</v>
      </c>
      <c r="V29" s="2429" t="s">
        <v>875</v>
      </c>
      <c r="W29" s="1501">
        <v>25000</v>
      </c>
      <c r="X29" s="2523">
        <v>18750</v>
      </c>
      <c r="Y29" s="1501">
        <v>25000</v>
      </c>
    </row>
    <row r="30" spans="2:45" s="1468" customFormat="1" x14ac:dyDescent="0.25">
      <c r="B30" s="2390"/>
      <c r="C30" s="2273"/>
      <c r="D30" s="2273"/>
      <c r="E30" s="2273"/>
      <c r="F30" s="2273"/>
      <c r="G30" s="2273"/>
      <c r="H30" s="2273"/>
      <c r="I30" s="2273"/>
      <c r="J30" s="2276" t="s">
        <v>675</v>
      </c>
      <c r="K30" s="2276" t="s">
        <v>677</v>
      </c>
      <c r="L30" s="2276" t="s">
        <v>723</v>
      </c>
      <c r="M30" s="2276" t="s">
        <v>675</v>
      </c>
      <c r="N30" s="2283"/>
      <c r="O30" s="3387" t="s">
        <v>1144</v>
      </c>
      <c r="P30" s="3149"/>
      <c r="Q30" s="3149"/>
      <c r="R30" s="3150"/>
      <c r="S30" s="2323"/>
      <c r="T30" s="2339"/>
      <c r="U30" s="2276"/>
      <c r="V30" s="2429"/>
      <c r="W30" s="1501"/>
      <c r="X30" s="2523"/>
      <c r="Y30" s="1501"/>
    </row>
    <row r="31" spans="2:45" s="1468" customFormat="1" x14ac:dyDescent="0.25">
      <c r="B31" s="2275" t="s">
        <v>68</v>
      </c>
      <c r="C31" s="2273"/>
      <c r="D31" s="2273"/>
      <c r="E31" s="2273"/>
      <c r="F31" s="2273"/>
      <c r="G31" s="2273"/>
      <c r="H31" s="2273"/>
      <c r="I31" s="2273"/>
      <c r="J31" s="2281" t="s">
        <v>675</v>
      </c>
      <c r="K31" s="2281" t="s">
        <v>677</v>
      </c>
      <c r="L31" s="2282" t="s">
        <v>723</v>
      </c>
      <c r="M31" s="2282" t="s">
        <v>675</v>
      </c>
      <c r="N31" s="2283" t="s">
        <v>598</v>
      </c>
      <c r="O31" s="3103" t="s">
        <v>393</v>
      </c>
      <c r="P31" s="3104"/>
      <c r="Q31" s="3104"/>
      <c r="R31" s="3105"/>
      <c r="S31" s="2276" t="s">
        <v>1396</v>
      </c>
      <c r="T31" s="2339" t="s">
        <v>681</v>
      </c>
      <c r="U31" s="2276" t="s">
        <v>874</v>
      </c>
      <c r="V31" s="2429" t="s">
        <v>875</v>
      </c>
      <c r="W31" s="1501">
        <v>30000</v>
      </c>
      <c r="X31" s="2523">
        <v>22500</v>
      </c>
      <c r="Y31" s="1501">
        <v>30000</v>
      </c>
    </row>
    <row r="32" spans="2:45" s="1468" customFormat="1" x14ac:dyDescent="0.25">
      <c r="B32" s="2390"/>
      <c r="C32" s="2273"/>
      <c r="D32" s="2273"/>
      <c r="E32" s="2273"/>
      <c r="F32" s="2273"/>
      <c r="G32" s="2273"/>
      <c r="H32" s="2273"/>
      <c r="I32" s="2273"/>
      <c r="J32" s="2276" t="s">
        <v>675</v>
      </c>
      <c r="K32" s="2276" t="s">
        <v>677</v>
      </c>
      <c r="L32" s="2276" t="s">
        <v>723</v>
      </c>
      <c r="M32" s="2276" t="s">
        <v>680</v>
      </c>
      <c r="N32" s="2277"/>
      <c r="O32" s="3387" t="s">
        <v>1145</v>
      </c>
      <c r="P32" s="3149"/>
      <c r="Q32" s="3149"/>
      <c r="R32" s="3150"/>
      <c r="S32" s="2323"/>
      <c r="T32" s="2339"/>
      <c r="U32" s="2276"/>
      <c r="V32" s="2429"/>
      <c r="W32" s="1501"/>
      <c r="X32" s="2523"/>
      <c r="Y32" s="1501"/>
    </row>
    <row r="33" spans="2:25" s="1468" customFormat="1" x14ac:dyDescent="0.25">
      <c r="B33" s="2275" t="s">
        <v>68</v>
      </c>
      <c r="C33" s="2273"/>
      <c r="D33" s="2273"/>
      <c r="E33" s="2273"/>
      <c r="F33" s="2273"/>
      <c r="G33" s="2273"/>
      <c r="H33" s="2273"/>
      <c r="I33" s="2273"/>
      <c r="J33" s="2281" t="s">
        <v>675</v>
      </c>
      <c r="K33" s="2281" t="s">
        <v>677</v>
      </c>
      <c r="L33" s="2282" t="s">
        <v>723</v>
      </c>
      <c r="M33" s="2282" t="s">
        <v>680</v>
      </c>
      <c r="N33" s="2283" t="s">
        <v>598</v>
      </c>
      <c r="O33" s="3103" t="s">
        <v>447</v>
      </c>
      <c r="P33" s="3104"/>
      <c r="Q33" s="3104"/>
      <c r="R33" s="3105"/>
      <c r="S33" s="2276" t="s">
        <v>1396</v>
      </c>
      <c r="T33" s="2339" t="s">
        <v>681</v>
      </c>
      <c r="U33" s="2276" t="s">
        <v>874</v>
      </c>
      <c r="V33" s="2429" t="s">
        <v>875</v>
      </c>
      <c r="W33" s="1501">
        <v>15000</v>
      </c>
      <c r="X33" s="2523">
        <v>11250</v>
      </c>
      <c r="Y33" s="1501">
        <v>15000</v>
      </c>
    </row>
    <row r="34" spans="2:25" s="1468" customFormat="1" x14ac:dyDescent="0.25">
      <c r="B34" s="2390"/>
      <c r="C34" s="2273"/>
      <c r="D34" s="2273"/>
      <c r="E34" s="2273"/>
      <c r="F34" s="2273"/>
      <c r="G34" s="2273"/>
      <c r="H34" s="2273"/>
      <c r="I34" s="2273"/>
      <c r="J34" s="2276" t="s">
        <v>675</v>
      </c>
      <c r="K34" s="2276" t="s">
        <v>677</v>
      </c>
      <c r="L34" s="2276" t="s">
        <v>723</v>
      </c>
      <c r="M34" s="2276" t="s">
        <v>722</v>
      </c>
      <c r="N34" s="2277"/>
      <c r="O34" s="3387" t="s">
        <v>1916</v>
      </c>
      <c r="P34" s="3149"/>
      <c r="Q34" s="3149"/>
      <c r="R34" s="3150"/>
      <c r="S34" s="2323"/>
      <c r="T34" s="2339"/>
      <c r="U34" s="2276"/>
      <c r="V34" s="2429"/>
      <c r="W34" s="1501"/>
      <c r="X34" s="2523"/>
      <c r="Y34" s="1501"/>
    </row>
    <row r="35" spans="2:25" s="1468" customFormat="1" x14ac:dyDescent="0.25">
      <c r="B35" s="2275" t="s">
        <v>68</v>
      </c>
      <c r="C35" s="2273"/>
      <c r="D35" s="2273"/>
      <c r="E35" s="2273"/>
      <c r="F35" s="2273"/>
      <c r="G35" s="2273"/>
      <c r="H35" s="2273"/>
      <c r="I35" s="2273"/>
      <c r="J35" s="2281" t="s">
        <v>675</v>
      </c>
      <c r="K35" s="2281" t="s">
        <v>677</v>
      </c>
      <c r="L35" s="2282" t="s">
        <v>723</v>
      </c>
      <c r="M35" s="2282" t="s">
        <v>722</v>
      </c>
      <c r="N35" s="2283" t="s">
        <v>598</v>
      </c>
      <c r="O35" s="3103" t="s">
        <v>1915</v>
      </c>
      <c r="P35" s="3104"/>
      <c r="Q35" s="3104"/>
      <c r="R35" s="3105"/>
      <c r="S35" s="2276" t="s">
        <v>1396</v>
      </c>
      <c r="T35" s="2339" t="s">
        <v>681</v>
      </c>
      <c r="U35" s="2276" t="s">
        <v>874</v>
      </c>
      <c r="V35" s="2429" t="s">
        <v>875</v>
      </c>
      <c r="W35" s="1501"/>
      <c r="X35" s="2523"/>
      <c r="Y35" s="1501"/>
    </row>
    <row r="36" spans="2:25" s="1468" customFormat="1" x14ac:dyDescent="0.25">
      <c r="B36" s="2390"/>
      <c r="C36" s="2273"/>
      <c r="D36" s="2273"/>
      <c r="E36" s="2273"/>
      <c r="F36" s="2273"/>
      <c r="G36" s="2273"/>
      <c r="H36" s="2273"/>
      <c r="I36" s="2273"/>
      <c r="J36" s="2276" t="s">
        <v>675</v>
      </c>
      <c r="K36" s="2276" t="s">
        <v>675</v>
      </c>
      <c r="L36" s="2276"/>
      <c r="M36" s="2276"/>
      <c r="N36" s="2277"/>
      <c r="O36" s="3387" t="s">
        <v>2469</v>
      </c>
      <c r="P36" s="3149"/>
      <c r="Q36" s="3149"/>
      <c r="R36" s="3150"/>
      <c r="S36" s="2323"/>
      <c r="T36" s="2339"/>
      <c r="U36" s="2276"/>
      <c r="V36" s="2429"/>
      <c r="W36" s="1501"/>
      <c r="X36" s="2523"/>
      <c r="Y36" s="1501"/>
    </row>
    <row r="37" spans="2:25" s="1468" customFormat="1" x14ac:dyDescent="0.25">
      <c r="B37" s="2390"/>
      <c r="C37" s="2273"/>
      <c r="D37" s="2273"/>
      <c r="E37" s="2273"/>
      <c r="F37" s="2273"/>
      <c r="G37" s="2273"/>
      <c r="H37" s="2273"/>
      <c r="I37" s="2273"/>
      <c r="J37" s="2276" t="s">
        <v>675</v>
      </c>
      <c r="K37" s="2276" t="s">
        <v>675</v>
      </c>
      <c r="L37" s="2276" t="s">
        <v>677</v>
      </c>
      <c r="M37" s="2276"/>
      <c r="N37" s="2277"/>
      <c r="O37" s="3103" t="s">
        <v>816</v>
      </c>
      <c r="P37" s="3104"/>
      <c r="Q37" s="3104"/>
      <c r="R37" s="3105"/>
      <c r="S37" s="2323"/>
      <c r="T37" s="2339"/>
      <c r="U37" s="2276"/>
      <c r="V37" s="2429"/>
      <c r="W37" s="1501"/>
      <c r="X37" s="2523"/>
      <c r="Y37" s="1501"/>
    </row>
    <row r="38" spans="2:25" s="1468" customFormat="1" x14ac:dyDescent="0.25">
      <c r="B38" s="2390"/>
      <c r="C38" s="2273"/>
      <c r="D38" s="2273"/>
      <c r="E38" s="2273"/>
      <c r="F38" s="2273"/>
      <c r="G38" s="2273"/>
      <c r="H38" s="2273"/>
      <c r="I38" s="2273"/>
      <c r="J38" s="2276" t="s">
        <v>675</v>
      </c>
      <c r="K38" s="2276" t="s">
        <v>675</v>
      </c>
      <c r="L38" s="2276" t="s">
        <v>677</v>
      </c>
      <c r="M38" s="2276" t="s">
        <v>680</v>
      </c>
      <c r="N38" s="2277"/>
      <c r="O38" s="3387" t="s">
        <v>157</v>
      </c>
      <c r="P38" s="3149"/>
      <c r="Q38" s="3149"/>
      <c r="R38" s="3150"/>
      <c r="S38" s="2323"/>
      <c r="T38" s="2339"/>
      <c r="U38" s="2276"/>
      <c r="V38" s="2429"/>
      <c r="W38" s="1501"/>
      <c r="X38" s="2523"/>
      <c r="Y38" s="1501"/>
    </row>
    <row r="39" spans="2:25" s="1468" customFormat="1" x14ac:dyDescent="0.25">
      <c r="B39" s="2275" t="s">
        <v>53</v>
      </c>
      <c r="C39" s="2273"/>
      <c r="D39" s="2273"/>
      <c r="E39" s="2273"/>
      <c r="F39" s="2273"/>
      <c r="G39" s="2273"/>
      <c r="H39" s="2273"/>
      <c r="I39" s="2273"/>
      <c r="J39" s="2281" t="s">
        <v>675</v>
      </c>
      <c r="K39" s="2281" t="s">
        <v>675</v>
      </c>
      <c r="L39" s="2282" t="s">
        <v>677</v>
      </c>
      <c r="M39" s="2282" t="s">
        <v>680</v>
      </c>
      <c r="N39" s="2283" t="s">
        <v>598</v>
      </c>
      <c r="O39" s="3103" t="s">
        <v>157</v>
      </c>
      <c r="P39" s="3104"/>
      <c r="Q39" s="3104"/>
      <c r="R39" s="3105"/>
      <c r="S39" s="2276" t="s">
        <v>1396</v>
      </c>
      <c r="T39" s="2339" t="s">
        <v>668</v>
      </c>
      <c r="U39" s="2276" t="s">
        <v>1320</v>
      </c>
      <c r="V39" s="2429" t="s">
        <v>1283</v>
      </c>
      <c r="W39" s="1501">
        <v>5000</v>
      </c>
      <c r="X39" s="2523">
        <v>3750</v>
      </c>
      <c r="Y39" s="1501">
        <v>5000</v>
      </c>
    </row>
    <row r="40" spans="2:25" s="1468" customFormat="1" x14ac:dyDescent="0.25">
      <c r="B40" s="2390"/>
      <c r="C40" s="2273"/>
      <c r="D40" s="2273"/>
      <c r="E40" s="2273"/>
      <c r="F40" s="2273"/>
      <c r="G40" s="2273"/>
      <c r="H40" s="2273"/>
      <c r="I40" s="2273"/>
      <c r="J40" s="2276" t="s">
        <v>675</v>
      </c>
      <c r="K40" s="2276" t="s">
        <v>675</v>
      </c>
      <c r="L40" s="2276" t="s">
        <v>675</v>
      </c>
      <c r="M40" s="2276"/>
      <c r="N40" s="2277"/>
      <c r="O40" s="3387" t="s">
        <v>453</v>
      </c>
      <c r="P40" s="3149"/>
      <c r="Q40" s="3149"/>
      <c r="R40" s="3150"/>
      <c r="S40" s="2323"/>
      <c r="T40" s="2339"/>
      <c r="U40" s="2276"/>
      <c r="V40" s="2429"/>
      <c r="W40" s="1501"/>
      <c r="X40" s="2523"/>
      <c r="Y40" s="1501"/>
    </row>
    <row r="41" spans="2:25" s="1468" customFormat="1" x14ac:dyDescent="0.25">
      <c r="B41" s="2390"/>
      <c r="C41" s="2273"/>
      <c r="D41" s="2273"/>
      <c r="E41" s="2273"/>
      <c r="F41" s="2273"/>
      <c r="G41" s="2273"/>
      <c r="H41" s="2273"/>
      <c r="I41" s="2273"/>
      <c r="J41" s="2276" t="s">
        <v>675</v>
      </c>
      <c r="K41" s="2276" t="s">
        <v>675</v>
      </c>
      <c r="L41" s="2276" t="s">
        <v>675</v>
      </c>
      <c r="M41" s="2276" t="s">
        <v>675</v>
      </c>
      <c r="N41" s="2277"/>
      <c r="O41" s="3103" t="s">
        <v>2470</v>
      </c>
      <c r="P41" s="3104"/>
      <c r="Q41" s="3104"/>
      <c r="R41" s="3105"/>
      <c r="S41" s="2323"/>
      <c r="T41" s="2339"/>
      <c r="U41" s="2276"/>
      <c r="V41" s="2429"/>
      <c r="W41" s="1501"/>
      <c r="X41" s="2523"/>
      <c r="Y41" s="1501"/>
    </row>
    <row r="42" spans="2:25" s="1468" customFormat="1" x14ac:dyDescent="0.25">
      <c r="B42" s="2275" t="s">
        <v>53</v>
      </c>
      <c r="C42" s="2273"/>
      <c r="D42" s="2273"/>
      <c r="E42" s="2273"/>
      <c r="F42" s="2273"/>
      <c r="G42" s="2273"/>
      <c r="H42" s="2273"/>
      <c r="I42" s="2273"/>
      <c r="J42" s="2281" t="s">
        <v>675</v>
      </c>
      <c r="K42" s="2281" t="s">
        <v>675</v>
      </c>
      <c r="L42" s="2282" t="s">
        <v>675</v>
      </c>
      <c r="M42" s="2282" t="s">
        <v>675</v>
      </c>
      <c r="N42" s="2283" t="s">
        <v>598</v>
      </c>
      <c r="O42" s="3387" t="s">
        <v>1917</v>
      </c>
      <c r="P42" s="3149"/>
      <c r="Q42" s="3149"/>
      <c r="R42" s="3150"/>
      <c r="S42" s="2276" t="s">
        <v>1396</v>
      </c>
      <c r="T42" s="2339" t="s">
        <v>668</v>
      </c>
      <c r="U42" s="2276" t="s">
        <v>1284</v>
      </c>
      <c r="V42" s="2429" t="s">
        <v>1283</v>
      </c>
      <c r="W42" s="1501">
        <v>5000</v>
      </c>
      <c r="X42" s="2523">
        <v>3750</v>
      </c>
      <c r="Y42" s="1501">
        <v>5000</v>
      </c>
    </row>
    <row r="43" spans="2:25" s="1468" customFormat="1" x14ac:dyDescent="0.25">
      <c r="B43" s="2390"/>
      <c r="C43" s="2273"/>
      <c r="D43" s="2273"/>
      <c r="E43" s="2273"/>
      <c r="F43" s="2273"/>
      <c r="G43" s="2273"/>
      <c r="H43" s="2273"/>
      <c r="I43" s="2273"/>
      <c r="J43" s="2276" t="s">
        <v>675</v>
      </c>
      <c r="K43" s="2276" t="s">
        <v>675</v>
      </c>
      <c r="L43" s="2276" t="s">
        <v>680</v>
      </c>
      <c r="M43" s="2276"/>
      <c r="N43" s="2277"/>
      <c r="O43" s="3103" t="s">
        <v>141</v>
      </c>
      <c r="P43" s="3104"/>
      <c r="Q43" s="3104"/>
      <c r="R43" s="3105"/>
      <c r="S43" s="2323"/>
      <c r="T43" s="2339"/>
      <c r="U43" s="2276"/>
      <c r="V43" s="2429"/>
      <c r="W43" s="1501"/>
      <c r="X43" s="2523"/>
      <c r="Y43" s="1501"/>
    </row>
    <row r="44" spans="2:25" s="1468" customFormat="1" x14ac:dyDescent="0.25">
      <c r="B44" s="2390"/>
      <c r="C44" s="2273"/>
      <c r="D44" s="2273"/>
      <c r="E44" s="2273"/>
      <c r="F44" s="2273"/>
      <c r="G44" s="2273"/>
      <c r="H44" s="2273"/>
      <c r="I44" s="2273"/>
      <c r="J44" s="2276" t="s">
        <v>675</v>
      </c>
      <c r="K44" s="2276" t="s">
        <v>675</v>
      </c>
      <c r="L44" s="2276" t="s">
        <v>680</v>
      </c>
      <c r="M44" s="2276" t="s">
        <v>677</v>
      </c>
      <c r="N44" s="2277"/>
      <c r="O44" s="3387" t="s">
        <v>2182</v>
      </c>
      <c r="P44" s="3149"/>
      <c r="Q44" s="3149"/>
      <c r="R44" s="3150"/>
      <c r="S44" s="2323"/>
      <c r="T44" s="2339"/>
      <c r="U44" s="2276"/>
      <c r="V44" s="2429"/>
      <c r="W44" s="1501"/>
      <c r="X44" s="2523"/>
      <c r="Y44" s="1501"/>
    </row>
    <row r="45" spans="2:25" s="1468" customFormat="1" x14ac:dyDescent="0.25">
      <c r="B45" s="2275" t="s">
        <v>68</v>
      </c>
      <c r="C45" s="2273"/>
      <c r="D45" s="2273"/>
      <c r="E45" s="2273"/>
      <c r="F45" s="2273"/>
      <c r="G45" s="2273"/>
      <c r="H45" s="2273"/>
      <c r="I45" s="2273"/>
      <c r="J45" s="2281" t="s">
        <v>675</v>
      </c>
      <c r="K45" s="2281" t="s">
        <v>675</v>
      </c>
      <c r="L45" s="2282" t="s">
        <v>680</v>
      </c>
      <c r="M45" s="2282" t="s">
        <v>677</v>
      </c>
      <c r="N45" s="2283" t="s">
        <v>598</v>
      </c>
      <c r="O45" s="3103" t="s">
        <v>2182</v>
      </c>
      <c r="P45" s="3104"/>
      <c r="Q45" s="3104"/>
      <c r="R45" s="3105"/>
      <c r="S45" s="2276" t="s">
        <v>1396</v>
      </c>
      <c r="T45" s="2339" t="s">
        <v>681</v>
      </c>
      <c r="U45" s="2276" t="s">
        <v>1319</v>
      </c>
      <c r="V45" s="2429" t="s">
        <v>875</v>
      </c>
      <c r="W45" s="1501">
        <v>5000</v>
      </c>
      <c r="X45" s="2523">
        <v>3750</v>
      </c>
      <c r="Y45" s="1501">
        <v>5000</v>
      </c>
    </row>
    <row r="46" spans="2:25" s="1468" customFormat="1" x14ac:dyDescent="0.25">
      <c r="B46" s="2390"/>
      <c r="C46" s="2273"/>
      <c r="D46" s="2273"/>
      <c r="E46" s="2273"/>
      <c r="F46" s="2273"/>
      <c r="G46" s="2273"/>
      <c r="H46" s="2273"/>
      <c r="I46" s="2273"/>
      <c r="J46" s="2276" t="s">
        <v>675</v>
      </c>
      <c r="K46" s="2276" t="s">
        <v>675</v>
      </c>
      <c r="L46" s="2276" t="s">
        <v>723</v>
      </c>
      <c r="M46" s="2276"/>
      <c r="N46" s="2277"/>
      <c r="O46" s="3387" t="s">
        <v>986</v>
      </c>
      <c r="P46" s="3149"/>
      <c r="Q46" s="3149"/>
      <c r="R46" s="3150"/>
      <c r="S46" s="2323"/>
      <c r="T46" s="2339"/>
      <c r="U46" s="2276"/>
      <c r="V46" s="2429"/>
      <c r="W46" s="1501"/>
      <c r="X46" s="2523"/>
      <c r="Y46" s="1501"/>
    </row>
    <row r="47" spans="2:25" s="1468" customFormat="1" x14ac:dyDescent="0.25">
      <c r="B47" s="2390"/>
      <c r="C47" s="2273"/>
      <c r="D47" s="2273"/>
      <c r="E47" s="2273"/>
      <c r="F47" s="2273"/>
      <c r="G47" s="2273"/>
      <c r="H47" s="2273"/>
      <c r="I47" s="2273"/>
      <c r="J47" s="2276" t="s">
        <v>675</v>
      </c>
      <c r="K47" s="2276" t="s">
        <v>675</v>
      </c>
      <c r="L47" s="2276" t="s">
        <v>723</v>
      </c>
      <c r="M47" s="2276" t="s">
        <v>743</v>
      </c>
      <c r="N47" s="2277"/>
      <c r="O47" s="3103" t="s">
        <v>1146</v>
      </c>
      <c r="P47" s="3104"/>
      <c r="Q47" s="3104"/>
      <c r="R47" s="3105"/>
      <c r="S47" s="2323"/>
      <c r="T47" s="2339"/>
      <c r="U47" s="2276"/>
      <c r="V47" s="2429"/>
      <c r="W47" s="1501"/>
      <c r="X47" s="2523"/>
      <c r="Y47" s="1501"/>
    </row>
    <row r="48" spans="2:25" s="1468" customFormat="1" x14ac:dyDescent="0.25">
      <c r="B48" s="2275" t="s">
        <v>53</v>
      </c>
      <c r="C48" s="2273"/>
      <c r="D48" s="2273"/>
      <c r="E48" s="2273"/>
      <c r="F48" s="2273"/>
      <c r="G48" s="2273"/>
      <c r="H48" s="2273"/>
      <c r="I48" s="2273"/>
      <c r="J48" s="2281" t="s">
        <v>675</v>
      </c>
      <c r="K48" s="2281" t="s">
        <v>675</v>
      </c>
      <c r="L48" s="2282" t="s">
        <v>723</v>
      </c>
      <c r="M48" s="2282">
        <v>6</v>
      </c>
      <c r="N48" s="2283" t="s">
        <v>598</v>
      </c>
      <c r="O48" s="3387" t="s">
        <v>1146</v>
      </c>
      <c r="P48" s="3149"/>
      <c r="Q48" s="3149"/>
      <c r="R48" s="3150"/>
      <c r="S48" s="2276" t="s">
        <v>1396</v>
      </c>
      <c r="T48" s="2339" t="s">
        <v>668</v>
      </c>
      <c r="U48" s="2276" t="s">
        <v>1284</v>
      </c>
      <c r="V48" s="2429" t="s">
        <v>1283</v>
      </c>
      <c r="W48" s="1501">
        <v>60000</v>
      </c>
      <c r="X48" s="2523">
        <v>45000</v>
      </c>
      <c r="Y48" s="1501">
        <v>60000</v>
      </c>
    </row>
    <row r="49" spans="1:47" s="1468" customFormat="1" ht="15.75" thickBot="1" x14ac:dyDescent="0.3">
      <c r="B49" s="2489"/>
      <c r="C49" s="2383"/>
      <c r="D49" s="2383"/>
      <c r="E49" s="2383"/>
      <c r="F49" s="2383"/>
      <c r="G49" s="2383"/>
      <c r="H49" s="2383"/>
      <c r="I49" s="2383"/>
      <c r="J49" s="2490" t="s">
        <v>675</v>
      </c>
      <c r="K49" s="2490" t="s">
        <v>675</v>
      </c>
      <c r="L49" s="2490" t="s">
        <v>743</v>
      </c>
      <c r="M49" s="2490"/>
      <c r="N49" s="2491"/>
      <c r="O49" s="3103" t="s">
        <v>166</v>
      </c>
      <c r="P49" s="3104"/>
      <c r="Q49" s="3104"/>
      <c r="R49" s="3105"/>
      <c r="S49" s="2323"/>
      <c r="T49" s="2339"/>
      <c r="U49" s="2276"/>
      <c r="V49" s="2429"/>
      <c r="W49" s="1501"/>
      <c r="X49" s="2523"/>
      <c r="Y49" s="1501"/>
    </row>
    <row r="50" spans="1:47" s="2046" customFormat="1" ht="15.75" thickBot="1" x14ac:dyDescent="0.3">
      <c r="A50" s="1469"/>
      <c r="B50" s="3463" t="s">
        <v>1</v>
      </c>
      <c r="C50" s="3464"/>
      <c r="D50" s="3464"/>
      <c r="E50" s="3464"/>
      <c r="F50" s="3464"/>
      <c r="G50" s="3464"/>
      <c r="H50" s="3464"/>
      <c r="I50" s="3464"/>
      <c r="J50" s="3464"/>
      <c r="K50" s="3464"/>
      <c r="L50" s="3464"/>
      <c r="M50" s="3464"/>
      <c r="N50" s="3464"/>
      <c r="O50" s="3464"/>
      <c r="P50" s="3464"/>
      <c r="Q50" s="3464"/>
      <c r="R50" s="3464"/>
      <c r="S50" s="3467"/>
      <c r="T50" s="3464"/>
      <c r="U50" s="3464"/>
      <c r="V50" s="3468"/>
      <c r="W50" s="276">
        <f>SUM(W19:W49)</f>
        <v>913270.11</v>
      </c>
      <c r="X50" s="207">
        <f>SUM(X18:X49)</f>
        <v>684952.55999999994</v>
      </c>
      <c r="Y50" s="2847">
        <f>(Y19+Y21+Y23+Y24+Y29+Y31+Y33+Y39+Y42+Y45+Y48)</f>
        <v>1084562</v>
      </c>
      <c r="Z50" s="1469"/>
      <c r="AA50" s="1469"/>
      <c r="AB50" s="1469"/>
      <c r="AC50" s="1469"/>
      <c r="AD50" s="1469"/>
      <c r="AE50" s="1469"/>
      <c r="AF50" s="1469"/>
      <c r="AG50" s="1469"/>
      <c r="AH50" s="1469"/>
      <c r="AI50" s="1469"/>
      <c r="AJ50" s="1469"/>
      <c r="AK50" s="1469"/>
      <c r="AL50" s="1469"/>
      <c r="AM50" s="1469"/>
      <c r="AN50" s="1469"/>
      <c r="AO50" s="1469"/>
      <c r="AP50" s="1469"/>
      <c r="AQ50" s="1469"/>
      <c r="AR50" s="1469"/>
      <c r="AS50" s="1469"/>
      <c r="AT50" s="1469"/>
      <c r="AU50" s="1469"/>
    </row>
    <row r="51" spans="1:47" ht="15.75" thickBot="1" x14ac:dyDescent="0.3">
      <c r="A51" s="1469"/>
      <c r="B51" s="5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975"/>
      <c r="Z51" s="1469"/>
      <c r="AA51" s="1469"/>
      <c r="AB51" s="1469"/>
      <c r="AC51" s="1469"/>
      <c r="AD51" s="1469"/>
      <c r="AE51" s="1469"/>
      <c r="AF51" s="1469"/>
      <c r="AG51" s="1469"/>
      <c r="AH51" s="1469"/>
      <c r="AI51" s="1469"/>
      <c r="AJ51" s="1469"/>
      <c r="AK51" s="1469"/>
      <c r="AL51" s="1469"/>
      <c r="AM51" s="1469"/>
      <c r="AN51" s="1469"/>
      <c r="AO51" s="1469"/>
      <c r="AP51" s="1469"/>
      <c r="AQ51" s="1469"/>
      <c r="AR51" s="1469"/>
      <c r="AS51" s="1469"/>
      <c r="AT51" s="1469"/>
      <c r="AU51" s="1469"/>
    </row>
    <row r="52" spans="1:47" x14ac:dyDescent="0.25">
      <c r="A52" s="1469"/>
      <c r="B52" s="55"/>
      <c r="C52" s="4"/>
      <c r="D52" s="4"/>
      <c r="E52" s="4"/>
      <c r="F52" s="4"/>
      <c r="G52" s="4"/>
      <c r="H52" s="2"/>
      <c r="I52" s="2"/>
      <c r="J52" s="2"/>
      <c r="K52" s="2"/>
      <c r="L52" s="2"/>
      <c r="M52" s="2"/>
      <c r="N52" s="2"/>
      <c r="O52" s="2"/>
      <c r="P52" s="4"/>
      <c r="Q52" s="4"/>
      <c r="R52" s="4"/>
      <c r="S52" s="2"/>
      <c r="T52" s="2"/>
      <c r="U52" s="2"/>
      <c r="V52" s="2"/>
      <c r="W52" s="4"/>
      <c r="X52" s="4"/>
      <c r="Y52" s="62"/>
      <c r="Z52" s="1469"/>
      <c r="AA52" s="1469"/>
      <c r="AB52" s="1469"/>
      <c r="AC52" s="1469"/>
      <c r="AD52" s="1469"/>
      <c r="AE52" s="1469"/>
      <c r="AF52" s="1469"/>
      <c r="AG52" s="1469"/>
      <c r="AH52" s="1469"/>
      <c r="AI52" s="1469"/>
      <c r="AJ52" s="1469"/>
      <c r="AK52" s="1469"/>
      <c r="AL52" s="1469"/>
      <c r="AM52" s="1469"/>
      <c r="AN52" s="1469"/>
      <c r="AO52" s="1469"/>
      <c r="AP52" s="1469"/>
      <c r="AQ52" s="1469"/>
      <c r="AR52" s="1469"/>
      <c r="AS52" s="1469"/>
      <c r="AT52" s="1469"/>
      <c r="AU52" s="1469"/>
    </row>
    <row r="53" spans="1:47" x14ac:dyDescent="0.25">
      <c r="A53" s="1469"/>
      <c r="B53" s="55"/>
      <c r="C53" s="3000" t="s">
        <v>916</v>
      </c>
      <c r="D53" s="3000"/>
      <c r="E53" s="3000"/>
      <c r="F53" s="3000"/>
      <c r="G53" s="3000"/>
      <c r="H53" s="26"/>
      <c r="I53" s="26"/>
      <c r="J53" s="26"/>
      <c r="K53" s="26"/>
      <c r="L53" s="26"/>
      <c r="M53" s="26"/>
      <c r="N53" s="26"/>
      <c r="O53" s="26"/>
      <c r="P53" s="3000" t="s">
        <v>763</v>
      </c>
      <c r="Q53" s="3000"/>
      <c r="R53" s="3000"/>
      <c r="S53" s="26"/>
      <c r="T53" s="26"/>
      <c r="U53" s="26"/>
      <c r="V53" s="26"/>
      <c r="W53" s="3000" t="s">
        <v>893</v>
      </c>
      <c r="X53" s="3000"/>
      <c r="Y53" s="62"/>
      <c r="Z53" s="1469"/>
      <c r="AA53" s="1469"/>
      <c r="AB53" s="1469"/>
      <c r="AC53" s="1469"/>
      <c r="AD53" s="1469"/>
      <c r="AE53" s="1469"/>
      <c r="AF53" s="1469"/>
      <c r="AG53" s="1469"/>
      <c r="AH53" s="1469"/>
      <c r="AI53" s="1469"/>
      <c r="AJ53" s="1469"/>
      <c r="AK53" s="1469"/>
      <c r="AL53" s="1469"/>
      <c r="AM53" s="1469"/>
      <c r="AN53" s="1469"/>
      <c r="AO53" s="1469"/>
      <c r="AP53" s="1469"/>
      <c r="AQ53" s="1469"/>
      <c r="AR53" s="1469"/>
      <c r="AS53" s="1469"/>
      <c r="AT53" s="1469"/>
      <c r="AU53" s="1469"/>
    </row>
    <row r="54" spans="1:47" ht="15.75" thickBot="1" x14ac:dyDescent="0.3">
      <c r="B54" s="63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8"/>
      <c r="Z54" s="1469"/>
      <c r="AA54" s="1469"/>
      <c r="AB54" s="1469"/>
      <c r="AC54" s="1469"/>
      <c r="AD54" s="1469"/>
      <c r="AE54" s="1469"/>
      <c r="AF54" s="1469"/>
      <c r="AG54" s="1469"/>
      <c r="AH54" s="1469"/>
      <c r="AI54" s="1469"/>
      <c r="AJ54" s="1469"/>
      <c r="AK54" s="1469"/>
      <c r="AL54" s="1469"/>
      <c r="AM54" s="1469"/>
      <c r="AN54" s="1469"/>
      <c r="AO54" s="1469"/>
      <c r="AP54" s="1469"/>
      <c r="AQ54" s="1469"/>
      <c r="AR54" s="1469"/>
      <c r="AS54" s="1469"/>
      <c r="AT54" s="1469"/>
      <c r="AU54" s="1469"/>
    </row>
    <row r="55" spans="1:47" x14ac:dyDescent="0.25">
      <c r="Y55">
        <v>120</v>
      </c>
    </row>
  </sheetData>
  <mergeCells count="68">
    <mergeCell ref="O48:R48"/>
    <mergeCell ref="O49:R49"/>
    <mergeCell ref="O43:R43"/>
    <mergeCell ref="O44:R44"/>
    <mergeCell ref="O45:R45"/>
    <mergeCell ref="O46:R46"/>
    <mergeCell ref="O47:R47"/>
    <mergeCell ref="O38:R38"/>
    <mergeCell ref="O39:R39"/>
    <mergeCell ref="O40:R40"/>
    <mergeCell ref="O41:R41"/>
    <mergeCell ref="O42:R42"/>
    <mergeCell ref="O33:R33"/>
    <mergeCell ref="O34:R34"/>
    <mergeCell ref="O35:R35"/>
    <mergeCell ref="O36:R36"/>
    <mergeCell ref="O37:R37"/>
    <mergeCell ref="O28:R28"/>
    <mergeCell ref="O29:R29"/>
    <mergeCell ref="O30:R30"/>
    <mergeCell ref="O31:R31"/>
    <mergeCell ref="O32:R32"/>
    <mergeCell ref="X12:X15"/>
    <mergeCell ref="Y12:Y15"/>
    <mergeCell ref="T11:T15"/>
    <mergeCell ref="L12:L15"/>
    <mergeCell ref="M12:M15"/>
    <mergeCell ref="N12:N15"/>
    <mergeCell ref="O13:R13"/>
    <mergeCell ref="B1:Y1"/>
    <mergeCell ref="B2:Y2"/>
    <mergeCell ref="B3:Y3"/>
    <mergeCell ref="B4:Y4"/>
    <mergeCell ref="B7:Y7"/>
    <mergeCell ref="B5:D5"/>
    <mergeCell ref="W5:X5"/>
    <mergeCell ref="B11:B15"/>
    <mergeCell ref="C11:C15"/>
    <mergeCell ref="D12:D15"/>
    <mergeCell ref="E12:E15"/>
    <mergeCell ref="B50:V50"/>
    <mergeCell ref="O17:R17"/>
    <mergeCell ref="O18:R18"/>
    <mergeCell ref="O19:R19"/>
    <mergeCell ref="O20:R20"/>
    <mergeCell ref="O21:R21"/>
    <mergeCell ref="O22:R22"/>
    <mergeCell ref="O23:R23"/>
    <mergeCell ref="O24:R24"/>
    <mergeCell ref="O25:R25"/>
    <mergeCell ref="O26:R26"/>
    <mergeCell ref="O27:R27"/>
    <mergeCell ref="W53:X53"/>
    <mergeCell ref="P53:R53"/>
    <mergeCell ref="C53:G53"/>
    <mergeCell ref="H12:H15"/>
    <mergeCell ref="I11:I15"/>
    <mergeCell ref="J12:J15"/>
    <mergeCell ref="K12:K15"/>
    <mergeCell ref="J11:N11"/>
    <mergeCell ref="D11:H11"/>
    <mergeCell ref="F12:F15"/>
    <mergeCell ref="G12:G15"/>
    <mergeCell ref="O16:R16"/>
    <mergeCell ref="U11:U15"/>
    <mergeCell ref="V11:V15"/>
    <mergeCell ref="W11:X11"/>
    <mergeCell ref="W12:W15"/>
  </mergeCells>
  <pageMargins left="0.25" right="0.25" top="0.75" bottom="0.75" header="0.3" footer="0.3"/>
  <pageSetup paperSize="5" scale="60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>
    <tabColor rgb="FFFF0000"/>
  </sheetPr>
  <dimension ref="A1:AA62"/>
  <sheetViews>
    <sheetView topLeftCell="Q37" zoomScale="110" zoomScaleNormal="110" workbookViewId="0">
      <selection activeCell="W63" sqref="W63"/>
    </sheetView>
  </sheetViews>
  <sheetFormatPr baseColWidth="10" defaultRowHeight="15" x14ac:dyDescent="0.25"/>
  <cols>
    <col min="1" max="1" width="13.85546875" style="1246" customWidth="1"/>
    <col min="2" max="2" width="6.7109375" customWidth="1"/>
    <col min="3" max="3" width="12.5703125" customWidth="1"/>
    <col min="4" max="4" width="6.140625" customWidth="1"/>
    <col min="5" max="5" width="6.28515625" customWidth="1"/>
    <col min="6" max="6" width="9.85546875" customWidth="1"/>
    <col min="7" max="7" width="7.140625" customWidth="1"/>
    <col min="8" max="8" width="9.7109375" customWidth="1"/>
    <col min="9" max="9" width="5.85546875" customWidth="1"/>
    <col min="10" max="10" width="6" customWidth="1"/>
    <col min="11" max="11" width="6.7109375" customWidth="1"/>
    <col min="12" max="12" width="7.85546875" customWidth="1"/>
    <col min="13" max="13" width="7.140625" customWidth="1"/>
    <col min="14" max="14" width="6.28515625" customWidth="1"/>
    <col min="18" max="18" width="18.5703125" customWidth="1"/>
    <col min="19" max="19" width="12.7109375" customWidth="1"/>
    <col min="20" max="20" width="12.140625" customWidth="1"/>
    <col min="21" max="21" width="13.42578125" customWidth="1"/>
    <col min="22" max="22" width="18.140625" customWidth="1"/>
    <col min="23" max="23" width="17.85546875" customWidth="1"/>
    <col min="24" max="24" width="16.85546875" customWidth="1"/>
    <col min="25" max="25" width="19.2851562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3102" t="s">
        <v>1010</v>
      </c>
      <c r="C5" s="3036"/>
      <c r="D5" s="303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</row>
    <row r="6" spans="2:25" x14ac:dyDescent="0.25">
      <c r="B6" s="55"/>
      <c r="C6" s="2"/>
      <c r="D6" s="2"/>
      <c r="E6" s="2"/>
      <c r="F6" s="3000" t="s">
        <v>2099</v>
      </c>
      <c r="G6" s="3000"/>
      <c r="H6" s="300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 t="s">
        <v>19</v>
      </c>
      <c r="X6" s="18"/>
      <c r="Y6" s="62"/>
    </row>
    <row r="7" spans="2:25" x14ac:dyDescent="0.25">
      <c r="B7" s="3038" t="s">
        <v>1097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x14ac:dyDescent="0.25">
      <c r="B9" s="55"/>
      <c r="C9" s="3000" t="s">
        <v>917</v>
      </c>
      <c r="D9" s="3000"/>
      <c r="E9" s="3000"/>
      <c r="F9" s="3000"/>
      <c r="G9" s="3000"/>
      <c r="H9" s="2"/>
      <c r="I9" s="2"/>
      <c r="J9" s="2"/>
      <c r="K9" s="3000" t="s">
        <v>1096</v>
      </c>
      <c r="L9" s="3000"/>
      <c r="M9" s="3000"/>
      <c r="N9" s="3000"/>
      <c r="O9" s="3000"/>
      <c r="P9" s="3000"/>
      <c r="Q9" s="3000"/>
      <c r="R9" s="3000"/>
      <c r="S9" s="3000"/>
      <c r="T9" s="3000"/>
      <c r="U9" s="2"/>
      <c r="V9" s="2"/>
      <c r="W9" s="2"/>
      <c r="X9" s="2"/>
      <c r="Y9" s="62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25" ht="15.75" customHeight="1" thickBot="1" x14ac:dyDescent="0.3">
      <c r="B11" s="3401" t="s">
        <v>757</v>
      </c>
      <c r="C11" s="3401" t="s">
        <v>978</v>
      </c>
      <c r="D11" s="3010" t="s">
        <v>798</v>
      </c>
      <c r="E11" s="3010"/>
      <c r="F11" s="3010"/>
      <c r="G11" s="3010"/>
      <c r="H11" s="3010"/>
      <c r="I11" s="3401" t="s">
        <v>713</v>
      </c>
      <c r="J11" s="3010" t="s">
        <v>45</v>
      </c>
      <c r="K11" s="3010"/>
      <c r="L11" s="3010"/>
      <c r="M11" s="3010"/>
      <c r="N11" s="3011"/>
      <c r="O11" s="55"/>
      <c r="P11" s="2"/>
      <c r="Q11" s="2"/>
      <c r="R11" s="62"/>
      <c r="S11" s="62"/>
      <c r="T11" s="3394" t="s">
        <v>47</v>
      </c>
      <c r="U11" s="3394" t="s">
        <v>678</v>
      </c>
      <c r="V11" s="3246" t="s">
        <v>13</v>
      </c>
      <c r="W11" s="3413" t="s">
        <v>2304</v>
      </c>
      <c r="X11" s="3414"/>
      <c r="Y11" s="221" t="s">
        <v>2455</v>
      </c>
    </row>
    <row r="12" spans="2:25" x14ac:dyDescent="0.25">
      <c r="B12" s="3402"/>
      <c r="C12" s="3402"/>
      <c r="D12" s="3401" t="s">
        <v>690</v>
      </c>
      <c r="E12" s="3401" t="s">
        <v>21</v>
      </c>
      <c r="F12" s="3401" t="s">
        <v>692</v>
      </c>
      <c r="G12" s="3401" t="s">
        <v>693</v>
      </c>
      <c r="H12" s="3401" t="s">
        <v>703</v>
      </c>
      <c r="I12" s="3402"/>
      <c r="J12" s="3401" t="s">
        <v>671</v>
      </c>
      <c r="K12" s="3401" t="s">
        <v>43</v>
      </c>
      <c r="L12" s="3402" t="s">
        <v>5</v>
      </c>
      <c r="M12" s="3564" t="s">
        <v>113</v>
      </c>
      <c r="N12" s="3564" t="s">
        <v>6</v>
      </c>
      <c r="O12" s="55"/>
      <c r="P12" s="2"/>
      <c r="Q12" s="2"/>
      <c r="R12" s="62"/>
      <c r="S12" s="62"/>
      <c r="T12" s="3403"/>
      <c r="U12" s="3403"/>
      <c r="V12" s="3200"/>
      <c r="W12" s="3394" t="s">
        <v>775</v>
      </c>
      <c r="X12" s="3394" t="s">
        <v>761</v>
      </c>
      <c r="Y12" s="3394" t="s">
        <v>779</v>
      </c>
    </row>
    <row r="13" spans="2:25" x14ac:dyDescent="0.25">
      <c r="B13" s="3402"/>
      <c r="C13" s="3402"/>
      <c r="D13" s="3402"/>
      <c r="E13" s="3402"/>
      <c r="F13" s="3402"/>
      <c r="G13" s="3402"/>
      <c r="H13" s="3402"/>
      <c r="I13" s="3402"/>
      <c r="J13" s="3402"/>
      <c r="K13" s="3402"/>
      <c r="L13" s="3402"/>
      <c r="M13" s="3564"/>
      <c r="N13" s="3564"/>
      <c r="O13" s="2999" t="s">
        <v>46</v>
      </c>
      <c r="P13" s="3000"/>
      <c r="Q13" s="3000"/>
      <c r="R13" s="3001"/>
      <c r="S13" s="663" t="s">
        <v>22</v>
      </c>
      <c r="T13" s="3403"/>
      <c r="U13" s="3403"/>
      <c r="V13" s="3200"/>
      <c r="W13" s="3395"/>
      <c r="X13" s="3395"/>
      <c r="Y13" s="3395"/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2"/>
      <c r="M14" s="3564"/>
      <c r="N14" s="3564"/>
      <c r="O14" s="55"/>
      <c r="P14" s="2"/>
      <c r="Q14" s="2"/>
      <c r="R14" s="62"/>
      <c r="S14" s="62"/>
      <c r="T14" s="3403"/>
      <c r="U14" s="3403"/>
      <c r="V14" s="3200"/>
      <c r="W14" s="3395"/>
      <c r="X14" s="3395"/>
      <c r="Y14" s="3395"/>
    </row>
    <row r="15" spans="2:25" ht="33" customHeight="1" thickBot="1" x14ac:dyDescent="0.3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2"/>
      <c r="M15" s="3564"/>
      <c r="N15" s="3564"/>
      <c r="O15" s="55"/>
      <c r="P15" s="2"/>
      <c r="Q15" s="2"/>
      <c r="R15" s="190"/>
      <c r="S15" s="190"/>
      <c r="T15" s="3478"/>
      <c r="U15" s="3478"/>
      <c r="V15" s="3201"/>
      <c r="W15" s="3481"/>
      <c r="X15" s="3481"/>
      <c r="Y15" s="3481"/>
    </row>
    <row r="16" spans="2:25" ht="15.75" thickBot="1" x14ac:dyDescent="0.3">
      <c r="B16" s="97">
        <v>1</v>
      </c>
      <c r="C16" s="97">
        <v>2</v>
      </c>
      <c r="D16" s="97">
        <v>3</v>
      </c>
      <c r="E16" s="97">
        <v>4</v>
      </c>
      <c r="F16" s="97">
        <v>5</v>
      </c>
      <c r="G16" s="97">
        <v>6</v>
      </c>
      <c r="H16" s="97">
        <v>7</v>
      </c>
      <c r="I16" s="97"/>
      <c r="J16" s="97">
        <v>8</v>
      </c>
      <c r="K16" s="97">
        <v>9</v>
      </c>
      <c r="L16" s="97">
        <v>10</v>
      </c>
      <c r="M16" s="97">
        <v>11</v>
      </c>
      <c r="N16" s="97">
        <v>12</v>
      </c>
      <c r="O16" s="3944">
        <v>13</v>
      </c>
      <c r="P16" s="3719"/>
      <c r="Q16" s="3719"/>
      <c r="R16" s="3167"/>
      <c r="S16" s="97"/>
      <c r="T16" s="97">
        <v>14</v>
      </c>
      <c r="U16" s="97">
        <v>15</v>
      </c>
      <c r="V16" s="755">
        <v>16</v>
      </c>
      <c r="W16" s="756">
        <v>17</v>
      </c>
      <c r="X16" s="97">
        <v>18</v>
      </c>
      <c r="Y16" s="97">
        <v>19</v>
      </c>
    </row>
    <row r="17" spans="2:26" x14ac:dyDescent="0.25">
      <c r="B17" s="744"/>
      <c r="C17" s="32"/>
      <c r="D17" s="1334" t="s">
        <v>1418</v>
      </c>
      <c r="E17" s="1334" t="s">
        <v>582</v>
      </c>
      <c r="F17" s="1334" t="s">
        <v>541</v>
      </c>
      <c r="G17" s="32"/>
      <c r="H17" s="32"/>
      <c r="I17" s="32"/>
      <c r="J17" s="1271">
        <v>2</v>
      </c>
      <c r="K17" s="1271">
        <v>2</v>
      </c>
      <c r="L17" s="1271">
        <v>6</v>
      </c>
      <c r="M17" s="1271">
        <v>2</v>
      </c>
      <c r="N17" s="1271"/>
      <c r="O17" s="2992" t="s">
        <v>1147</v>
      </c>
      <c r="P17" s="2993"/>
      <c r="Q17" s="2993"/>
      <c r="R17" s="2994"/>
      <c r="S17" s="442"/>
      <c r="T17" s="512"/>
      <c r="U17" s="781"/>
      <c r="V17" s="781"/>
      <c r="W17" s="752"/>
      <c r="X17" s="247"/>
      <c r="Y17" s="50"/>
    </row>
    <row r="18" spans="2:26" x14ac:dyDescent="0.25">
      <c r="B18" s="544" t="s">
        <v>53</v>
      </c>
      <c r="C18" s="412"/>
      <c r="D18" s="412"/>
      <c r="E18" s="412"/>
      <c r="F18" s="412"/>
      <c r="G18" s="412"/>
      <c r="H18" s="412"/>
      <c r="I18" s="412"/>
      <c r="J18" s="1201" t="s">
        <v>675</v>
      </c>
      <c r="K18" s="1201" t="s">
        <v>675</v>
      </c>
      <c r="L18" s="441" t="s">
        <v>743</v>
      </c>
      <c r="M18" s="441" t="s">
        <v>675</v>
      </c>
      <c r="N18" s="442" t="s">
        <v>598</v>
      </c>
      <c r="O18" s="3237" t="s">
        <v>396</v>
      </c>
      <c r="P18" s="2983"/>
      <c r="Q18" s="2983"/>
      <c r="R18" s="3238"/>
      <c r="S18" s="502" t="s">
        <v>1396</v>
      </c>
      <c r="T18" s="542" t="s">
        <v>668</v>
      </c>
      <c r="U18" s="543" t="s">
        <v>1284</v>
      </c>
      <c r="V18" s="501" t="s">
        <v>1283</v>
      </c>
      <c r="W18" s="249"/>
      <c r="X18" s="249"/>
      <c r="Y18" s="1476"/>
      <c r="Z18" s="1469"/>
    </row>
    <row r="19" spans="2:26" s="1468" customFormat="1" ht="15.75" thickBot="1" x14ac:dyDescent="0.3">
      <c r="B19" s="2390"/>
      <c r="C19" s="2273"/>
      <c r="D19" s="2273"/>
      <c r="E19" s="2273"/>
      <c r="F19" s="2273"/>
      <c r="G19" s="2273"/>
      <c r="H19" s="2273"/>
      <c r="I19" s="2273"/>
      <c r="J19" s="2276" t="s">
        <v>675</v>
      </c>
      <c r="K19" s="2276" t="s">
        <v>675</v>
      </c>
      <c r="L19" s="2276" t="s">
        <v>738</v>
      </c>
      <c r="M19" s="2276"/>
      <c r="N19" s="2277"/>
      <c r="O19" s="3387" t="s">
        <v>819</v>
      </c>
      <c r="P19" s="3149"/>
      <c r="Q19" s="3149"/>
      <c r="R19" s="3388"/>
      <c r="S19" s="2511"/>
      <c r="T19" s="2335"/>
      <c r="U19" s="2276"/>
      <c r="V19" s="2289"/>
      <c r="W19" s="1503"/>
      <c r="X19" s="1503"/>
      <c r="Y19" s="1503"/>
    </row>
    <row r="20" spans="2:26" s="1468" customFormat="1" x14ac:dyDescent="0.25">
      <c r="B20" s="2390"/>
      <c r="C20" s="2273"/>
      <c r="D20" s="2273"/>
      <c r="E20" s="2273"/>
      <c r="F20" s="2273"/>
      <c r="G20" s="2273"/>
      <c r="H20" s="2273"/>
      <c r="I20" s="2273"/>
      <c r="J20" s="2276" t="s">
        <v>675</v>
      </c>
      <c r="K20" s="2276" t="s">
        <v>675</v>
      </c>
      <c r="L20" s="2276" t="s">
        <v>738</v>
      </c>
      <c r="M20" s="2276" t="s">
        <v>723</v>
      </c>
      <c r="N20" s="2429"/>
      <c r="O20" s="3545" t="s">
        <v>1918</v>
      </c>
      <c r="P20" s="3546"/>
      <c r="Q20" s="3546"/>
      <c r="R20" s="3547"/>
      <c r="S20" s="2541"/>
      <c r="T20" s="2335"/>
      <c r="U20" s="2276"/>
      <c r="V20" s="2289"/>
      <c r="W20" s="1503"/>
      <c r="X20" s="1503"/>
      <c r="Y20" s="1503"/>
    </row>
    <row r="21" spans="2:26" s="1468" customFormat="1" x14ac:dyDescent="0.25">
      <c r="B21" s="2275" t="s">
        <v>53</v>
      </c>
      <c r="C21" s="2273"/>
      <c r="D21" s="2273"/>
      <c r="E21" s="2273"/>
      <c r="F21" s="2273"/>
      <c r="G21" s="2273"/>
      <c r="H21" s="2273"/>
      <c r="I21" s="2273"/>
      <c r="J21" s="2282" t="s">
        <v>675</v>
      </c>
      <c r="K21" s="2282" t="s">
        <v>675</v>
      </c>
      <c r="L21" s="2282" t="s">
        <v>738</v>
      </c>
      <c r="M21" s="2282" t="s">
        <v>723</v>
      </c>
      <c r="N21" s="2283" t="s">
        <v>598</v>
      </c>
      <c r="O21" s="3455" t="s">
        <v>1148</v>
      </c>
      <c r="P21" s="3104"/>
      <c r="Q21" s="3104"/>
      <c r="R21" s="3456"/>
      <c r="S21" s="2303" t="s">
        <v>1396</v>
      </c>
      <c r="T21" s="2335" t="s">
        <v>668</v>
      </c>
      <c r="U21" s="2276" t="s">
        <v>1320</v>
      </c>
      <c r="V21" s="2289" t="s">
        <v>1283</v>
      </c>
      <c r="W21" s="1503">
        <v>200000</v>
      </c>
      <c r="X21" s="1503">
        <v>150000</v>
      </c>
      <c r="Y21" s="1503">
        <v>200000</v>
      </c>
    </row>
    <row r="22" spans="2:26" s="1468" customFormat="1" ht="15.75" thickBot="1" x14ac:dyDescent="0.3">
      <c r="B22" s="2390"/>
      <c r="C22" s="2273"/>
      <c r="D22" s="2273"/>
      <c r="E22" s="2273"/>
      <c r="F22" s="2273"/>
      <c r="G22" s="2273"/>
      <c r="H22" s="2273"/>
      <c r="I22" s="2273"/>
      <c r="J22" s="2276" t="s">
        <v>675</v>
      </c>
      <c r="K22" s="2276" t="s">
        <v>675</v>
      </c>
      <c r="L22" s="2276" t="s">
        <v>738</v>
      </c>
      <c r="M22" s="2276" t="s">
        <v>734</v>
      </c>
      <c r="N22" s="2429"/>
      <c r="O22" s="3387" t="s">
        <v>455</v>
      </c>
      <c r="P22" s="3149"/>
      <c r="Q22" s="3149"/>
      <c r="R22" s="3388"/>
      <c r="S22" s="2541"/>
      <c r="T22" s="2335"/>
      <c r="U22" s="2276"/>
      <c r="V22" s="2289"/>
      <c r="W22" s="1503"/>
      <c r="X22" s="1503"/>
      <c r="Y22" s="1503"/>
    </row>
    <row r="23" spans="2:26" s="1468" customFormat="1" x14ac:dyDescent="0.25">
      <c r="B23" s="2275" t="s">
        <v>53</v>
      </c>
      <c r="C23" s="2273"/>
      <c r="D23" s="2273"/>
      <c r="E23" s="2273"/>
      <c r="F23" s="2273"/>
      <c r="G23" s="2273"/>
      <c r="H23" s="2273"/>
      <c r="I23" s="2273"/>
      <c r="J23" s="2281" t="s">
        <v>675</v>
      </c>
      <c r="K23" s="2281" t="s">
        <v>675</v>
      </c>
      <c r="L23" s="2282" t="s">
        <v>738</v>
      </c>
      <c r="M23" s="2282" t="s">
        <v>734</v>
      </c>
      <c r="N23" s="2283" t="s">
        <v>721</v>
      </c>
      <c r="O23" s="3545" t="s">
        <v>1149</v>
      </c>
      <c r="P23" s="3546"/>
      <c r="Q23" s="3546"/>
      <c r="R23" s="3547"/>
      <c r="S23" s="2300" t="s">
        <v>1396</v>
      </c>
      <c r="T23" s="2335" t="s">
        <v>668</v>
      </c>
      <c r="U23" s="2276" t="s">
        <v>1284</v>
      </c>
      <c r="V23" s="2289" t="s">
        <v>1283</v>
      </c>
      <c r="W23" s="2522">
        <v>5000</v>
      </c>
      <c r="X23" s="1503">
        <v>3750</v>
      </c>
      <c r="Y23" s="2522">
        <v>5000</v>
      </c>
    </row>
    <row r="24" spans="2:26" s="1468" customFormat="1" x14ac:dyDescent="0.25">
      <c r="B24" s="2275" t="s">
        <v>53</v>
      </c>
      <c r="C24" s="2273"/>
      <c r="D24" s="2273"/>
      <c r="E24" s="2273"/>
      <c r="F24" s="2273"/>
      <c r="G24" s="2273"/>
      <c r="H24" s="2273"/>
      <c r="I24" s="2273"/>
      <c r="J24" s="2281" t="s">
        <v>675</v>
      </c>
      <c r="K24" s="2281" t="s">
        <v>675</v>
      </c>
      <c r="L24" s="2282" t="s">
        <v>738</v>
      </c>
      <c r="M24" s="2282">
        <v>9</v>
      </c>
      <c r="N24" s="2283"/>
      <c r="O24" s="3455" t="s">
        <v>1919</v>
      </c>
      <c r="P24" s="3104"/>
      <c r="Q24" s="3104"/>
      <c r="R24" s="3456"/>
      <c r="S24" s="2300" t="s">
        <v>1396</v>
      </c>
      <c r="T24" s="2335" t="s">
        <v>668</v>
      </c>
      <c r="U24" s="2276" t="s">
        <v>1320</v>
      </c>
      <c r="V24" s="2339" t="s">
        <v>1283</v>
      </c>
      <c r="W24" s="2485"/>
      <c r="X24" s="2523"/>
      <c r="Y24" s="2485"/>
    </row>
    <row r="25" spans="2:26" s="1468" customFormat="1" x14ac:dyDescent="0.25">
      <c r="B25" s="2390"/>
      <c r="C25" s="2273"/>
      <c r="D25" s="2273"/>
      <c r="E25" s="2273"/>
      <c r="F25" s="2273"/>
      <c r="G25" s="2273"/>
      <c r="H25" s="2273"/>
      <c r="I25" s="2273"/>
      <c r="J25" s="2276" t="s">
        <v>675</v>
      </c>
      <c r="K25" s="2276" t="s">
        <v>680</v>
      </c>
      <c r="L25" s="2276"/>
      <c r="M25" s="2276"/>
      <c r="N25" s="2277"/>
      <c r="O25" s="3455" t="s">
        <v>62</v>
      </c>
      <c r="P25" s="3104"/>
      <c r="Q25" s="3104"/>
      <c r="R25" s="3456"/>
      <c r="S25" s="2336"/>
      <c r="T25" s="2335"/>
      <c r="U25" s="2276"/>
      <c r="V25" s="2339"/>
      <c r="W25" s="1501"/>
      <c r="X25" s="2523"/>
      <c r="Y25" s="1501"/>
    </row>
    <row r="26" spans="2:26" s="1468" customFormat="1" ht="15.75" thickBot="1" x14ac:dyDescent="0.3">
      <c r="B26" s="2390"/>
      <c r="C26" s="2273"/>
      <c r="D26" s="2273"/>
      <c r="E26" s="2273"/>
      <c r="F26" s="2273"/>
      <c r="G26" s="2273"/>
      <c r="H26" s="2273"/>
      <c r="I26" s="2273"/>
      <c r="J26" s="2276" t="s">
        <v>675</v>
      </c>
      <c r="K26" s="2276" t="s">
        <v>680</v>
      </c>
      <c r="L26" s="2276"/>
      <c r="M26" s="2276"/>
      <c r="N26" s="2277"/>
      <c r="O26" s="3387" t="s">
        <v>416</v>
      </c>
      <c r="P26" s="3149"/>
      <c r="Q26" s="3149"/>
      <c r="R26" s="3388"/>
      <c r="S26" s="2336"/>
      <c r="T26" s="2335"/>
      <c r="U26" s="2276"/>
      <c r="V26" s="2289"/>
      <c r="W26" s="1501"/>
      <c r="X26" s="1503"/>
      <c r="Y26" s="1501"/>
    </row>
    <row r="27" spans="2:26" s="1468" customFormat="1" x14ac:dyDescent="0.25">
      <c r="B27" s="2390"/>
      <c r="C27" s="2273"/>
      <c r="D27" s="2273"/>
      <c r="E27" s="2273"/>
      <c r="F27" s="2273"/>
      <c r="G27" s="2273"/>
      <c r="H27" s="2273"/>
      <c r="I27" s="2273"/>
      <c r="J27" s="2276" t="s">
        <v>675</v>
      </c>
      <c r="K27" s="2276" t="s">
        <v>680</v>
      </c>
      <c r="L27" s="2276" t="s">
        <v>677</v>
      </c>
      <c r="M27" s="2276" t="s">
        <v>677</v>
      </c>
      <c r="N27" s="2277"/>
      <c r="O27" s="3545" t="s">
        <v>1150</v>
      </c>
      <c r="P27" s="3546"/>
      <c r="Q27" s="3546"/>
      <c r="R27" s="3547"/>
      <c r="S27" s="2336"/>
      <c r="T27" s="2335"/>
      <c r="U27" s="2276"/>
      <c r="V27" s="2289"/>
      <c r="W27" s="1501"/>
      <c r="X27" s="1503"/>
      <c r="Y27" s="1501"/>
    </row>
    <row r="28" spans="2:26" s="1468" customFormat="1" x14ac:dyDescent="0.25">
      <c r="B28" s="2275" t="s">
        <v>53</v>
      </c>
      <c r="C28" s="2273"/>
      <c r="D28" s="2273"/>
      <c r="E28" s="2273"/>
      <c r="F28" s="2273"/>
      <c r="G28" s="2273"/>
      <c r="H28" s="2273"/>
      <c r="I28" s="2273"/>
      <c r="J28" s="2281" t="s">
        <v>675</v>
      </c>
      <c r="K28" s="2281" t="s">
        <v>680</v>
      </c>
      <c r="L28" s="2282" t="s">
        <v>677</v>
      </c>
      <c r="M28" s="2282">
        <v>1</v>
      </c>
      <c r="N28" s="2283" t="s">
        <v>598</v>
      </c>
      <c r="O28" s="3455" t="s">
        <v>64</v>
      </c>
      <c r="P28" s="3104"/>
      <c r="Q28" s="3104"/>
      <c r="R28" s="3456"/>
      <c r="S28" s="2300" t="s">
        <v>1396</v>
      </c>
      <c r="T28" s="2335" t="s">
        <v>668</v>
      </c>
      <c r="U28" s="2276" t="s">
        <v>1284</v>
      </c>
      <c r="V28" s="2289" t="s">
        <v>1283</v>
      </c>
      <c r="W28" s="1501"/>
      <c r="X28" s="1503"/>
      <c r="Y28" s="1501"/>
    </row>
    <row r="29" spans="2:26" s="1468" customFormat="1" ht="15.75" thickBot="1" x14ac:dyDescent="0.3">
      <c r="B29" s="2275" t="s">
        <v>53</v>
      </c>
      <c r="C29" s="2273"/>
      <c r="D29" s="2273"/>
      <c r="E29" s="2273"/>
      <c r="F29" s="2273"/>
      <c r="G29" s="2273"/>
      <c r="H29" s="2273"/>
      <c r="I29" s="2273"/>
      <c r="J29" s="2281" t="s">
        <v>675</v>
      </c>
      <c r="K29" s="2281" t="s">
        <v>680</v>
      </c>
      <c r="L29" s="2282" t="s">
        <v>675</v>
      </c>
      <c r="M29" s="2282" t="s">
        <v>680</v>
      </c>
      <c r="N29" s="2283" t="s">
        <v>598</v>
      </c>
      <c r="O29" s="3387" t="s">
        <v>449</v>
      </c>
      <c r="P29" s="3149"/>
      <c r="Q29" s="3149"/>
      <c r="R29" s="3388"/>
      <c r="S29" s="2300" t="s">
        <v>1396</v>
      </c>
      <c r="T29" s="2335" t="s">
        <v>668</v>
      </c>
      <c r="U29" s="2276" t="s">
        <v>1284</v>
      </c>
      <c r="V29" s="2289" t="s">
        <v>1283</v>
      </c>
      <c r="W29" s="1501"/>
      <c r="X29" s="1503"/>
      <c r="Y29" s="1501"/>
    </row>
    <row r="30" spans="2:26" s="1468" customFormat="1" x14ac:dyDescent="0.25">
      <c r="B30" s="2390"/>
      <c r="C30" s="2273"/>
      <c r="D30" s="2273"/>
      <c r="E30" s="2273"/>
      <c r="F30" s="2273"/>
      <c r="G30" s="2273"/>
      <c r="H30" s="2273"/>
      <c r="I30" s="2273"/>
      <c r="J30" s="2276" t="s">
        <v>675</v>
      </c>
      <c r="K30" s="2276" t="s">
        <v>680</v>
      </c>
      <c r="L30" s="2276" t="s">
        <v>677</v>
      </c>
      <c r="M30" s="2276" t="s">
        <v>680</v>
      </c>
      <c r="N30" s="2283"/>
      <c r="O30" s="3545" t="s">
        <v>1151</v>
      </c>
      <c r="P30" s="3546"/>
      <c r="Q30" s="3546"/>
      <c r="R30" s="3547"/>
      <c r="S30" s="2336"/>
      <c r="T30" s="2335"/>
      <c r="U30" s="2276"/>
      <c r="V30" s="2289"/>
      <c r="W30" s="1501"/>
      <c r="X30" s="1503"/>
      <c r="Y30" s="1501"/>
    </row>
    <row r="31" spans="2:26" s="2379" customFormat="1" x14ac:dyDescent="0.25">
      <c r="B31" s="2390"/>
      <c r="C31" s="2323"/>
      <c r="D31" s="2323"/>
      <c r="E31" s="2323"/>
      <c r="F31" s="2323"/>
      <c r="G31" s="2323"/>
      <c r="H31" s="2323"/>
      <c r="I31" s="2323"/>
      <c r="J31" s="2276" t="s">
        <v>675</v>
      </c>
      <c r="K31" s="2276" t="s">
        <v>680</v>
      </c>
      <c r="L31" s="2276" t="s">
        <v>734</v>
      </c>
      <c r="M31" s="2276"/>
      <c r="N31" s="2277"/>
      <c r="O31" s="3387" t="s">
        <v>1152</v>
      </c>
      <c r="P31" s="3149"/>
      <c r="Q31" s="3149"/>
      <c r="R31" s="3388"/>
      <c r="S31" s="2336"/>
      <c r="T31" s="2335"/>
      <c r="U31" s="2276"/>
      <c r="V31" s="2289"/>
      <c r="W31" s="2129"/>
      <c r="X31" s="2377"/>
      <c r="Y31" s="2129"/>
    </row>
    <row r="32" spans="2:26" s="1468" customFormat="1" ht="15.75" thickBot="1" x14ac:dyDescent="0.3">
      <c r="B32" s="2275"/>
      <c r="C32" s="2273"/>
      <c r="D32" s="2273"/>
      <c r="E32" s="2273"/>
      <c r="F32" s="2273"/>
      <c r="G32" s="2273"/>
      <c r="H32" s="2273"/>
      <c r="I32" s="2273"/>
      <c r="J32" s="2276" t="s">
        <v>675</v>
      </c>
      <c r="K32" s="2276" t="s">
        <v>680</v>
      </c>
      <c r="L32" s="2276" t="s">
        <v>734</v>
      </c>
      <c r="M32" s="2276" t="s">
        <v>677</v>
      </c>
      <c r="N32" s="2277"/>
      <c r="O32" s="3387" t="s">
        <v>66</v>
      </c>
      <c r="P32" s="3149"/>
      <c r="Q32" s="3149"/>
      <c r="R32" s="3388"/>
      <c r="S32" s="2336"/>
      <c r="T32" s="2335"/>
      <c r="U32" s="2276"/>
      <c r="V32" s="2289"/>
      <c r="W32" s="1501"/>
      <c r="X32" s="1503"/>
      <c r="Y32" s="1501"/>
    </row>
    <row r="33" spans="2:25" s="1468" customFormat="1" x14ac:dyDescent="0.25">
      <c r="B33" s="2275" t="s">
        <v>54</v>
      </c>
      <c r="C33" s="2273"/>
      <c r="D33" s="2273"/>
      <c r="E33" s="2273"/>
      <c r="F33" s="2273"/>
      <c r="G33" s="2273"/>
      <c r="H33" s="2273"/>
      <c r="I33" s="2273"/>
      <c r="J33" s="2281" t="s">
        <v>675</v>
      </c>
      <c r="K33" s="2281" t="s">
        <v>680</v>
      </c>
      <c r="L33" s="2282" t="s">
        <v>734</v>
      </c>
      <c r="M33" s="2282" t="s">
        <v>677</v>
      </c>
      <c r="N33" s="2283" t="s">
        <v>598</v>
      </c>
      <c r="O33" s="3545" t="s">
        <v>1153</v>
      </c>
      <c r="P33" s="3546"/>
      <c r="Q33" s="3546"/>
      <c r="R33" s="3547"/>
      <c r="S33" s="2300" t="s">
        <v>1396</v>
      </c>
      <c r="T33" s="2335" t="s">
        <v>668</v>
      </c>
      <c r="U33" s="2276" t="s">
        <v>1320</v>
      </c>
      <c r="V33" s="2289" t="s">
        <v>1283</v>
      </c>
      <c r="W33" s="1501">
        <v>10000</v>
      </c>
      <c r="X33" s="1503">
        <v>7500</v>
      </c>
      <c r="Y33" s="1501">
        <v>10000</v>
      </c>
    </row>
    <row r="34" spans="2:25" s="1468" customFormat="1" x14ac:dyDescent="0.25">
      <c r="B34" s="2275"/>
      <c r="C34" s="2273"/>
      <c r="D34" s="2273"/>
      <c r="E34" s="2273"/>
      <c r="F34" s="2273"/>
      <c r="G34" s="2273"/>
      <c r="H34" s="2273"/>
      <c r="I34" s="2273"/>
      <c r="J34" s="2276" t="s">
        <v>675</v>
      </c>
      <c r="K34" s="2276" t="s">
        <v>680</v>
      </c>
      <c r="L34" s="2276" t="s">
        <v>734</v>
      </c>
      <c r="M34" s="2276" t="s">
        <v>675</v>
      </c>
      <c r="N34" s="2277"/>
      <c r="O34" s="3455" t="s">
        <v>1408</v>
      </c>
      <c r="P34" s="3104"/>
      <c r="Q34" s="3104"/>
      <c r="R34" s="3456"/>
      <c r="S34" s="2300"/>
      <c r="T34" s="2335"/>
      <c r="U34" s="2276"/>
      <c r="V34" s="2289"/>
      <c r="W34" s="1501"/>
      <c r="X34" s="1503"/>
      <c r="Y34" s="1501"/>
    </row>
    <row r="35" spans="2:25" s="1468" customFormat="1" ht="15.75" thickBot="1" x14ac:dyDescent="0.3">
      <c r="B35" s="2275" t="s">
        <v>53</v>
      </c>
      <c r="C35" s="2273"/>
      <c r="D35" s="2273"/>
      <c r="E35" s="2273"/>
      <c r="F35" s="2273"/>
      <c r="G35" s="2273"/>
      <c r="H35" s="2273"/>
      <c r="I35" s="2273"/>
      <c r="J35" s="2281" t="s">
        <v>675</v>
      </c>
      <c r="K35" s="2281" t="s">
        <v>680</v>
      </c>
      <c r="L35" s="2282" t="s">
        <v>734</v>
      </c>
      <c r="M35" s="2282" t="s">
        <v>675</v>
      </c>
      <c r="N35" s="2283" t="s">
        <v>598</v>
      </c>
      <c r="O35" s="3387" t="s">
        <v>2471</v>
      </c>
      <c r="P35" s="3149"/>
      <c r="Q35" s="3149"/>
      <c r="R35" s="3388"/>
      <c r="S35" s="2300" t="s">
        <v>1396</v>
      </c>
      <c r="T35" s="2335" t="s">
        <v>668</v>
      </c>
      <c r="U35" s="2276" t="s">
        <v>1320</v>
      </c>
      <c r="V35" s="2289" t="s">
        <v>1283</v>
      </c>
      <c r="W35" s="1501"/>
      <c r="X35" s="1503"/>
      <c r="Y35" s="1501"/>
    </row>
    <row r="36" spans="2:25" s="1468" customFormat="1" x14ac:dyDescent="0.25">
      <c r="B36" s="2390"/>
      <c r="C36" s="2273"/>
      <c r="D36" s="2273"/>
      <c r="E36" s="2273"/>
      <c r="F36" s="2273"/>
      <c r="G36" s="2273"/>
      <c r="H36" s="2273"/>
      <c r="I36" s="2273"/>
      <c r="J36" s="2276" t="s">
        <v>675</v>
      </c>
      <c r="K36" s="2276" t="s">
        <v>680</v>
      </c>
      <c r="L36" s="2276" t="s">
        <v>737</v>
      </c>
      <c r="M36" s="2276"/>
      <c r="N36" s="2277"/>
      <c r="O36" s="3545" t="s">
        <v>411</v>
      </c>
      <c r="P36" s="3546"/>
      <c r="Q36" s="3546"/>
      <c r="R36" s="3547"/>
      <c r="S36" s="2336"/>
      <c r="T36" s="2335"/>
      <c r="U36" s="2276"/>
      <c r="V36" s="2289"/>
      <c r="W36" s="1501"/>
      <c r="X36" s="1503"/>
      <c r="Y36" s="1501"/>
    </row>
    <row r="37" spans="2:25" s="1468" customFormat="1" x14ac:dyDescent="0.25">
      <c r="B37" s="2390"/>
      <c r="C37" s="2273"/>
      <c r="D37" s="2273"/>
      <c r="E37" s="2273"/>
      <c r="F37" s="2273"/>
      <c r="G37" s="2273"/>
      <c r="H37" s="2273"/>
      <c r="I37" s="2273"/>
      <c r="J37" s="2276" t="s">
        <v>675</v>
      </c>
      <c r="K37" s="2276" t="s">
        <v>680</v>
      </c>
      <c r="L37" s="2276" t="s">
        <v>737</v>
      </c>
      <c r="M37" s="2276" t="s">
        <v>677</v>
      </c>
      <c r="N37" s="2277"/>
      <c r="O37" s="3455" t="s">
        <v>326</v>
      </c>
      <c r="P37" s="3104"/>
      <c r="Q37" s="3104"/>
      <c r="R37" s="3456"/>
      <c r="S37" s="2336"/>
      <c r="T37" s="2335"/>
      <c r="U37" s="2276"/>
      <c r="V37" s="2289"/>
      <c r="W37" s="1501"/>
      <c r="X37" s="1503"/>
      <c r="Y37" s="1501"/>
    </row>
    <row r="38" spans="2:25" s="1468" customFormat="1" ht="15.75" thickBot="1" x14ac:dyDescent="0.3">
      <c r="B38" s="2275" t="s">
        <v>53</v>
      </c>
      <c r="C38" s="2273"/>
      <c r="D38" s="2273"/>
      <c r="E38" s="2273"/>
      <c r="F38" s="2273"/>
      <c r="G38" s="2273"/>
      <c r="H38" s="2273"/>
      <c r="I38" s="2273"/>
      <c r="J38" s="2281" t="s">
        <v>675</v>
      </c>
      <c r="K38" s="2281" t="s">
        <v>680</v>
      </c>
      <c r="L38" s="2282" t="s">
        <v>737</v>
      </c>
      <c r="M38" s="2282" t="s">
        <v>677</v>
      </c>
      <c r="N38" s="2283" t="s">
        <v>598</v>
      </c>
      <c r="O38" s="3387" t="s">
        <v>69</v>
      </c>
      <c r="P38" s="3149"/>
      <c r="Q38" s="3149"/>
      <c r="R38" s="3388"/>
      <c r="S38" s="2300" t="s">
        <v>1396</v>
      </c>
      <c r="T38" s="2335" t="s">
        <v>668</v>
      </c>
      <c r="U38" s="2276" t="s">
        <v>1284</v>
      </c>
      <c r="V38" s="2289" t="s">
        <v>1283</v>
      </c>
      <c r="W38" s="1501">
        <v>3000</v>
      </c>
      <c r="X38" s="1503">
        <v>2250</v>
      </c>
      <c r="Y38" s="1501">
        <v>5000</v>
      </c>
    </row>
    <row r="39" spans="2:25" s="1468" customFormat="1" x14ac:dyDescent="0.25">
      <c r="B39" s="2390"/>
      <c r="C39" s="2273"/>
      <c r="D39" s="2273"/>
      <c r="E39" s="2273"/>
      <c r="F39" s="2273"/>
      <c r="G39" s="2273"/>
      <c r="H39" s="2273"/>
      <c r="I39" s="2273"/>
      <c r="J39" s="2276" t="s">
        <v>675</v>
      </c>
      <c r="K39" s="2276" t="s">
        <v>680</v>
      </c>
      <c r="L39" s="2276" t="s">
        <v>737</v>
      </c>
      <c r="M39" s="2276" t="s">
        <v>675</v>
      </c>
      <c r="N39" s="2277"/>
      <c r="O39" s="3545" t="s">
        <v>433</v>
      </c>
      <c r="P39" s="3546"/>
      <c r="Q39" s="3546"/>
      <c r="R39" s="3547"/>
      <c r="S39" s="2336"/>
      <c r="T39" s="2335"/>
      <c r="U39" s="2276"/>
      <c r="V39" s="2289"/>
      <c r="W39" s="1501"/>
      <c r="X39" s="1503"/>
      <c r="Y39" s="1501"/>
    </row>
    <row r="40" spans="2:25" s="1468" customFormat="1" x14ac:dyDescent="0.25">
      <c r="B40" s="2275" t="s">
        <v>53</v>
      </c>
      <c r="C40" s="2273"/>
      <c r="D40" s="2273"/>
      <c r="E40" s="2273"/>
      <c r="F40" s="2273"/>
      <c r="G40" s="2273"/>
      <c r="H40" s="2273"/>
      <c r="I40" s="2273"/>
      <c r="J40" s="2281" t="s">
        <v>675</v>
      </c>
      <c r="K40" s="2281" t="s">
        <v>680</v>
      </c>
      <c r="L40" s="2282" t="s">
        <v>737</v>
      </c>
      <c r="M40" s="2282" t="s">
        <v>675</v>
      </c>
      <c r="N40" s="2283" t="s">
        <v>598</v>
      </c>
      <c r="O40" s="3455" t="s">
        <v>1154</v>
      </c>
      <c r="P40" s="3104"/>
      <c r="Q40" s="3104"/>
      <c r="R40" s="3456"/>
      <c r="S40" s="2300" t="s">
        <v>1396</v>
      </c>
      <c r="T40" s="2335" t="s">
        <v>668</v>
      </c>
      <c r="U40" s="2276" t="s">
        <v>1284</v>
      </c>
      <c r="V40" s="2289" t="s">
        <v>1283</v>
      </c>
      <c r="W40" s="1501">
        <v>6000</v>
      </c>
      <c r="X40" s="1503">
        <v>4500</v>
      </c>
      <c r="Y40" s="1501">
        <v>6000</v>
      </c>
    </row>
    <row r="41" spans="2:25" s="1468" customFormat="1" x14ac:dyDescent="0.25">
      <c r="B41" s="2275" t="s">
        <v>53</v>
      </c>
      <c r="C41" s="2273"/>
      <c r="D41" s="2273"/>
      <c r="E41" s="2273"/>
      <c r="F41" s="2273"/>
      <c r="G41" s="2273"/>
      <c r="H41" s="2273"/>
      <c r="I41" s="2273"/>
      <c r="J41" s="2281" t="s">
        <v>675</v>
      </c>
      <c r="K41" s="2281" t="s">
        <v>680</v>
      </c>
      <c r="L41" s="2282" t="s">
        <v>737</v>
      </c>
      <c r="M41" s="2282" t="s">
        <v>737</v>
      </c>
      <c r="N41" s="2283" t="s">
        <v>598</v>
      </c>
      <c r="O41" s="3387" t="s">
        <v>411</v>
      </c>
      <c r="P41" s="3149"/>
      <c r="Q41" s="3149"/>
      <c r="R41" s="3388"/>
      <c r="S41" s="2300"/>
      <c r="T41" s="2335"/>
      <c r="U41" s="2276"/>
      <c r="V41" s="2289"/>
      <c r="W41" s="1501">
        <v>5000</v>
      </c>
      <c r="X41" s="1503">
        <v>3750</v>
      </c>
      <c r="Y41" s="1501">
        <v>5000</v>
      </c>
    </row>
    <row r="42" spans="2:25" s="1468" customFormat="1" ht="15.75" thickBot="1" x14ac:dyDescent="0.3">
      <c r="B42" s="2390"/>
      <c r="C42" s="2273"/>
      <c r="D42" s="2273"/>
      <c r="E42" s="2273"/>
      <c r="F42" s="2273"/>
      <c r="G42" s="2273"/>
      <c r="H42" s="2273"/>
      <c r="I42" s="2273"/>
      <c r="J42" s="2276" t="s">
        <v>675</v>
      </c>
      <c r="K42" s="2276" t="s">
        <v>743</v>
      </c>
      <c r="L42" s="2276"/>
      <c r="M42" s="2282"/>
      <c r="N42" s="2283"/>
      <c r="O42" s="3387" t="s">
        <v>1155</v>
      </c>
      <c r="P42" s="3149"/>
      <c r="Q42" s="3149"/>
      <c r="R42" s="3388"/>
      <c r="S42" s="2336"/>
      <c r="T42" s="2335"/>
      <c r="U42" s="2276"/>
      <c r="V42" s="2289"/>
      <c r="W42" s="1501"/>
      <c r="X42" s="1503"/>
      <c r="Y42" s="1501"/>
    </row>
    <row r="43" spans="2:25" s="1468" customFormat="1" x14ac:dyDescent="0.25">
      <c r="B43" s="2390"/>
      <c r="C43" s="2273"/>
      <c r="D43" s="2273"/>
      <c r="E43" s="2273"/>
      <c r="F43" s="2273"/>
      <c r="G43" s="2273"/>
      <c r="H43" s="2273"/>
      <c r="I43" s="2273"/>
      <c r="J43" s="2276" t="s">
        <v>675</v>
      </c>
      <c r="K43" s="2276" t="s">
        <v>743</v>
      </c>
      <c r="L43" s="2276" t="s">
        <v>677</v>
      </c>
      <c r="M43" s="2276"/>
      <c r="N43" s="2283"/>
      <c r="O43" s="3545" t="s">
        <v>808</v>
      </c>
      <c r="P43" s="3546"/>
      <c r="Q43" s="3546"/>
      <c r="R43" s="3547"/>
      <c r="S43" s="2336"/>
      <c r="T43" s="2335"/>
      <c r="U43" s="2276"/>
      <c r="V43" s="2289"/>
      <c r="W43" s="1501"/>
      <c r="X43" s="1503"/>
      <c r="Y43" s="1501"/>
    </row>
    <row r="44" spans="2:25" s="1468" customFormat="1" x14ac:dyDescent="0.25">
      <c r="B44" s="2390"/>
      <c r="C44" s="2273"/>
      <c r="D44" s="2273"/>
      <c r="E44" s="2273"/>
      <c r="F44" s="2273"/>
      <c r="G44" s="2273"/>
      <c r="H44" s="2273"/>
      <c r="I44" s="2273"/>
      <c r="J44" s="2276" t="s">
        <v>675</v>
      </c>
      <c r="K44" s="2276" t="s">
        <v>743</v>
      </c>
      <c r="L44" s="2276" t="s">
        <v>677</v>
      </c>
      <c r="M44" s="2276" t="s">
        <v>677</v>
      </c>
      <c r="N44" s="2283"/>
      <c r="O44" s="3455" t="s">
        <v>746</v>
      </c>
      <c r="P44" s="3104"/>
      <c r="Q44" s="3104"/>
      <c r="R44" s="3456"/>
      <c r="S44" s="2336"/>
      <c r="T44" s="2335"/>
      <c r="U44" s="2276"/>
      <c r="V44" s="2289"/>
      <c r="W44" s="1501"/>
      <c r="X44" s="1503"/>
      <c r="Y44" s="1501"/>
    </row>
    <row r="45" spans="2:25" s="1468" customFormat="1" ht="15.75" thickBot="1" x14ac:dyDescent="0.3">
      <c r="B45" s="2275" t="s">
        <v>54</v>
      </c>
      <c r="C45" s="2273"/>
      <c r="D45" s="2273"/>
      <c r="E45" s="2273"/>
      <c r="F45" s="2273"/>
      <c r="G45" s="2273"/>
      <c r="H45" s="2273"/>
      <c r="I45" s="2273"/>
      <c r="J45" s="2281" t="s">
        <v>675</v>
      </c>
      <c r="K45" s="2281" t="s">
        <v>743</v>
      </c>
      <c r="L45" s="2282" t="s">
        <v>677</v>
      </c>
      <c r="M45" s="2282" t="s">
        <v>677</v>
      </c>
      <c r="N45" s="2283" t="s">
        <v>598</v>
      </c>
      <c r="O45" s="3387" t="s">
        <v>746</v>
      </c>
      <c r="P45" s="3149"/>
      <c r="Q45" s="3149"/>
      <c r="R45" s="3388"/>
      <c r="S45" s="2300" t="s">
        <v>1360</v>
      </c>
      <c r="T45" s="2335" t="s">
        <v>681</v>
      </c>
      <c r="U45" s="2276" t="s">
        <v>1319</v>
      </c>
      <c r="V45" s="2289" t="s">
        <v>875</v>
      </c>
      <c r="W45" s="1501">
        <v>10000</v>
      </c>
      <c r="X45" s="1503">
        <v>7500</v>
      </c>
      <c r="Y45" s="1501">
        <v>10000</v>
      </c>
    </row>
    <row r="46" spans="2:25" s="1468" customFormat="1" x14ac:dyDescent="0.25">
      <c r="B46" s="2542"/>
      <c r="C46" s="2273"/>
      <c r="D46" s="2273"/>
      <c r="E46" s="2273"/>
      <c r="F46" s="2273"/>
      <c r="G46" s="2273"/>
      <c r="H46" s="2273"/>
      <c r="I46" s="2273"/>
      <c r="J46" s="2281"/>
      <c r="K46" s="2281"/>
      <c r="L46" s="2282"/>
      <c r="M46" s="2282"/>
      <c r="N46" s="2283"/>
      <c r="O46" s="3545"/>
      <c r="P46" s="3546"/>
      <c r="Q46" s="3546"/>
      <c r="R46" s="3547"/>
      <c r="S46" s="2336"/>
      <c r="T46" s="2335"/>
      <c r="U46" s="2276"/>
      <c r="V46" s="2289"/>
      <c r="W46" s="1501"/>
      <c r="X46" s="1503"/>
      <c r="Y46" s="1501"/>
    </row>
    <row r="47" spans="2:25" s="1468" customFormat="1" x14ac:dyDescent="0.25">
      <c r="B47" s="2388"/>
      <c r="C47" s="2273"/>
      <c r="D47" s="2273"/>
      <c r="E47" s="2273"/>
      <c r="F47" s="2273"/>
      <c r="G47" s="2273"/>
      <c r="H47" s="2273"/>
      <c r="I47" s="2273"/>
      <c r="J47" s="2281"/>
      <c r="K47" s="2281"/>
      <c r="L47" s="2282"/>
      <c r="M47" s="2282"/>
      <c r="N47" s="2283"/>
      <c r="O47" s="3455"/>
      <c r="P47" s="3104"/>
      <c r="Q47" s="3104"/>
      <c r="R47" s="3456"/>
      <c r="S47" s="2336"/>
      <c r="T47" s="2335"/>
      <c r="U47" s="2276"/>
      <c r="V47" s="2289"/>
      <c r="W47" s="1501"/>
      <c r="X47" s="1503"/>
      <c r="Y47" s="1501"/>
    </row>
    <row r="48" spans="2:25" s="1468" customFormat="1" x14ac:dyDescent="0.25">
      <c r="B48" s="2388"/>
      <c r="C48" s="2273"/>
      <c r="D48" s="2273"/>
      <c r="E48" s="2273"/>
      <c r="F48" s="2273"/>
      <c r="G48" s="2273"/>
      <c r="H48" s="2273"/>
      <c r="I48" s="2273"/>
      <c r="J48" s="2281"/>
      <c r="K48" s="2281"/>
      <c r="L48" s="2282"/>
      <c r="M48" s="2282"/>
      <c r="N48" s="2283"/>
      <c r="O48" s="3387"/>
      <c r="P48" s="3149"/>
      <c r="Q48" s="3149"/>
      <c r="R48" s="3388"/>
      <c r="S48" s="2336"/>
      <c r="T48" s="2335"/>
      <c r="U48" s="2276"/>
      <c r="V48" s="2289"/>
      <c r="W48" s="1501"/>
      <c r="X48" s="1503"/>
      <c r="Y48" s="1501"/>
    </row>
    <row r="49" spans="1:27" ht="15.75" thickBot="1" x14ac:dyDescent="0.3">
      <c r="B49" s="606"/>
      <c r="C49" s="444"/>
      <c r="D49" s="444"/>
      <c r="E49" s="444"/>
      <c r="F49" s="444"/>
      <c r="G49" s="444"/>
      <c r="H49" s="444"/>
      <c r="I49" s="444"/>
      <c r="J49" s="1099"/>
      <c r="K49" s="1099"/>
      <c r="L49" s="1062"/>
      <c r="M49" s="1062"/>
      <c r="N49" s="649"/>
      <c r="O49" s="157"/>
      <c r="P49" s="157"/>
      <c r="Q49" s="157"/>
      <c r="R49" s="157"/>
      <c r="S49" s="777"/>
      <c r="T49" s="780"/>
      <c r="U49" s="648"/>
      <c r="V49" s="504"/>
      <c r="W49" s="1314"/>
      <c r="X49" s="201"/>
      <c r="Y49" s="196"/>
      <c r="Z49" s="1468"/>
      <c r="AA49" s="1468"/>
    </row>
    <row r="50" spans="1:27" s="2046" customFormat="1" ht="15.75" thickBot="1" x14ac:dyDescent="0.3">
      <c r="A50" s="1468"/>
      <c r="B50" s="3463" t="s">
        <v>1</v>
      </c>
      <c r="C50" s="3464"/>
      <c r="D50" s="3464"/>
      <c r="E50" s="3464"/>
      <c r="F50" s="3464"/>
      <c r="G50" s="3464"/>
      <c r="H50" s="3464"/>
      <c r="I50" s="3464"/>
      <c r="J50" s="3464"/>
      <c r="K50" s="3464"/>
      <c r="L50" s="3464"/>
      <c r="M50" s="3464"/>
      <c r="N50" s="3464"/>
      <c r="O50" s="3464"/>
      <c r="P50" s="3464"/>
      <c r="Q50" s="3464"/>
      <c r="R50" s="3464"/>
      <c r="S50" s="3464"/>
      <c r="T50" s="3464"/>
      <c r="U50" s="3464"/>
      <c r="V50" s="3465"/>
      <c r="W50" s="2879">
        <f>SUM(W17:W49)</f>
        <v>239000</v>
      </c>
      <c r="X50" s="2870">
        <f>SUM(X18:X49)</f>
        <v>179250</v>
      </c>
      <c r="Y50" s="2879">
        <f>SUM(Y17:Y49)</f>
        <v>241000</v>
      </c>
      <c r="Z50" s="1468"/>
      <c r="AA50" s="1468"/>
    </row>
    <row r="51" spans="1:27" ht="15.75" thickBot="1" x14ac:dyDescent="0.3">
      <c r="B51" s="3463" t="s">
        <v>456</v>
      </c>
      <c r="C51" s="3464"/>
      <c r="D51" s="3464"/>
      <c r="E51" s="3464"/>
      <c r="F51" s="3464"/>
      <c r="G51" s="3464"/>
      <c r="H51" s="3464"/>
      <c r="I51" s="3464"/>
      <c r="J51" s="3464"/>
      <c r="K51" s="3464"/>
      <c r="L51" s="3464"/>
      <c r="M51" s="3464"/>
      <c r="N51" s="3464"/>
      <c r="O51" s="3464"/>
      <c r="P51" s="3464"/>
      <c r="Q51" s="3464"/>
      <c r="R51" s="3464"/>
      <c r="S51" s="3464"/>
      <c r="T51" s="3464"/>
      <c r="U51" s="3464"/>
      <c r="V51" s="3465"/>
      <c r="W51" s="275">
        <f>W50+'120.'!W50</f>
        <v>1152270.1099999999</v>
      </c>
      <c r="X51" s="207">
        <f>X50+'120.'!X50</f>
        <v>864202.55999999994</v>
      </c>
      <c r="Y51" s="276">
        <f>('120.'!Y50+'121.'!Y50)</f>
        <v>1325562</v>
      </c>
      <c r="Z51" s="1468"/>
      <c r="AA51" s="1468"/>
    </row>
    <row r="52" spans="1:27" x14ac:dyDescent="0.25">
      <c r="B52" s="60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61"/>
      <c r="Z52" s="1468"/>
      <c r="AA52" s="1468"/>
    </row>
    <row r="53" spans="1:27" x14ac:dyDescent="0.25">
      <c r="B53" s="5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1465"/>
      <c r="Z53" s="1468"/>
      <c r="AA53" s="1468"/>
    </row>
    <row r="54" spans="1:27" x14ac:dyDescent="0.25">
      <c r="B54" s="55"/>
      <c r="C54" s="4"/>
      <c r="D54" s="4"/>
      <c r="E54" s="4"/>
      <c r="F54" s="4"/>
      <c r="G54" s="4"/>
      <c r="H54" s="4"/>
      <c r="I54" s="2"/>
      <c r="J54" s="2"/>
      <c r="K54" s="2"/>
      <c r="L54" s="2"/>
      <c r="M54" s="2"/>
      <c r="N54" s="4"/>
      <c r="O54" s="4"/>
      <c r="P54" s="4"/>
      <c r="Q54" s="4"/>
      <c r="R54" s="2"/>
      <c r="S54" s="2"/>
      <c r="T54" s="2"/>
      <c r="U54" s="2"/>
      <c r="V54" s="4"/>
      <c r="W54" s="4"/>
      <c r="X54" s="4"/>
      <c r="Y54" s="62"/>
      <c r="Z54" s="1468"/>
      <c r="AA54" s="1468"/>
    </row>
    <row r="55" spans="1:27" x14ac:dyDescent="0.25">
      <c r="B55" s="55"/>
      <c r="C55" s="3000" t="s">
        <v>916</v>
      </c>
      <c r="D55" s="3000"/>
      <c r="E55" s="3000"/>
      <c r="F55" s="3000"/>
      <c r="G55" s="3000"/>
      <c r="H55" s="2"/>
      <c r="I55" s="2"/>
      <c r="J55" s="2"/>
      <c r="K55" s="2"/>
      <c r="L55" s="2"/>
      <c r="M55" s="2"/>
      <c r="N55" s="3000" t="s">
        <v>15</v>
      </c>
      <c r="O55" s="3000"/>
      <c r="P55" s="3000"/>
      <c r="Q55" s="3000"/>
      <c r="R55" s="2"/>
      <c r="S55" s="2"/>
      <c r="T55" s="2"/>
      <c r="U55" s="2"/>
      <c r="V55" s="3000" t="s">
        <v>12</v>
      </c>
      <c r="W55" s="3000"/>
      <c r="X55" s="3000"/>
      <c r="Y55" s="62"/>
      <c r="Z55" s="1468"/>
      <c r="AA55" s="1468"/>
    </row>
    <row r="56" spans="1:27" ht="15.75" thickBot="1" x14ac:dyDescent="0.3">
      <c r="B56" s="63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8"/>
      <c r="Z56" s="1468"/>
      <c r="AA56" s="1468"/>
    </row>
    <row r="57" spans="1:27" x14ac:dyDescent="0.25">
      <c r="Y57">
        <v>121</v>
      </c>
      <c r="Z57" s="1468"/>
      <c r="AA57" s="1468"/>
    </row>
    <row r="60" spans="1:27" x14ac:dyDescent="0.25">
      <c r="Y60" s="336"/>
    </row>
    <row r="61" spans="1:27" x14ac:dyDescent="0.25">
      <c r="Y61" s="336"/>
    </row>
    <row r="62" spans="1:27" x14ac:dyDescent="0.25">
      <c r="Y62" s="336"/>
    </row>
  </sheetData>
  <mergeCells count="71">
    <mergeCell ref="O48:R48"/>
    <mergeCell ref="O40:R40"/>
    <mergeCell ref="O42:R42"/>
    <mergeCell ref="O43:R43"/>
    <mergeCell ref="O44:R44"/>
    <mergeCell ref="O45:R45"/>
    <mergeCell ref="O41:R41"/>
    <mergeCell ref="O37:R37"/>
    <mergeCell ref="O38:R38"/>
    <mergeCell ref="O39:R39"/>
    <mergeCell ref="O46:R46"/>
    <mergeCell ref="O47:R47"/>
    <mergeCell ref="O32:R32"/>
    <mergeCell ref="O33:R33"/>
    <mergeCell ref="O34:R34"/>
    <mergeCell ref="O35:R35"/>
    <mergeCell ref="O36:R36"/>
    <mergeCell ref="O27:R27"/>
    <mergeCell ref="O28:R28"/>
    <mergeCell ref="O29:R29"/>
    <mergeCell ref="O30:R30"/>
    <mergeCell ref="O31:R31"/>
    <mergeCell ref="O22:R22"/>
    <mergeCell ref="O23:R23"/>
    <mergeCell ref="O24:R24"/>
    <mergeCell ref="O25:R25"/>
    <mergeCell ref="O26:R26"/>
    <mergeCell ref="Y12:Y15"/>
    <mergeCell ref="T11:T15"/>
    <mergeCell ref="L12:L15"/>
    <mergeCell ref="M12:M15"/>
    <mergeCell ref="N12:N15"/>
    <mergeCell ref="O13:R13"/>
    <mergeCell ref="B2:Y2"/>
    <mergeCell ref="B1:Y1"/>
    <mergeCell ref="B3:Y3"/>
    <mergeCell ref="B4:Y4"/>
    <mergeCell ref="B7:Y7"/>
    <mergeCell ref="F6:H6"/>
    <mergeCell ref="W5:X5"/>
    <mergeCell ref="C9:G9"/>
    <mergeCell ref="B5:D5"/>
    <mergeCell ref="K9:T9"/>
    <mergeCell ref="B11:B15"/>
    <mergeCell ref="C11:C15"/>
    <mergeCell ref="D12:D15"/>
    <mergeCell ref="E12:E15"/>
    <mergeCell ref="F12:F15"/>
    <mergeCell ref="G12:G15"/>
    <mergeCell ref="H12:H15"/>
    <mergeCell ref="I11:I15"/>
    <mergeCell ref="J12:J15"/>
    <mergeCell ref="K12:K15"/>
    <mergeCell ref="J11:N11"/>
    <mergeCell ref="D11:H11"/>
    <mergeCell ref="V55:X55"/>
    <mergeCell ref="N55:Q55"/>
    <mergeCell ref="C55:G55"/>
    <mergeCell ref="W11:X11"/>
    <mergeCell ref="W12:W15"/>
    <mergeCell ref="X12:X15"/>
    <mergeCell ref="O16:R16"/>
    <mergeCell ref="B50:V50"/>
    <mergeCell ref="B51:V51"/>
    <mergeCell ref="U11:U15"/>
    <mergeCell ref="V11:V15"/>
    <mergeCell ref="O17:R17"/>
    <mergeCell ref="O18:R18"/>
    <mergeCell ref="O19:R19"/>
    <mergeCell ref="O20:R20"/>
    <mergeCell ref="O21:R21"/>
  </mergeCells>
  <pageMargins left="0.70866141732283472" right="0.70866141732283472" top="0.57999999999999996" bottom="0.96" header="0.31496062992125984" footer="0.31496062992125984"/>
  <pageSetup paperSize="5" scale="55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A1:J35"/>
  <sheetViews>
    <sheetView topLeftCell="A2" workbookViewId="0">
      <selection activeCell="K28" sqref="K28"/>
    </sheetView>
  </sheetViews>
  <sheetFormatPr baseColWidth="10" defaultRowHeight="15" x14ac:dyDescent="0.25"/>
  <cols>
    <col min="1" max="1" width="7.5703125" style="1246" customWidth="1"/>
    <col min="4" max="4" width="8.5703125" customWidth="1"/>
    <col min="5" max="5" width="13.42578125" customWidth="1"/>
    <col min="6" max="6" width="13.7109375" customWidth="1"/>
    <col min="7" max="7" width="8.140625" customWidth="1"/>
    <col min="8" max="8" width="14.42578125" customWidth="1"/>
    <col min="9" max="9" width="15.4257812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1801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171" t="s">
        <v>283</v>
      </c>
    </row>
    <row r="6" spans="2:10" ht="15.75" thickBot="1" x14ac:dyDescent="0.3">
      <c r="C6" s="1293"/>
      <c r="E6" s="1293"/>
      <c r="H6" s="1293"/>
    </row>
    <row r="7" spans="2:10" ht="15.75" thickBot="1" x14ac:dyDescent="0.3">
      <c r="B7" s="424" t="s">
        <v>4</v>
      </c>
      <c r="C7" s="460"/>
      <c r="D7" s="46">
        <v>7122</v>
      </c>
      <c r="E7" s="289" t="s">
        <v>1874</v>
      </c>
      <c r="F7" s="467" t="s">
        <v>105</v>
      </c>
      <c r="G7" s="1274"/>
      <c r="H7" s="1266"/>
      <c r="I7" s="369"/>
      <c r="J7" s="1288"/>
    </row>
    <row r="8" spans="2:10" ht="15.75" thickBot="1" x14ac:dyDescent="0.3">
      <c r="B8" s="424" t="s">
        <v>76</v>
      </c>
      <c r="C8" s="192"/>
      <c r="D8" s="47">
        <v>13</v>
      </c>
      <c r="E8" s="234"/>
      <c r="F8" s="1320" t="s">
        <v>454</v>
      </c>
      <c r="G8" s="1275"/>
      <c r="H8" s="1275"/>
      <c r="I8" s="1312"/>
    </row>
    <row r="9" spans="2:10" ht="15.75" thickBot="1" x14ac:dyDescent="0.3">
      <c r="B9" s="459" t="s">
        <v>77</v>
      </c>
      <c r="C9" s="697"/>
      <c r="D9" s="47">
        <v>0</v>
      </c>
      <c r="E9" s="234"/>
      <c r="F9" s="1320" t="s">
        <v>457</v>
      </c>
      <c r="G9" s="1275"/>
      <c r="H9" s="1320"/>
      <c r="I9" s="1290"/>
      <c r="J9" s="1288"/>
    </row>
    <row r="10" spans="2:10" ht="15.75" thickBot="1" x14ac:dyDescent="0.3">
      <c r="B10" s="1" t="s">
        <v>78</v>
      </c>
      <c r="C10" s="697"/>
      <c r="D10" s="47">
        <v>0</v>
      </c>
      <c r="E10" s="234"/>
      <c r="F10" s="1320" t="s">
        <v>458</v>
      </c>
      <c r="G10" s="1320"/>
      <c r="H10" s="1320"/>
      <c r="I10" s="1290"/>
      <c r="J10" s="1288"/>
    </row>
    <row r="11" spans="2:10" ht="15.75" thickBot="1" x14ac:dyDescent="0.3">
      <c r="B11" s="459" t="s">
        <v>284</v>
      </c>
      <c r="C11" s="697"/>
      <c r="D11" s="56">
        <v>1</v>
      </c>
      <c r="E11" s="234"/>
      <c r="F11" s="1247" t="s">
        <v>458</v>
      </c>
      <c r="G11" s="1247"/>
      <c r="H11" s="1275"/>
      <c r="I11" s="1290"/>
    </row>
    <row r="12" spans="2:10" ht="15.75" thickBot="1" x14ac:dyDescent="0.3">
      <c r="B12" s="1" t="s">
        <v>23</v>
      </c>
      <c r="C12" s="460"/>
      <c r="D12" s="1355"/>
      <c r="E12" s="1292"/>
      <c r="F12" s="1320" t="s">
        <v>458</v>
      </c>
      <c r="G12" s="1320"/>
      <c r="H12" s="1320"/>
      <c r="I12" s="1312"/>
    </row>
    <row r="13" spans="2:10" ht="15.75" thickBot="1" x14ac:dyDescent="0.3">
      <c r="B13" s="459" t="s">
        <v>22</v>
      </c>
      <c r="C13" s="460"/>
      <c r="D13" s="98">
        <v>3204</v>
      </c>
      <c r="E13" s="92" t="s">
        <v>296</v>
      </c>
      <c r="F13" s="92"/>
      <c r="G13" s="1301">
        <v>211101</v>
      </c>
      <c r="H13" s="234"/>
      <c r="I13" s="1320"/>
      <c r="J13" s="1288"/>
    </row>
    <row r="14" spans="2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9" s="1468" customFormat="1" x14ac:dyDescent="0.25">
      <c r="B17" s="2625" t="s">
        <v>445</v>
      </c>
      <c r="C17" s="2626"/>
      <c r="D17" s="2697">
        <v>1</v>
      </c>
      <c r="E17" s="2087">
        <v>15000</v>
      </c>
      <c r="F17" s="2698">
        <f>(E17*12)</f>
        <v>180000</v>
      </c>
      <c r="G17" s="2697">
        <v>1</v>
      </c>
      <c r="H17" s="2087">
        <v>15000</v>
      </c>
      <c r="I17" s="2087">
        <f>(H17*12)</f>
        <v>180000</v>
      </c>
    </row>
    <row r="18" spans="2:9" s="1468" customFormat="1" x14ac:dyDescent="0.25">
      <c r="B18" s="2630" t="s">
        <v>354</v>
      </c>
      <c r="C18" s="2520"/>
      <c r="D18" s="2385">
        <v>1</v>
      </c>
      <c r="E18" s="1494">
        <v>6000</v>
      </c>
      <c r="F18" s="2707">
        <f>(E18*12)</f>
        <v>72000</v>
      </c>
      <c r="G18" s="2385">
        <v>1</v>
      </c>
      <c r="H18" s="1494">
        <v>6000</v>
      </c>
      <c r="I18" s="1494">
        <f>(H18*12)</f>
        <v>72000</v>
      </c>
    </row>
    <row r="19" spans="2:9" x14ac:dyDescent="0.25">
      <c r="B19" s="3197" t="s">
        <v>293</v>
      </c>
      <c r="C19" s="3199"/>
      <c r="D19" s="58">
        <v>1</v>
      </c>
      <c r="E19" s="75">
        <v>5000</v>
      </c>
      <c r="F19" s="254">
        <f>(E19*12)</f>
        <v>60000</v>
      </c>
      <c r="G19" s="58">
        <v>1</v>
      </c>
      <c r="H19" s="75">
        <v>5000</v>
      </c>
      <c r="I19" s="75">
        <f>(H19*12)</f>
        <v>60000</v>
      </c>
    </row>
    <row r="20" spans="2:9" x14ac:dyDescent="0.25">
      <c r="B20" s="3197"/>
      <c r="C20" s="3199"/>
      <c r="D20" s="58"/>
      <c r="E20" s="75"/>
      <c r="F20" s="254"/>
      <c r="G20" s="58"/>
      <c r="H20" s="75"/>
      <c r="I20" s="75"/>
    </row>
    <row r="21" spans="2:9" x14ac:dyDescent="0.25">
      <c r="B21" s="3228"/>
      <c r="C21" s="3230"/>
      <c r="D21" s="36"/>
      <c r="E21" s="47"/>
      <c r="F21" s="10"/>
      <c r="G21" s="47"/>
      <c r="H21" s="10"/>
      <c r="I21" s="47"/>
    </row>
    <row r="22" spans="2:9" x14ac:dyDescent="0.25">
      <c r="B22" s="3197"/>
      <c r="C22" s="3199"/>
      <c r="D22" s="36"/>
      <c r="E22" s="47"/>
      <c r="F22" s="10"/>
      <c r="G22" s="47"/>
      <c r="H22" s="10"/>
      <c r="I22" s="47"/>
    </row>
    <row r="23" spans="2:9" x14ac:dyDescent="0.25">
      <c r="B23" s="3228"/>
      <c r="C23" s="3230"/>
      <c r="D23" s="36"/>
      <c r="E23" s="47"/>
      <c r="F23" s="10"/>
      <c r="G23" s="47"/>
      <c r="H23" s="10"/>
      <c r="I23" s="47"/>
    </row>
    <row r="24" spans="2:9" x14ac:dyDescent="0.25">
      <c r="B24" s="3197"/>
      <c r="C24" s="3199"/>
      <c r="D24" s="36"/>
      <c r="E24" s="47"/>
      <c r="F24" s="10"/>
      <c r="G24" s="47"/>
      <c r="H24" s="10"/>
      <c r="I24" s="47"/>
    </row>
    <row r="25" spans="2:9" x14ac:dyDescent="0.25">
      <c r="B25" s="3228"/>
      <c r="C25" s="3230"/>
      <c r="D25" s="36"/>
      <c r="E25" s="47"/>
      <c r="F25" s="10"/>
      <c r="G25" s="47"/>
      <c r="H25" s="10"/>
      <c r="I25" s="47"/>
    </row>
    <row r="26" spans="2:9" x14ac:dyDescent="0.25">
      <c r="B26" s="3197"/>
      <c r="C26" s="3199"/>
      <c r="D26" s="36"/>
      <c r="E26" s="47"/>
      <c r="F26" s="10"/>
      <c r="G26" s="47"/>
      <c r="H26" s="10"/>
      <c r="I26" s="47"/>
    </row>
    <row r="27" spans="2:9" x14ac:dyDescent="0.25">
      <c r="B27" s="3228"/>
      <c r="C27" s="3230"/>
      <c r="D27" s="36"/>
      <c r="E27" s="47"/>
      <c r="F27" s="10"/>
      <c r="G27" s="47"/>
      <c r="H27" s="10"/>
      <c r="I27" s="47"/>
    </row>
    <row r="28" spans="2:9" x14ac:dyDescent="0.25">
      <c r="B28" s="3197"/>
      <c r="C28" s="3199"/>
      <c r="D28" s="36"/>
      <c r="E28" s="47"/>
      <c r="F28" s="10"/>
      <c r="G28" s="47"/>
      <c r="H28" s="10"/>
      <c r="I28" s="47"/>
    </row>
    <row r="29" spans="2:9" ht="15.75" thickBot="1" x14ac:dyDescent="0.3">
      <c r="B29" s="3228"/>
      <c r="C29" s="3230"/>
      <c r="D29" s="36"/>
      <c r="E29" s="47"/>
      <c r="F29" s="10"/>
      <c r="G29" s="47"/>
      <c r="H29" s="10"/>
      <c r="I29" s="56"/>
    </row>
    <row r="30" spans="2:9" ht="15.75" thickBot="1" x14ac:dyDescent="0.3">
      <c r="B30" s="3225"/>
      <c r="C30" s="3227"/>
      <c r="D30" s="139"/>
      <c r="E30" s="141"/>
      <c r="F30" s="7"/>
      <c r="G30" s="141"/>
      <c r="H30" s="257"/>
      <c r="I30" s="258"/>
    </row>
    <row r="31" spans="2:9" ht="15.75" thickBot="1" x14ac:dyDescent="0.3">
      <c r="B31" s="1247"/>
      <c r="C31" s="92" t="s">
        <v>99</v>
      </c>
      <c r="D31" s="234"/>
      <c r="E31" s="115">
        <f>SUM(E17:E30)</f>
        <v>26000</v>
      </c>
      <c r="F31" s="242">
        <f>SUM(F17:F30)</f>
        <v>312000</v>
      </c>
      <c r="G31" s="255"/>
      <c r="H31" s="242">
        <f>SUM(H17:H30)</f>
        <v>26000</v>
      </c>
      <c r="I31" s="115">
        <f>SUM(I17:I30)</f>
        <v>312000</v>
      </c>
    </row>
    <row r="33" spans="3:9" x14ac:dyDescent="0.25">
      <c r="C33" s="4"/>
      <c r="D33" s="4"/>
      <c r="F33" s="4"/>
      <c r="H33" s="4"/>
    </row>
    <row r="34" spans="3:9" x14ac:dyDescent="0.25">
      <c r="C34" s="3447" t="s">
        <v>294</v>
      </c>
      <c r="D34" s="3447"/>
      <c r="F34" s="288" t="s">
        <v>271</v>
      </c>
      <c r="H34" s="288" t="s">
        <v>295</v>
      </c>
    </row>
    <row r="35" spans="3:9" x14ac:dyDescent="0.25">
      <c r="I35">
        <v>122</v>
      </c>
    </row>
  </sheetData>
  <mergeCells count="24">
    <mergeCell ref="H15:I15"/>
    <mergeCell ref="C34:D34"/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  <mergeCell ref="B19:C19"/>
    <mergeCell ref="B20:C20"/>
    <mergeCell ref="B21:C21"/>
    <mergeCell ref="B27:C27"/>
    <mergeCell ref="B28:C28"/>
    <mergeCell ref="B29:C29"/>
    <mergeCell ref="B30:C30"/>
    <mergeCell ref="B22:C22"/>
    <mergeCell ref="B23:C23"/>
    <mergeCell ref="B24:C24"/>
    <mergeCell ref="B25:C25"/>
    <mergeCell ref="B26:C26"/>
  </mergeCells>
  <pageMargins left="0.7" right="0.7" top="0.75" bottom="0.75" header="0.3" footer="0.3"/>
  <pageSetup paperSize="5" scale="97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/>
  <dimension ref="A1:T36"/>
  <sheetViews>
    <sheetView topLeftCell="A10" workbookViewId="0">
      <selection activeCell="H43" sqref="H43"/>
    </sheetView>
  </sheetViews>
  <sheetFormatPr baseColWidth="10" defaultRowHeight="15" x14ac:dyDescent="0.25"/>
  <cols>
    <col min="1" max="1" width="8.5703125" style="1246" customWidth="1"/>
    <col min="3" max="3" width="12.85546875" customWidth="1"/>
    <col min="4" max="4" width="9" customWidth="1"/>
    <col min="5" max="5" width="14.5703125" customWidth="1"/>
    <col min="6" max="6" width="13.85546875" customWidth="1"/>
    <col min="7" max="7" width="7.85546875" customWidth="1"/>
    <col min="8" max="8" width="15.28515625" customWidth="1"/>
    <col min="9" max="9" width="14.85546875" customWidth="1"/>
  </cols>
  <sheetData>
    <row r="1" spans="2:2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2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20" x14ac:dyDescent="0.25">
      <c r="B3" s="3483" t="s">
        <v>1801</v>
      </c>
      <c r="C3" s="3483"/>
      <c r="D3" s="3483"/>
      <c r="E3" s="3483"/>
      <c r="F3" s="3483"/>
      <c r="G3" s="3483"/>
      <c r="H3" s="3483"/>
      <c r="I3" s="3483"/>
    </row>
    <row r="4" spans="2:2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20" x14ac:dyDescent="0.25">
      <c r="B5" s="171" t="s">
        <v>283</v>
      </c>
    </row>
    <row r="6" spans="2:20" ht="15.75" thickBot="1" x14ac:dyDescent="0.3">
      <c r="B6" s="1293"/>
      <c r="C6" s="1293"/>
      <c r="E6" s="1293"/>
      <c r="G6" s="1293"/>
    </row>
    <row r="7" spans="2:20" ht="15.75" thickBot="1" x14ac:dyDescent="0.3">
      <c r="B7" s="1" t="s">
        <v>4</v>
      </c>
      <c r="C7" s="460"/>
      <c r="D7" s="46">
        <v>7122</v>
      </c>
      <c r="E7" s="289" t="s">
        <v>1874</v>
      </c>
      <c r="F7" s="184" t="s">
        <v>105</v>
      </c>
      <c r="G7" s="466"/>
      <c r="H7" s="184"/>
      <c r="I7" s="184"/>
      <c r="J7" s="1288"/>
    </row>
    <row r="8" spans="2:20" ht="15.75" thickBot="1" x14ac:dyDescent="0.3">
      <c r="B8" s="459" t="s">
        <v>76</v>
      </c>
      <c r="C8" s="460"/>
      <c r="D8" s="47">
        <v>13</v>
      </c>
      <c r="E8" s="234"/>
      <c r="F8" s="1320" t="s">
        <v>454</v>
      </c>
      <c r="G8" s="1293"/>
      <c r="H8" s="1320"/>
      <c r="I8" s="1312"/>
      <c r="J8" s="1288"/>
    </row>
    <row r="9" spans="2:20" ht="15.75" thickBot="1" x14ac:dyDescent="0.3">
      <c r="B9" s="459" t="s">
        <v>77</v>
      </c>
      <c r="C9" s="192"/>
      <c r="D9" s="47">
        <v>0</v>
      </c>
      <c r="E9" s="234"/>
      <c r="F9" s="1320" t="s">
        <v>457</v>
      </c>
      <c r="G9" s="1293"/>
      <c r="H9" s="1275"/>
      <c r="I9" s="1295"/>
      <c r="J9" s="1288"/>
    </row>
    <row r="10" spans="2:20" ht="15.75" thickBot="1" x14ac:dyDescent="0.3">
      <c r="B10" s="1" t="s">
        <v>78</v>
      </c>
      <c r="C10" s="460"/>
      <c r="D10" s="47">
        <v>0</v>
      </c>
      <c r="F10" s="1293" t="s">
        <v>458</v>
      </c>
      <c r="G10" s="1292"/>
      <c r="H10" s="1275"/>
      <c r="I10" s="1295"/>
      <c r="J10" s="1288"/>
    </row>
    <row r="11" spans="2:20" ht="15.75" thickBot="1" x14ac:dyDescent="0.3">
      <c r="B11" s="459" t="s">
        <v>284</v>
      </c>
      <c r="C11" s="460"/>
      <c r="D11" s="56">
        <v>1</v>
      </c>
      <c r="E11" s="234"/>
      <c r="F11" s="1293" t="s">
        <v>458</v>
      </c>
      <c r="G11" s="1293"/>
      <c r="H11" s="1320"/>
      <c r="I11" s="1295"/>
      <c r="J11" s="1288"/>
    </row>
    <row r="12" spans="2:20" ht="15.75" thickBot="1" x14ac:dyDescent="0.3">
      <c r="B12" s="459" t="s">
        <v>23</v>
      </c>
      <c r="C12" s="459"/>
      <c r="D12" s="1355"/>
      <c r="E12" s="1289"/>
      <c r="F12" s="1247" t="s">
        <v>458</v>
      </c>
      <c r="G12" s="1295"/>
      <c r="H12" s="1247"/>
      <c r="I12" s="1291"/>
    </row>
    <row r="13" spans="2:20" ht="15.75" thickBot="1" x14ac:dyDescent="0.3">
      <c r="B13" s="193" t="s">
        <v>22</v>
      </c>
      <c r="C13" s="194"/>
      <c r="D13" s="98">
        <v>3204</v>
      </c>
      <c r="E13" s="465" t="s">
        <v>296</v>
      </c>
      <c r="F13" s="467"/>
      <c r="G13" s="57">
        <v>211206</v>
      </c>
      <c r="H13" s="234"/>
      <c r="I13" s="1312"/>
      <c r="J13" s="1288"/>
    </row>
    <row r="14" spans="2:2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2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2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  <c r="J16" s="1246"/>
      <c r="K16" s="1246"/>
      <c r="L16" s="1246"/>
      <c r="M16" s="1246"/>
      <c r="N16" s="1246"/>
      <c r="O16" s="1246"/>
      <c r="P16" s="1246"/>
      <c r="Q16" s="1246"/>
      <c r="R16" s="1246"/>
      <c r="S16" s="1246"/>
      <c r="T16" s="1246"/>
    </row>
    <row r="17" spans="2:20" s="1468" customFormat="1" ht="15.75" thickBot="1" x14ac:dyDescent="0.3">
      <c r="B17" s="3613" t="s">
        <v>399</v>
      </c>
      <c r="C17" s="3615"/>
      <c r="D17" s="2697">
        <v>2</v>
      </c>
      <c r="E17" s="2087">
        <v>6874</v>
      </c>
      <c r="F17" s="2087">
        <f t="shared" ref="F17:F23" si="0">E17*12</f>
        <v>82488</v>
      </c>
      <c r="G17" s="2697">
        <v>2</v>
      </c>
      <c r="H17" s="2087">
        <v>6874</v>
      </c>
      <c r="I17" s="2087">
        <f t="shared" ref="I17:I23" si="1">H17*12</f>
        <v>82488</v>
      </c>
      <c r="J17" s="1246"/>
      <c r="K17" s="1246"/>
      <c r="L17" s="1246"/>
      <c r="M17" s="1246"/>
      <c r="N17" s="1246"/>
      <c r="O17" s="1246"/>
      <c r="P17" s="1246"/>
      <c r="Q17" s="1246"/>
      <c r="R17" s="1246"/>
      <c r="S17" s="1246"/>
      <c r="T17" s="1246"/>
    </row>
    <row r="18" spans="2:20" s="1468" customFormat="1" ht="15.75" thickBot="1" x14ac:dyDescent="0.3">
      <c r="B18" s="3613" t="s">
        <v>1824</v>
      </c>
      <c r="C18" s="3615"/>
      <c r="D18" s="2385">
        <v>3</v>
      </c>
      <c r="E18" s="2099">
        <v>11900</v>
      </c>
      <c r="F18" s="2309">
        <f t="shared" si="0"/>
        <v>142800</v>
      </c>
      <c r="G18" s="2385">
        <v>3</v>
      </c>
      <c r="H18" s="2099">
        <v>11900</v>
      </c>
      <c r="I18" s="2309">
        <f t="shared" si="1"/>
        <v>142800</v>
      </c>
    </row>
    <row r="19" spans="2:20" s="1468" customFormat="1" x14ac:dyDescent="0.25">
      <c r="B19" s="3613" t="s">
        <v>642</v>
      </c>
      <c r="C19" s="3615"/>
      <c r="D19" s="2385">
        <v>1</v>
      </c>
      <c r="E19" s="2099">
        <v>3500</v>
      </c>
      <c r="F19" s="2309">
        <f t="shared" si="0"/>
        <v>42000</v>
      </c>
      <c r="G19" s="2385">
        <v>1</v>
      </c>
      <c r="H19" s="2099">
        <v>3500</v>
      </c>
      <c r="I19" s="2309">
        <f t="shared" si="1"/>
        <v>42000</v>
      </c>
    </row>
    <row r="20" spans="2:20" s="1468" customFormat="1" x14ac:dyDescent="0.25">
      <c r="B20" s="3418" t="s">
        <v>2167</v>
      </c>
      <c r="C20" s="3420"/>
      <c r="D20" s="2385">
        <v>1</v>
      </c>
      <c r="E20" s="1494">
        <v>3000</v>
      </c>
      <c r="F20" s="2707">
        <f t="shared" si="0"/>
        <v>36000</v>
      </c>
      <c r="G20" s="2385">
        <v>1</v>
      </c>
      <c r="H20" s="1494">
        <v>3000</v>
      </c>
      <c r="I20" s="1494">
        <f t="shared" si="1"/>
        <v>36000</v>
      </c>
    </row>
    <row r="21" spans="2:20" s="1468" customFormat="1" x14ac:dyDescent="0.25">
      <c r="B21" s="3418" t="s">
        <v>2542</v>
      </c>
      <c r="C21" s="3420"/>
      <c r="D21" s="2385">
        <v>2</v>
      </c>
      <c r="E21" s="1494">
        <v>9500</v>
      </c>
      <c r="F21" s="2707">
        <f t="shared" si="0"/>
        <v>114000</v>
      </c>
      <c r="G21" s="2385">
        <v>2</v>
      </c>
      <c r="H21" s="1494">
        <v>9500</v>
      </c>
      <c r="I21" s="1494">
        <f t="shared" si="1"/>
        <v>114000</v>
      </c>
    </row>
    <row r="22" spans="2:20" s="1468" customFormat="1" x14ac:dyDescent="0.25">
      <c r="B22" s="3418" t="s">
        <v>2543</v>
      </c>
      <c r="C22" s="3420"/>
      <c r="D22" s="2385">
        <v>2</v>
      </c>
      <c r="E22" s="1494">
        <v>7500</v>
      </c>
      <c r="F22" s="2707">
        <f t="shared" si="0"/>
        <v>90000</v>
      </c>
      <c r="G22" s="2384">
        <v>2</v>
      </c>
      <c r="H22" s="1494">
        <v>7500</v>
      </c>
      <c r="I22" s="1494">
        <f t="shared" si="1"/>
        <v>90000</v>
      </c>
    </row>
    <row r="23" spans="2:20" s="1468" customFormat="1" x14ac:dyDescent="0.25">
      <c r="B23" s="3418" t="s">
        <v>2544</v>
      </c>
      <c r="C23" s="3420"/>
      <c r="D23" s="2385">
        <v>1</v>
      </c>
      <c r="E23" s="1494">
        <v>4000</v>
      </c>
      <c r="F23" s="2707">
        <f t="shared" si="0"/>
        <v>48000</v>
      </c>
      <c r="G23" s="2384">
        <v>1</v>
      </c>
      <c r="H23" s="1494">
        <v>4000</v>
      </c>
      <c r="I23" s="1494">
        <f t="shared" si="1"/>
        <v>48000</v>
      </c>
      <c r="J23" s="1246"/>
      <c r="K23" s="1246"/>
      <c r="L23" s="1246"/>
      <c r="M23" s="1246"/>
      <c r="N23" s="1246"/>
      <c r="O23" s="1246"/>
      <c r="P23" s="1246"/>
      <c r="Q23" s="1246"/>
      <c r="R23" s="1246"/>
      <c r="S23" s="1246"/>
      <c r="T23" s="1246"/>
    </row>
    <row r="24" spans="2:20" s="1468" customFormat="1" x14ac:dyDescent="0.25">
      <c r="B24" s="3418"/>
      <c r="C24" s="3420"/>
      <c r="D24" s="2630"/>
      <c r="E24" s="2272"/>
      <c r="F24" s="2520"/>
      <c r="G24" s="2272"/>
      <c r="H24" s="2520"/>
      <c r="I24" s="2272"/>
    </row>
    <row r="25" spans="2:20" x14ac:dyDescent="0.25">
      <c r="B25" s="3197"/>
      <c r="C25" s="3199"/>
      <c r="D25" s="36"/>
      <c r="E25" s="47"/>
      <c r="F25" s="10"/>
      <c r="G25" s="47"/>
      <c r="H25" s="10"/>
      <c r="I25" s="47"/>
    </row>
    <row r="26" spans="2:20" x14ac:dyDescent="0.25">
      <c r="B26" s="3197"/>
      <c r="C26" s="3199"/>
      <c r="D26" s="36"/>
      <c r="E26" s="47"/>
      <c r="F26" s="10"/>
      <c r="G26" s="47"/>
      <c r="H26" s="10"/>
      <c r="I26" s="47"/>
    </row>
    <row r="27" spans="2:20" x14ac:dyDescent="0.25">
      <c r="B27" s="3197"/>
      <c r="C27" s="3199"/>
      <c r="D27" s="36"/>
      <c r="E27" s="47"/>
      <c r="F27" s="10"/>
      <c r="G27" s="47"/>
      <c r="H27" s="10"/>
      <c r="I27" s="47"/>
    </row>
    <row r="28" spans="2:20" x14ac:dyDescent="0.25">
      <c r="B28" s="3197"/>
      <c r="C28" s="3199"/>
      <c r="D28" s="36"/>
      <c r="E28" s="47"/>
      <c r="F28" s="10"/>
      <c r="G28" s="47"/>
      <c r="H28" s="10"/>
      <c r="I28" s="47"/>
    </row>
    <row r="29" spans="2:20" x14ac:dyDescent="0.25">
      <c r="B29" s="3197"/>
      <c r="C29" s="3199"/>
      <c r="D29" s="36"/>
      <c r="E29" s="47"/>
      <c r="F29" s="10"/>
      <c r="G29" s="47"/>
      <c r="H29" s="10"/>
      <c r="I29" s="47"/>
    </row>
    <row r="30" spans="2:20" ht="15.75" thickBot="1" x14ac:dyDescent="0.3">
      <c r="B30" s="3197"/>
      <c r="C30" s="3199"/>
      <c r="D30" s="36"/>
      <c r="E30" s="47"/>
      <c r="F30" s="10"/>
      <c r="G30" s="47"/>
      <c r="H30" s="10"/>
      <c r="I30" s="56"/>
    </row>
    <row r="31" spans="2:20" ht="15.75" thickBot="1" x14ac:dyDescent="0.3">
      <c r="B31" s="3225"/>
      <c r="C31" s="3227"/>
      <c r="D31" s="139"/>
      <c r="E31" s="141"/>
      <c r="F31" s="7"/>
      <c r="G31" s="141"/>
      <c r="H31" s="257"/>
      <c r="I31" s="258"/>
    </row>
    <row r="32" spans="2:20" ht="15.75" thickBot="1" x14ac:dyDescent="0.3">
      <c r="C32" s="92" t="s">
        <v>99</v>
      </c>
      <c r="D32" s="234"/>
      <c r="E32" s="115">
        <f>SUM(E17:E31)</f>
        <v>46274</v>
      </c>
      <c r="F32" s="242">
        <f>SUM(F17:F31)</f>
        <v>555288</v>
      </c>
      <c r="G32" s="255"/>
      <c r="H32" s="242">
        <f>(H17+H18+H19+H20+H21+H22+H23)</f>
        <v>46274</v>
      </c>
      <c r="I32" s="115">
        <f>SUM(I17:I31)</f>
        <v>555288</v>
      </c>
    </row>
    <row r="34" spans="3:9" x14ac:dyDescent="0.25">
      <c r="C34" s="4"/>
      <c r="D34" s="4"/>
      <c r="F34" s="4"/>
      <c r="H34" s="4"/>
    </row>
    <row r="35" spans="3:9" x14ac:dyDescent="0.25">
      <c r="C35" s="3447" t="s">
        <v>294</v>
      </c>
      <c r="D35" s="3447"/>
      <c r="F35" s="288" t="s">
        <v>271</v>
      </c>
      <c r="H35" s="288" t="s">
        <v>295</v>
      </c>
    </row>
    <row r="36" spans="3:9" x14ac:dyDescent="0.25">
      <c r="I36">
        <v>123</v>
      </c>
    </row>
  </sheetData>
  <mergeCells count="27">
    <mergeCell ref="H15:I15"/>
    <mergeCell ref="C35:D35"/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30:C30"/>
    <mergeCell ref="B31:C31"/>
    <mergeCell ref="B27:C27"/>
    <mergeCell ref="B28:C28"/>
    <mergeCell ref="B29:C29"/>
  </mergeCells>
  <pageMargins left="1" right="1" top="1" bottom="1" header="0.5" footer="0.5"/>
  <pageSetup paperSize="5" scale="80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tabColor rgb="FFFF0000"/>
    <pageSetUpPr fitToPage="1"/>
  </sheetPr>
  <dimension ref="A1:AA50"/>
  <sheetViews>
    <sheetView topLeftCell="N13" zoomScale="90" zoomScaleNormal="90" workbookViewId="0">
      <selection activeCell="A36" sqref="A36:XFD36"/>
    </sheetView>
  </sheetViews>
  <sheetFormatPr baseColWidth="10" defaultRowHeight="15" x14ac:dyDescent="0.25"/>
  <cols>
    <col min="1" max="1" width="14.42578125" style="1246" customWidth="1"/>
    <col min="2" max="2" width="9.28515625" customWidth="1"/>
    <col min="4" max="4" width="8" customWidth="1"/>
    <col min="5" max="5" width="7.85546875" customWidth="1"/>
    <col min="6" max="6" width="6.85546875" customWidth="1"/>
    <col min="7" max="7" width="9.28515625" customWidth="1"/>
    <col min="8" max="8" width="8.140625" customWidth="1"/>
    <col min="9" max="9" width="6.7109375" customWidth="1"/>
    <col min="10" max="10" width="7.5703125" customWidth="1"/>
    <col min="11" max="11" width="7.140625" customWidth="1"/>
    <col min="12" max="12" width="10" customWidth="1"/>
    <col min="13" max="13" width="7.7109375" customWidth="1"/>
    <col min="14" max="14" width="7.5703125" customWidth="1"/>
    <col min="18" max="18" width="23.28515625" customWidth="1"/>
    <col min="19" max="19" width="12.85546875" customWidth="1"/>
    <col min="20" max="20" width="14.85546875" customWidth="1"/>
    <col min="21" max="21" width="11.7109375" customWidth="1"/>
    <col min="22" max="22" width="15.42578125" customWidth="1"/>
    <col min="23" max="23" width="21" customWidth="1"/>
    <col min="24" max="24" width="16.7109375" customWidth="1"/>
    <col min="25" max="25" width="19.140625" customWidth="1"/>
  </cols>
  <sheetData>
    <row r="1" spans="2:25" x14ac:dyDescent="0.25">
      <c r="B1" s="3524" t="s">
        <v>17</v>
      </c>
      <c r="C1" s="3525"/>
      <c r="D1" s="3525"/>
      <c r="E1" s="3525"/>
      <c r="F1" s="3525"/>
      <c r="G1" s="3525"/>
      <c r="H1" s="3525"/>
      <c r="I1" s="3525"/>
      <c r="J1" s="3525"/>
      <c r="K1" s="3525"/>
      <c r="L1" s="3525"/>
      <c r="M1" s="3525"/>
      <c r="N1" s="3525"/>
      <c r="O1" s="3525"/>
      <c r="P1" s="3525"/>
      <c r="Q1" s="3525"/>
      <c r="R1" s="3525"/>
      <c r="S1" s="3525"/>
      <c r="T1" s="3525"/>
      <c r="U1" s="3525"/>
      <c r="V1" s="3525"/>
      <c r="W1" s="3525"/>
      <c r="X1" s="3525"/>
      <c r="Y1" s="3526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60"/>
      <c r="C5" s="3036" t="s">
        <v>1098</v>
      </c>
      <c r="D5" s="303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</row>
    <row r="6" spans="2:25" x14ac:dyDescent="0.25">
      <c r="B6" s="55"/>
      <c r="C6" s="2"/>
      <c r="D6" s="2"/>
      <c r="E6" s="2"/>
      <c r="F6" s="3000" t="s">
        <v>1710</v>
      </c>
      <c r="G6" s="3000"/>
      <c r="H6" s="3000"/>
      <c r="I6" s="3000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25" x14ac:dyDescent="0.25">
      <c r="B7" s="3038" t="s">
        <v>774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x14ac:dyDescent="0.25">
      <c r="B9" s="55"/>
      <c r="C9" s="3000" t="s">
        <v>917</v>
      </c>
      <c r="D9" s="3000"/>
      <c r="E9" s="3000"/>
      <c r="F9" s="3000"/>
      <c r="G9" s="3000"/>
      <c r="H9" s="2"/>
      <c r="I9" s="2"/>
      <c r="J9" s="2"/>
      <c r="K9" s="2"/>
      <c r="L9" s="3000" t="s">
        <v>1099</v>
      </c>
      <c r="M9" s="3000"/>
      <c r="N9" s="3000"/>
      <c r="O9" s="3000"/>
      <c r="P9" s="3000"/>
      <c r="Q9" s="3000"/>
      <c r="R9" s="3000"/>
      <c r="S9" s="3000"/>
      <c r="T9" s="3000"/>
      <c r="U9" s="3000"/>
      <c r="V9" s="2"/>
      <c r="W9" s="2"/>
      <c r="X9" s="2"/>
      <c r="Y9" s="62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25" ht="15.75" customHeight="1" thickBot="1" x14ac:dyDescent="0.3">
      <c r="B11" s="3401" t="s">
        <v>688</v>
      </c>
      <c r="C11" s="3401" t="s">
        <v>932</v>
      </c>
      <c r="D11" s="3009" t="s">
        <v>16</v>
      </c>
      <c r="E11" s="3010"/>
      <c r="F11" s="3010"/>
      <c r="G11" s="3010"/>
      <c r="H11" s="3010"/>
      <c r="I11" s="3389" t="s">
        <v>713</v>
      </c>
      <c r="J11" s="3010" t="s">
        <v>45</v>
      </c>
      <c r="K11" s="3010"/>
      <c r="L11" s="3010"/>
      <c r="M11" s="3010"/>
      <c r="N11" s="3011"/>
      <c r="O11" s="55"/>
      <c r="P11" s="2"/>
      <c r="Q11" s="2"/>
      <c r="R11" s="62"/>
      <c r="S11" s="62"/>
      <c r="T11" s="3394" t="s">
        <v>47</v>
      </c>
      <c r="U11" s="3394" t="s">
        <v>678</v>
      </c>
      <c r="V11" s="3246" t="s">
        <v>13</v>
      </c>
      <c r="W11" s="3413" t="s">
        <v>2304</v>
      </c>
      <c r="X11" s="3414"/>
      <c r="Y11" s="221" t="s">
        <v>2456</v>
      </c>
    </row>
    <row r="12" spans="2:25" x14ac:dyDescent="0.25">
      <c r="B12" s="3402"/>
      <c r="C12" s="3402"/>
      <c r="D12" s="3389" t="s">
        <v>690</v>
      </c>
      <c r="E12" s="3401" t="s">
        <v>21</v>
      </c>
      <c r="F12" s="3401" t="s">
        <v>692</v>
      </c>
      <c r="G12" s="3401" t="s">
        <v>712</v>
      </c>
      <c r="H12" s="3401" t="s">
        <v>694</v>
      </c>
      <c r="I12" s="3390"/>
      <c r="J12" s="3401" t="s">
        <v>671</v>
      </c>
      <c r="K12" s="3389" t="s">
        <v>299</v>
      </c>
      <c r="L12" s="3564" t="s">
        <v>5</v>
      </c>
      <c r="M12" s="3564" t="s">
        <v>113</v>
      </c>
      <c r="N12" s="3564" t="s">
        <v>6</v>
      </c>
      <c r="O12" s="55"/>
      <c r="P12" s="2"/>
      <c r="Q12" s="2"/>
      <c r="R12" s="62"/>
      <c r="S12" s="62"/>
      <c r="T12" s="3403"/>
      <c r="U12" s="3403"/>
      <c r="V12" s="3200"/>
      <c r="W12" s="3394" t="s">
        <v>704</v>
      </c>
      <c r="X12" s="3394" t="s">
        <v>705</v>
      </c>
      <c r="Y12" s="3394" t="s">
        <v>269</v>
      </c>
    </row>
    <row r="13" spans="2:25" x14ac:dyDescent="0.25">
      <c r="B13" s="3402"/>
      <c r="C13" s="3402"/>
      <c r="D13" s="3390"/>
      <c r="E13" s="3402"/>
      <c r="F13" s="3402"/>
      <c r="G13" s="3402"/>
      <c r="H13" s="3402"/>
      <c r="I13" s="3390"/>
      <c r="J13" s="3402"/>
      <c r="K13" s="3390"/>
      <c r="L13" s="3564"/>
      <c r="M13" s="3564"/>
      <c r="N13" s="3564"/>
      <c r="O13" s="2999" t="s">
        <v>46</v>
      </c>
      <c r="P13" s="3000"/>
      <c r="Q13" s="3000"/>
      <c r="R13" s="3001"/>
      <c r="S13" s="663" t="s">
        <v>22</v>
      </c>
      <c r="T13" s="3403"/>
      <c r="U13" s="3403"/>
      <c r="V13" s="3200"/>
      <c r="W13" s="3395"/>
      <c r="X13" s="3395"/>
      <c r="Y13" s="3395"/>
    </row>
    <row r="14" spans="2:25" x14ac:dyDescent="0.25">
      <c r="B14" s="3402"/>
      <c r="C14" s="3402"/>
      <c r="D14" s="3390"/>
      <c r="E14" s="3402"/>
      <c r="F14" s="3402"/>
      <c r="G14" s="3402"/>
      <c r="H14" s="3402"/>
      <c r="I14" s="3390"/>
      <c r="J14" s="3402"/>
      <c r="K14" s="3390"/>
      <c r="L14" s="3564"/>
      <c r="M14" s="3564"/>
      <c r="N14" s="3564"/>
      <c r="O14" s="55"/>
      <c r="P14" s="2"/>
      <c r="Q14" s="2"/>
      <c r="R14" s="62"/>
      <c r="S14" s="62"/>
      <c r="T14" s="3403"/>
      <c r="U14" s="3403"/>
      <c r="V14" s="3200"/>
      <c r="W14" s="3395"/>
      <c r="X14" s="3395"/>
      <c r="Y14" s="3395"/>
    </row>
    <row r="15" spans="2:25" ht="32.25" customHeight="1" thickBot="1" x14ac:dyDescent="0.3">
      <c r="B15" s="3402"/>
      <c r="C15" s="3402"/>
      <c r="D15" s="3390"/>
      <c r="E15" s="3402"/>
      <c r="F15" s="3402"/>
      <c r="G15" s="3402"/>
      <c r="H15" s="3402"/>
      <c r="I15" s="3390"/>
      <c r="J15" s="3402"/>
      <c r="K15" s="3390"/>
      <c r="L15" s="3564"/>
      <c r="M15" s="3564"/>
      <c r="N15" s="3564"/>
      <c r="O15" s="63"/>
      <c r="P15" s="64"/>
      <c r="Q15" s="64"/>
      <c r="R15" s="65"/>
      <c r="S15" s="65"/>
      <c r="T15" s="3478"/>
      <c r="U15" s="3478"/>
      <c r="V15" s="3201"/>
      <c r="W15" s="3481"/>
      <c r="X15" s="3481"/>
      <c r="Y15" s="3481"/>
    </row>
    <row r="16" spans="2:25" ht="15.75" thickBot="1" x14ac:dyDescent="0.3">
      <c r="B16" s="668">
        <v>1</v>
      </c>
      <c r="C16" s="666">
        <v>2</v>
      </c>
      <c r="D16" s="666">
        <v>3</v>
      </c>
      <c r="E16" s="476">
        <v>4</v>
      </c>
      <c r="F16" s="666">
        <v>5</v>
      </c>
      <c r="G16" s="666">
        <v>6</v>
      </c>
      <c r="H16" s="666">
        <v>7</v>
      </c>
      <c r="I16" s="476"/>
      <c r="J16" s="666">
        <v>8</v>
      </c>
      <c r="K16" s="666">
        <v>9</v>
      </c>
      <c r="L16" s="666">
        <v>10</v>
      </c>
      <c r="M16" s="666">
        <v>11</v>
      </c>
      <c r="N16" s="667">
        <v>12</v>
      </c>
      <c r="O16" s="3010">
        <v>13</v>
      </c>
      <c r="P16" s="3010"/>
      <c r="Q16" s="3010"/>
      <c r="R16" s="3011"/>
      <c r="S16" s="659"/>
      <c r="T16" s="45">
        <v>14</v>
      </c>
      <c r="U16" s="45">
        <v>15</v>
      </c>
      <c r="V16" s="290">
        <v>16</v>
      </c>
      <c r="W16" s="290">
        <v>17</v>
      </c>
      <c r="X16" s="290">
        <v>18</v>
      </c>
      <c r="Y16" s="286">
        <v>19</v>
      </c>
    </row>
    <row r="17" spans="2:27" x14ac:dyDescent="0.25">
      <c r="B17" s="440"/>
      <c r="C17" s="412"/>
      <c r="D17" s="506" t="s">
        <v>1156</v>
      </c>
      <c r="E17" s="506" t="s">
        <v>582</v>
      </c>
      <c r="F17" s="506" t="s">
        <v>541</v>
      </c>
      <c r="G17" s="412"/>
      <c r="H17" s="412"/>
      <c r="I17" s="412"/>
      <c r="J17" s="1334" t="s">
        <v>675</v>
      </c>
      <c r="K17" s="1334" t="s">
        <v>677</v>
      </c>
      <c r="L17" s="1334"/>
      <c r="M17" s="1334"/>
      <c r="N17" s="442"/>
      <c r="O17" s="3223" t="s">
        <v>719</v>
      </c>
      <c r="P17" s="2993"/>
      <c r="Q17" s="2993"/>
      <c r="R17" s="3224"/>
      <c r="S17" s="784"/>
      <c r="T17" s="491"/>
      <c r="U17" s="491"/>
      <c r="V17" s="767"/>
      <c r="W17" s="82"/>
      <c r="X17" s="82"/>
      <c r="Y17" s="82"/>
      <c r="AA17" s="23"/>
    </row>
    <row r="18" spans="2:27" s="1468" customFormat="1" x14ac:dyDescent="0.25">
      <c r="B18" s="2390"/>
      <c r="C18" s="2273"/>
      <c r="D18" s="2273"/>
      <c r="E18" s="2273"/>
      <c r="F18" s="2273"/>
      <c r="G18" s="2273"/>
      <c r="H18" s="2273"/>
      <c r="I18" s="2273"/>
      <c r="J18" s="2276" t="s">
        <v>675</v>
      </c>
      <c r="K18" s="2276" t="s">
        <v>677</v>
      </c>
      <c r="L18" s="2276" t="s">
        <v>677</v>
      </c>
      <c r="M18" s="2276"/>
      <c r="N18" s="2277"/>
      <c r="O18" s="3387" t="s">
        <v>811</v>
      </c>
      <c r="P18" s="3149"/>
      <c r="Q18" s="3149"/>
      <c r="R18" s="3388"/>
      <c r="S18" s="2476"/>
      <c r="T18" s="2336"/>
      <c r="U18" s="2336"/>
      <c r="V18" s="2335"/>
      <c r="W18" s="2272"/>
      <c r="X18" s="2278"/>
      <c r="Y18" s="2272"/>
    </row>
    <row r="19" spans="2:27" s="1468" customFormat="1" ht="15.75" thickBot="1" x14ac:dyDescent="0.3">
      <c r="B19" s="2275" t="s">
        <v>462</v>
      </c>
      <c r="C19" s="2273"/>
      <c r="D19" s="2273"/>
      <c r="E19" s="2273"/>
      <c r="F19" s="2273"/>
      <c r="G19" s="2273"/>
      <c r="H19" s="2273"/>
      <c r="I19" s="2273"/>
      <c r="J19" s="2281" t="s">
        <v>675</v>
      </c>
      <c r="K19" s="2281" t="s">
        <v>677</v>
      </c>
      <c r="L19" s="2281">
        <v>1</v>
      </c>
      <c r="M19" s="2282" t="s">
        <v>675</v>
      </c>
      <c r="N19" s="2283" t="s">
        <v>598</v>
      </c>
      <c r="O19" s="3418" t="s">
        <v>2269</v>
      </c>
      <c r="P19" s="3419"/>
      <c r="Q19" s="3419"/>
      <c r="R19" s="3420"/>
      <c r="S19" s="2289" t="s">
        <v>1167</v>
      </c>
      <c r="T19" s="2300" t="s">
        <v>681</v>
      </c>
      <c r="U19" s="2300" t="s">
        <v>1319</v>
      </c>
      <c r="V19" s="2335" t="s">
        <v>875</v>
      </c>
      <c r="W19" s="1494">
        <v>68088</v>
      </c>
      <c r="X19" s="1494">
        <v>51066</v>
      </c>
      <c r="Y19" s="1494">
        <v>188088</v>
      </c>
    </row>
    <row r="20" spans="2:27" s="1468" customFormat="1" x14ac:dyDescent="0.25">
      <c r="B20" s="2390"/>
      <c r="C20" s="2273"/>
      <c r="D20" s="2273"/>
      <c r="E20" s="2273"/>
      <c r="F20" s="2273"/>
      <c r="G20" s="2273"/>
      <c r="H20" s="2273"/>
      <c r="I20" s="2273"/>
      <c r="J20" s="2276" t="s">
        <v>675</v>
      </c>
      <c r="K20" s="2276" t="s">
        <v>677</v>
      </c>
      <c r="L20" s="2276" t="s">
        <v>677</v>
      </c>
      <c r="M20" s="2276" t="s">
        <v>722</v>
      </c>
      <c r="N20" s="2277"/>
      <c r="O20" s="3574" t="s">
        <v>724</v>
      </c>
      <c r="P20" s="3546"/>
      <c r="Q20" s="3546"/>
      <c r="R20" s="3575"/>
      <c r="S20" s="2476"/>
      <c r="T20" s="2335"/>
      <c r="U20" s="2276"/>
      <c r="V20" s="2339"/>
      <c r="W20" s="1494"/>
      <c r="X20" s="1494"/>
      <c r="Y20" s="1494"/>
    </row>
    <row r="21" spans="2:27" s="1468" customFormat="1" x14ac:dyDescent="0.25">
      <c r="B21" s="2275" t="s">
        <v>462</v>
      </c>
      <c r="C21" s="2273"/>
      <c r="D21" s="2273"/>
      <c r="E21" s="2273"/>
      <c r="F21" s="2273"/>
      <c r="G21" s="2273"/>
      <c r="H21" s="2273"/>
      <c r="I21" s="2273"/>
      <c r="J21" s="2281" t="s">
        <v>675</v>
      </c>
      <c r="K21" s="2281" t="s">
        <v>677</v>
      </c>
      <c r="L21" s="2281" t="s">
        <v>677</v>
      </c>
      <c r="M21" s="2282" t="s">
        <v>722</v>
      </c>
      <c r="N21" s="2283" t="s">
        <v>598</v>
      </c>
      <c r="O21" s="3387" t="s">
        <v>1157</v>
      </c>
      <c r="P21" s="3149"/>
      <c r="Q21" s="3149"/>
      <c r="R21" s="3388"/>
      <c r="S21" s="2289" t="s">
        <v>1167</v>
      </c>
      <c r="T21" s="2300" t="s">
        <v>667</v>
      </c>
      <c r="U21" s="2337" t="s">
        <v>1282</v>
      </c>
      <c r="V21" s="2335" t="s">
        <v>541</v>
      </c>
      <c r="W21" s="1494">
        <v>11674</v>
      </c>
      <c r="X21" s="2318">
        <v>8752.52</v>
      </c>
      <c r="Y21" s="1494">
        <v>11674</v>
      </c>
    </row>
    <row r="22" spans="2:27" s="1468" customFormat="1" x14ac:dyDescent="0.25">
      <c r="B22" s="2390"/>
      <c r="C22" s="2273"/>
      <c r="D22" s="2273"/>
      <c r="E22" s="2432"/>
      <c r="F22" s="2273"/>
      <c r="G22" s="2273"/>
      <c r="H22" s="2273"/>
      <c r="I22" s="2273"/>
      <c r="J22" s="2276" t="s">
        <v>675</v>
      </c>
      <c r="K22" s="2276" t="s">
        <v>677</v>
      </c>
      <c r="L22" s="2276" t="s">
        <v>675</v>
      </c>
      <c r="M22" s="2276" t="s">
        <v>675</v>
      </c>
      <c r="N22" s="2277"/>
      <c r="O22" s="3418" t="s">
        <v>1261</v>
      </c>
      <c r="P22" s="3419"/>
      <c r="Q22" s="3419"/>
      <c r="R22" s="3420"/>
      <c r="S22" s="2476"/>
      <c r="T22" s="2335"/>
      <c r="U22" s="2276"/>
      <c r="V22" s="2339"/>
      <c r="W22" s="1494"/>
      <c r="X22" s="1494"/>
      <c r="Y22" s="1494"/>
    </row>
    <row r="23" spans="2:27" s="1468" customFormat="1" x14ac:dyDescent="0.25"/>
    <row r="24" spans="2:27" s="1468" customFormat="1" x14ac:dyDescent="0.25">
      <c r="B24" s="2390"/>
      <c r="C24" s="2273"/>
      <c r="D24" s="2273"/>
      <c r="E24" s="2273"/>
      <c r="F24" s="2273"/>
      <c r="G24" s="2273"/>
      <c r="H24" s="2273"/>
      <c r="I24" s="2273"/>
      <c r="J24" s="2276" t="s">
        <v>675</v>
      </c>
      <c r="K24" s="2276" t="s">
        <v>677</v>
      </c>
      <c r="L24" s="2276" t="s">
        <v>723</v>
      </c>
      <c r="M24" s="2276"/>
      <c r="N24" s="2283"/>
      <c r="O24" s="3387" t="s">
        <v>136</v>
      </c>
      <c r="P24" s="3149"/>
      <c r="Q24" s="3149"/>
      <c r="R24" s="3388"/>
      <c r="S24" s="2476"/>
      <c r="T24" s="2300"/>
      <c r="U24" s="2300"/>
      <c r="V24" s="2335"/>
      <c r="W24" s="1494"/>
      <c r="X24" s="1494"/>
      <c r="Y24" s="1494"/>
    </row>
    <row r="25" spans="2:27" s="1468" customFormat="1" ht="15.75" thickBot="1" x14ac:dyDescent="0.3">
      <c r="B25" s="2390"/>
      <c r="C25" s="2273"/>
      <c r="D25" s="2273"/>
      <c r="E25" s="2273"/>
      <c r="F25" s="2273"/>
      <c r="G25" s="2273"/>
      <c r="H25" s="2273"/>
      <c r="I25" s="2273"/>
      <c r="J25" s="2276" t="s">
        <v>675</v>
      </c>
      <c r="K25" s="2276" t="s">
        <v>677</v>
      </c>
      <c r="L25" s="2276" t="s">
        <v>723</v>
      </c>
      <c r="M25" s="2276" t="s">
        <v>677</v>
      </c>
      <c r="N25" s="2283"/>
      <c r="O25" s="3457" t="s">
        <v>1158</v>
      </c>
      <c r="P25" s="3458"/>
      <c r="Q25" s="3458"/>
      <c r="R25" s="3459"/>
      <c r="S25" s="2476"/>
      <c r="T25" s="2300"/>
      <c r="U25" s="2300"/>
      <c r="V25" s="2335"/>
      <c r="W25" s="1494"/>
      <c r="X25" s="1494"/>
      <c r="Y25" s="1494"/>
    </row>
    <row r="26" spans="2:27" s="1468" customFormat="1" x14ac:dyDescent="0.25">
      <c r="B26" s="2275" t="s">
        <v>462</v>
      </c>
      <c r="C26" s="2273"/>
      <c r="D26" s="2273"/>
      <c r="E26" s="2273"/>
      <c r="F26" s="2273"/>
      <c r="G26" s="2273"/>
      <c r="H26" s="2273"/>
      <c r="I26" s="2273"/>
      <c r="J26" s="2281" t="s">
        <v>675</v>
      </c>
      <c r="K26" s="2281" t="s">
        <v>677</v>
      </c>
      <c r="L26" s="2281" t="s">
        <v>723</v>
      </c>
      <c r="M26" s="2282" t="s">
        <v>677</v>
      </c>
      <c r="N26" s="2283" t="s">
        <v>598</v>
      </c>
      <c r="O26" s="3574" t="s">
        <v>137</v>
      </c>
      <c r="P26" s="3546"/>
      <c r="Q26" s="3546"/>
      <c r="R26" s="3575"/>
      <c r="S26" s="2289" t="s">
        <v>1167</v>
      </c>
      <c r="T26" s="2300" t="s">
        <v>681</v>
      </c>
      <c r="U26" s="2300" t="s">
        <v>874</v>
      </c>
      <c r="V26" s="2335" t="s">
        <v>875</v>
      </c>
      <c r="W26" s="1494">
        <v>10000</v>
      </c>
      <c r="X26" s="1494">
        <v>7500</v>
      </c>
      <c r="Y26" s="1494">
        <v>10000</v>
      </c>
    </row>
    <row r="27" spans="2:27" s="1468" customFormat="1" x14ac:dyDescent="0.25">
      <c r="B27" s="2390"/>
      <c r="C27" s="2273"/>
      <c r="D27" s="2273"/>
      <c r="E27" s="2273"/>
      <c r="F27" s="2273"/>
      <c r="G27" s="2273"/>
      <c r="H27" s="2273"/>
      <c r="I27" s="2273"/>
      <c r="J27" s="2276" t="s">
        <v>675</v>
      </c>
      <c r="K27" s="2276" t="s">
        <v>677</v>
      </c>
      <c r="L27" s="2276" t="s">
        <v>723</v>
      </c>
      <c r="M27" s="2276" t="s">
        <v>675</v>
      </c>
      <c r="N27" s="2277"/>
      <c r="O27" s="3387" t="s">
        <v>1159</v>
      </c>
      <c r="P27" s="3149"/>
      <c r="Q27" s="3149"/>
      <c r="R27" s="3388"/>
      <c r="S27" s="2476"/>
      <c r="T27" s="2300"/>
      <c r="U27" s="2300"/>
      <c r="V27" s="2335"/>
      <c r="W27" s="1494"/>
      <c r="X27" s="1494"/>
      <c r="Y27" s="1494"/>
    </row>
    <row r="28" spans="2:27" s="1468" customFormat="1" ht="16.5" customHeight="1" thickBot="1" x14ac:dyDescent="0.3">
      <c r="B28" s="2275" t="s">
        <v>462</v>
      </c>
      <c r="C28" s="2273"/>
      <c r="D28" s="2273"/>
      <c r="E28" s="2273"/>
      <c r="F28" s="2273"/>
      <c r="G28" s="2273"/>
      <c r="H28" s="2273"/>
      <c r="I28" s="2273"/>
      <c r="J28" s="2281" t="s">
        <v>675</v>
      </c>
      <c r="K28" s="2281" t="s">
        <v>677</v>
      </c>
      <c r="L28" s="2282" t="s">
        <v>723</v>
      </c>
      <c r="M28" s="2282" t="s">
        <v>675</v>
      </c>
      <c r="N28" s="2312" t="s">
        <v>598</v>
      </c>
      <c r="O28" s="3457" t="s">
        <v>138</v>
      </c>
      <c r="P28" s="3458"/>
      <c r="Q28" s="3458"/>
      <c r="R28" s="3459"/>
      <c r="S28" s="2289" t="s">
        <v>1167</v>
      </c>
      <c r="T28" s="2300" t="s">
        <v>681</v>
      </c>
      <c r="U28" s="2300" t="s">
        <v>874</v>
      </c>
      <c r="V28" s="2335" t="s">
        <v>875</v>
      </c>
      <c r="W28" s="1494">
        <v>12000</v>
      </c>
      <c r="X28" s="1494">
        <v>9000</v>
      </c>
      <c r="Y28" s="1494">
        <v>12000</v>
      </c>
    </row>
    <row r="29" spans="2:27" s="1468" customFormat="1" x14ac:dyDescent="0.25">
      <c r="B29" s="2390"/>
      <c r="C29" s="2273"/>
      <c r="D29" s="2273"/>
      <c r="E29" s="2273"/>
      <c r="F29" s="2273"/>
      <c r="G29" s="2273"/>
      <c r="H29" s="2273"/>
      <c r="I29" s="2273"/>
      <c r="J29" s="2276" t="s">
        <v>675</v>
      </c>
      <c r="K29" s="2276" t="s">
        <v>677</v>
      </c>
      <c r="L29" s="2276" t="s">
        <v>723</v>
      </c>
      <c r="M29" s="2276" t="s">
        <v>680</v>
      </c>
      <c r="N29" s="2277"/>
      <c r="O29" s="3574" t="s">
        <v>1160</v>
      </c>
      <c r="P29" s="3546"/>
      <c r="Q29" s="3546"/>
      <c r="R29" s="3575"/>
      <c r="S29" s="2476"/>
      <c r="T29" s="2300"/>
      <c r="U29" s="2300"/>
      <c r="V29" s="2335"/>
      <c r="W29" s="1494"/>
      <c r="X29" s="1494"/>
      <c r="Y29" s="1494"/>
    </row>
    <row r="30" spans="2:27" s="1468" customFormat="1" x14ac:dyDescent="0.25">
      <c r="B30" s="2275" t="s">
        <v>462</v>
      </c>
      <c r="C30" s="2273"/>
      <c r="D30" s="2273"/>
      <c r="E30" s="2273"/>
      <c r="F30" s="2273"/>
      <c r="G30" s="2273"/>
      <c r="H30" s="2273"/>
      <c r="I30" s="2273"/>
      <c r="J30" s="2281" t="s">
        <v>675</v>
      </c>
      <c r="K30" s="2281" t="s">
        <v>677</v>
      </c>
      <c r="L30" s="2282" t="s">
        <v>723</v>
      </c>
      <c r="M30" s="2282" t="s">
        <v>680</v>
      </c>
      <c r="N30" s="2283" t="s">
        <v>598</v>
      </c>
      <c r="O30" s="3387" t="s">
        <v>139</v>
      </c>
      <c r="P30" s="3149"/>
      <c r="Q30" s="3149"/>
      <c r="R30" s="3388"/>
      <c r="S30" s="2289" t="s">
        <v>1167</v>
      </c>
      <c r="T30" s="2300" t="s">
        <v>681</v>
      </c>
      <c r="U30" s="2300" t="s">
        <v>1319</v>
      </c>
      <c r="V30" s="2335" t="s">
        <v>875</v>
      </c>
      <c r="W30" s="1494">
        <v>5000</v>
      </c>
      <c r="X30" s="1494">
        <v>3750</v>
      </c>
      <c r="Y30" s="1494">
        <v>5000</v>
      </c>
    </row>
    <row r="31" spans="2:27" s="1468" customFormat="1" ht="15.75" thickBot="1" x14ac:dyDescent="0.3">
      <c r="B31" s="2390"/>
      <c r="C31" s="2273"/>
      <c r="D31" s="2273"/>
      <c r="E31" s="2273"/>
      <c r="F31" s="2273"/>
      <c r="G31" s="2273"/>
      <c r="H31" s="2273"/>
      <c r="I31" s="2323"/>
      <c r="J31" s="2276" t="s">
        <v>675</v>
      </c>
      <c r="K31" s="2276" t="s">
        <v>677</v>
      </c>
      <c r="L31" s="2276" t="s">
        <v>723</v>
      </c>
      <c r="M31" s="2276" t="s">
        <v>722</v>
      </c>
      <c r="N31" s="2277"/>
      <c r="O31" s="3457" t="s">
        <v>2472</v>
      </c>
      <c r="P31" s="3458"/>
      <c r="Q31" s="3458"/>
      <c r="R31" s="3459"/>
      <c r="S31" s="2476"/>
      <c r="T31" s="2300"/>
      <c r="U31" s="2337"/>
      <c r="V31" s="2335"/>
      <c r="W31" s="1494"/>
      <c r="X31" s="1494"/>
      <c r="Y31" s="1494"/>
    </row>
    <row r="32" spans="2:27" s="1468" customFormat="1" x14ac:dyDescent="0.25">
      <c r="B32" s="2275" t="s">
        <v>462</v>
      </c>
      <c r="C32" s="2273"/>
      <c r="D32" s="2273"/>
      <c r="E32" s="2273"/>
      <c r="F32" s="2273"/>
      <c r="G32" s="2273"/>
      <c r="H32" s="2273"/>
      <c r="I32" s="2273"/>
      <c r="J32" s="2281" t="s">
        <v>675</v>
      </c>
      <c r="K32" s="2281" t="s">
        <v>677</v>
      </c>
      <c r="L32" s="2282" t="s">
        <v>723</v>
      </c>
      <c r="M32" s="2282" t="s">
        <v>722</v>
      </c>
      <c r="N32" s="2283" t="s">
        <v>598</v>
      </c>
      <c r="O32" s="3574" t="s">
        <v>1920</v>
      </c>
      <c r="P32" s="3546"/>
      <c r="Q32" s="3546"/>
      <c r="R32" s="3575"/>
      <c r="S32" s="2289" t="s">
        <v>1167</v>
      </c>
      <c r="T32" s="2300" t="s">
        <v>681</v>
      </c>
      <c r="U32" s="2337" t="s">
        <v>1319</v>
      </c>
      <c r="V32" s="2335" t="s">
        <v>875</v>
      </c>
      <c r="W32" s="1494"/>
      <c r="X32" s="1494"/>
      <c r="Y32" s="1494"/>
    </row>
    <row r="33" spans="2:25" s="1468" customFormat="1" x14ac:dyDescent="0.25">
      <c r="B33" s="2390"/>
      <c r="C33" s="2273"/>
      <c r="D33" s="2273"/>
      <c r="E33" s="2273"/>
      <c r="F33" s="2273"/>
      <c r="G33" s="2273"/>
      <c r="H33" s="2273"/>
      <c r="I33" s="2273"/>
      <c r="J33" s="2276" t="s">
        <v>675</v>
      </c>
      <c r="K33" s="2276" t="s">
        <v>722</v>
      </c>
      <c r="L33" s="2276"/>
      <c r="M33" s="2276"/>
      <c r="N33" s="2277"/>
      <c r="O33" s="3387" t="s">
        <v>666</v>
      </c>
      <c r="P33" s="3149"/>
      <c r="Q33" s="3149"/>
      <c r="R33" s="3388"/>
      <c r="S33" s="2476"/>
      <c r="T33" s="2336"/>
      <c r="U33" s="2387"/>
      <c r="V33" s="2543"/>
      <c r="W33" s="2272"/>
      <c r="X33" s="2278"/>
      <c r="Y33" s="2272"/>
    </row>
    <row r="34" spans="2:25" s="1468" customFormat="1" ht="15.75" thickBot="1" x14ac:dyDescent="0.3">
      <c r="B34" s="2390"/>
      <c r="C34" s="2273"/>
      <c r="D34" s="2273"/>
      <c r="E34" s="2273"/>
      <c r="F34" s="2273"/>
      <c r="G34" s="2273"/>
      <c r="H34" s="2273"/>
      <c r="I34" s="2273"/>
      <c r="J34" s="2276" t="s">
        <v>675</v>
      </c>
      <c r="K34" s="2276" t="s">
        <v>722</v>
      </c>
      <c r="L34" s="2276" t="s">
        <v>677</v>
      </c>
      <c r="M34" s="2276"/>
      <c r="N34" s="2312"/>
      <c r="O34" s="3457" t="s">
        <v>1940</v>
      </c>
      <c r="P34" s="3458"/>
      <c r="Q34" s="3458"/>
      <c r="R34" s="3459"/>
      <c r="S34" s="2476"/>
      <c r="T34" s="2300"/>
      <c r="U34" s="2300"/>
      <c r="V34" s="2335"/>
      <c r="W34" s="1494"/>
      <c r="X34" s="1494"/>
      <c r="Y34" s="1494"/>
    </row>
    <row r="35" spans="2:25" s="1468" customFormat="1" x14ac:dyDescent="0.25">
      <c r="B35" s="2390"/>
      <c r="C35" s="2273"/>
      <c r="D35" s="2273"/>
      <c r="E35" s="2273"/>
      <c r="F35" s="2273"/>
      <c r="G35" s="2273"/>
      <c r="H35" s="2273"/>
      <c r="I35" s="2273"/>
      <c r="J35" s="2276" t="s">
        <v>675</v>
      </c>
      <c r="K35" s="2276" t="s">
        <v>722</v>
      </c>
      <c r="L35" s="2276" t="s">
        <v>677</v>
      </c>
      <c r="M35" s="2276" t="s">
        <v>675</v>
      </c>
      <c r="N35" s="2312"/>
      <c r="O35" s="3574" t="s">
        <v>72</v>
      </c>
      <c r="P35" s="3546"/>
      <c r="Q35" s="3546"/>
      <c r="R35" s="3575"/>
      <c r="S35" s="2476"/>
      <c r="T35" s="2300"/>
      <c r="U35" s="2300"/>
      <c r="V35" s="2335"/>
      <c r="W35" s="1494"/>
      <c r="X35" s="1494"/>
      <c r="Y35" s="1494"/>
    </row>
    <row r="36" spans="2:25" s="1468" customFormat="1" x14ac:dyDescent="0.25">
      <c r="B36" s="2275" t="s">
        <v>462</v>
      </c>
      <c r="C36" s="2273"/>
      <c r="D36" s="2273"/>
      <c r="E36" s="2273"/>
      <c r="F36" s="2273"/>
      <c r="G36" s="2273"/>
      <c r="H36" s="2273"/>
      <c r="I36" s="2273"/>
      <c r="J36" s="2281" t="s">
        <v>675</v>
      </c>
      <c r="K36" s="2281" t="s">
        <v>722</v>
      </c>
      <c r="L36" s="2282" t="s">
        <v>677</v>
      </c>
      <c r="M36" s="2282" t="s">
        <v>675</v>
      </c>
      <c r="N36" s="2283" t="s">
        <v>610</v>
      </c>
      <c r="O36" s="3387" t="s">
        <v>1161</v>
      </c>
      <c r="P36" s="3149"/>
      <c r="Q36" s="3149"/>
      <c r="R36" s="3388"/>
      <c r="S36" s="2289" t="s">
        <v>1167</v>
      </c>
      <c r="T36" s="2300" t="s">
        <v>681</v>
      </c>
      <c r="U36" s="2300" t="s">
        <v>1319</v>
      </c>
      <c r="V36" s="2335" t="s">
        <v>875</v>
      </c>
      <c r="W36" s="1494">
        <v>395968.76</v>
      </c>
      <c r="X36" s="1494">
        <v>296976.59999999998</v>
      </c>
      <c r="Y36" s="1494">
        <v>400000</v>
      </c>
    </row>
    <row r="37" spans="2:25" s="1468" customFormat="1" ht="15.75" thickBot="1" x14ac:dyDescent="0.3">
      <c r="B37" s="2390"/>
      <c r="C37" s="2273"/>
      <c r="D37" s="2273"/>
      <c r="E37" s="2273"/>
      <c r="F37" s="2273"/>
      <c r="G37" s="2273"/>
      <c r="H37" s="2273"/>
      <c r="I37" s="2273"/>
      <c r="J37" s="2276" t="s">
        <v>675</v>
      </c>
      <c r="K37" s="2276" t="s">
        <v>722</v>
      </c>
      <c r="L37" s="2276" t="s">
        <v>677</v>
      </c>
      <c r="M37" s="2276" t="s">
        <v>723</v>
      </c>
      <c r="N37" s="2283"/>
      <c r="O37" s="3457" t="s">
        <v>1963</v>
      </c>
      <c r="P37" s="3458"/>
      <c r="Q37" s="3458"/>
      <c r="R37" s="3459"/>
      <c r="S37" s="2476"/>
      <c r="T37" s="2300"/>
      <c r="U37" s="2300"/>
      <c r="V37" s="2335"/>
      <c r="W37" s="1494"/>
      <c r="X37" s="1494"/>
      <c r="Y37" s="1494"/>
    </row>
    <row r="38" spans="2:25" s="1468" customFormat="1" x14ac:dyDescent="0.25">
      <c r="B38" s="2390"/>
      <c r="C38" s="2273"/>
      <c r="D38" s="2273"/>
      <c r="E38" s="2273"/>
      <c r="F38" s="2273"/>
      <c r="G38" s="2273"/>
      <c r="H38" s="2273"/>
      <c r="I38" s="2273"/>
      <c r="J38" s="2276" t="s">
        <v>675</v>
      </c>
      <c r="K38" s="2276" t="s">
        <v>722</v>
      </c>
      <c r="L38" s="2276" t="s">
        <v>677</v>
      </c>
      <c r="M38" s="2276" t="s">
        <v>743</v>
      </c>
      <c r="N38" s="2283"/>
      <c r="O38" s="3574" t="s">
        <v>1964</v>
      </c>
      <c r="P38" s="3546"/>
      <c r="Q38" s="3546"/>
      <c r="R38" s="3575"/>
      <c r="S38" s="2476"/>
      <c r="T38" s="2300"/>
      <c r="U38" s="2300"/>
      <c r="V38" s="2335"/>
      <c r="W38" s="1494"/>
      <c r="X38" s="1494"/>
      <c r="Y38" s="1494"/>
    </row>
    <row r="39" spans="2:25" s="1468" customFormat="1" x14ac:dyDescent="0.25">
      <c r="B39" s="2275" t="s">
        <v>462</v>
      </c>
      <c r="C39" s="2273"/>
      <c r="D39" s="2273"/>
      <c r="E39" s="2273"/>
      <c r="F39" s="2273"/>
      <c r="G39" s="2273"/>
      <c r="H39" s="2273"/>
      <c r="I39" s="2273"/>
      <c r="J39" s="2281" t="s">
        <v>675</v>
      </c>
      <c r="K39" s="2281" t="s">
        <v>722</v>
      </c>
      <c r="L39" s="2282" t="s">
        <v>677</v>
      </c>
      <c r="M39" s="2282" t="s">
        <v>743</v>
      </c>
      <c r="N39" s="2283" t="s">
        <v>598</v>
      </c>
      <c r="O39" s="3387" t="s">
        <v>1965</v>
      </c>
      <c r="P39" s="3149"/>
      <c r="Q39" s="3149"/>
      <c r="R39" s="3388"/>
      <c r="S39" s="2289" t="s">
        <v>1167</v>
      </c>
      <c r="T39" s="2300" t="s">
        <v>681</v>
      </c>
      <c r="U39" s="2300" t="s">
        <v>1319</v>
      </c>
      <c r="V39" s="2335" t="s">
        <v>875</v>
      </c>
      <c r="W39" s="1494">
        <v>780000</v>
      </c>
      <c r="X39" s="1494">
        <v>585000</v>
      </c>
      <c r="Y39" s="1494">
        <v>780000</v>
      </c>
    </row>
    <row r="40" spans="2:25" s="1468" customFormat="1" ht="15.75" thickBot="1" x14ac:dyDescent="0.3">
      <c r="B40" s="2390"/>
      <c r="C40" s="2273"/>
      <c r="D40" s="2273"/>
      <c r="E40" s="2273"/>
      <c r="F40" s="2273"/>
      <c r="G40" s="2273"/>
      <c r="H40" s="2273"/>
      <c r="I40" s="2273"/>
      <c r="J40" s="2281"/>
      <c r="K40" s="2281"/>
      <c r="L40" s="2281"/>
      <c r="M40" s="2282"/>
      <c r="N40" s="2283"/>
      <c r="O40" s="3418"/>
      <c r="P40" s="3419"/>
      <c r="Q40" s="3419"/>
      <c r="R40" s="3420"/>
      <c r="S40" s="2476"/>
      <c r="T40" s="2300"/>
      <c r="U40" s="2300"/>
      <c r="V40" s="2335"/>
      <c r="W40" s="1494"/>
      <c r="X40" s="1494"/>
      <c r="Y40" s="1494"/>
    </row>
    <row r="41" spans="2:25" s="1468" customFormat="1" x14ac:dyDescent="0.25">
      <c r="B41" s="2275"/>
      <c r="C41" s="2273"/>
      <c r="D41" s="2273"/>
      <c r="E41" s="2273"/>
      <c r="F41" s="2273"/>
      <c r="G41" s="2273"/>
      <c r="H41" s="2273"/>
      <c r="I41" s="2273"/>
      <c r="J41" s="2281"/>
      <c r="K41" s="2281"/>
      <c r="L41" s="2282"/>
      <c r="M41" s="2281"/>
      <c r="N41" s="2312"/>
      <c r="O41" s="3574"/>
      <c r="P41" s="3546"/>
      <c r="Q41" s="3546"/>
      <c r="R41" s="3575"/>
      <c r="S41" s="2289"/>
      <c r="T41" s="2300"/>
      <c r="U41" s="2300"/>
      <c r="V41" s="2335"/>
      <c r="W41" s="1494"/>
      <c r="X41" s="1494"/>
      <c r="Y41" s="1494"/>
    </row>
    <row r="42" spans="2:25" ht="15.75" x14ac:dyDescent="0.25">
      <c r="B42" s="443"/>
      <c r="C42" s="333"/>
      <c r="D42" s="333"/>
      <c r="E42" s="333"/>
      <c r="F42" s="333"/>
      <c r="G42" s="333"/>
      <c r="H42" s="333"/>
      <c r="I42" s="333"/>
      <c r="J42" s="333"/>
      <c r="K42" s="333"/>
      <c r="L42" s="415"/>
      <c r="M42" s="415"/>
      <c r="N42" s="437"/>
      <c r="O42" s="3209"/>
      <c r="P42" s="2996"/>
      <c r="Q42" s="2996"/>
      <c r="R42" s="3210"/>
      <c r="S42" s="35"/>
      <c r="T42" s="49"/>
      <c r="U42" s="49"/>
      <c r="V42" s="74"/>
      <c r="W42" s="75"/>
      <c r="X42" s="75"/>
      <c r="Y42" s="75"/>
    </row>
    <row r="43" spans="2:25" ht="15.75" thickBot="1" x14ac:dyDescent="0.3">
      <c r="B43" s="485"/>
      <c r="C43" s="486"/>
      <c r="D43" s="486"/>
      <c r="E43" s="486"/>
      <c r="F43" s="486"/>
      <c r="G43" s="486"/>
      <c r="H43" s="486"/>
      <c r="I43" s="486"/>
      <c r="J43" s="486"/>
      <c r="K43" s="486"/>
      <c r="L43" s="617"/>
      <c r="M43" s="617"/>
      <c r="N43" s="605"/>
      <c r="O43" s="3197"/>
      <c r="P43" s="3198"/>
      <c r="Q43" s="3198"/>
      <c r="R43" s="3199"/>
      <c r="S43" s="149"/>
      <c r="T43" s="81"/>
      <c r="U43" s="81"/>
      <c r="V43" s="59"/>
      <c r="W43" s="75"/>
      <c r="X43" s="75"/>
      <c r="Y43" s="75"/>
    </row>
    <row r="44" spans="2:25" ht="15.75" thickBot="1" x14ac:dyDescent="0.3">
      <c r="B44" s="3463" t="s">
        <v>461</v>
      </c>
      <c r="C44" s="3464"/>
      <c r="D44" s="3464"/>
      <c r="E44" s="3464"/>
      <c r="F44" s="3464"/>
      <c r="G44" s="3464"/>
      <c r="H44" s="3464"/>
      <c r="I44" s="3464"/>
      <c r="J44" s="3464"/>
      <c r="K44" s="3464"/>
      <c r="L44" s="3464"/>
      <c r="M44" s="3464"/>
      <c r="N44" s="3464"/>
      <c r="O44" s="3464"/>
      <c r="P44" s="3464"/>
      <c r="Q44" s="3464"/>
      <c r="R44" s="3464"/>
      <c r="S44" s="3464"/>
      <c r="T44" s="3464"/>
      <c r="U44" s="3464"/>
      <c r="V44" s="3465"/>
      <c r="W44" s="292">
        <f>SUM(W18:W43)</f>
        <v>1282730.76</v>
      </c>
      <c r="X44" s="292">
        <f>SUM(X20:X43)</f>
        <v>910979.12</v>
      </c>
      <c r="Y44" s="292">
        <f>SUM(Y17:Y43)</f>
        <v>1406762</v>
      </c>
    </row>
    <row r="45" spans="2:25" x14ac:dyDescent="0.25">
      <c r="B45" s="60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61"/>
    </row>
    <row r="46" spans="2:25" x14ac:dyDescent="0.25">
      <c r="B46" s="5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62"/>
    </row>
    <row r="47" spans="2:25" x14ac:dyDescent="0.25">
      <c r="B47" s="55"/>
      <c r="C47" s="18"/>
      <c r="D47" s="18"/>
      <c r="E47" s="18"/>
      <c r="F47" s="18"/>
      <c r="G47" s="18"/>
      <c r="H47" s="26"/>
      <c r="I47" s="26"/>
      <c r="J47" s="26"/>
      <c r="K47" s="26"/>
      <c r="L47" s="26"/>
      <c r="M47" s="26"/>
      <c r="N47" s="26"/>
      <c r="O47" s="18"/>
      <c r="P47" s="18"/>
      <c r="Q47" s="18"/>
      <c r="R47" s="18"/>
      <c r="S47" s="26"/>
      <c r="T47" s="26"/>
      <c r="U47" s="26"/>
      <c r="V47" s="18"/>
      <c r="W47" s="18"/>
      <c r="X47" s="18"/>
      <c r="Y47" s="62"/>
    </row>
    <row r="48" spans="2:25" x14ac:dyDescent="0.25">
      <c r="B48" s="55"/>
      <c r="C48" s="3000" t="s">
        <v>892</v>
      </c>
      <c r="D48" s="3000"/>
      <c r="E48" s="3000"/>
      <c r="F48" s="3000"/>
      <c r="G48" s="3000"/>
      <c r="H48" s="26"/>
      <c r="I48" s="26"/>
      <c r="J48" s="26"/>
      <c r="K48" s="26"/>
      <c r="L48" s="26"/>
      <c r="M48" s="26"/>
      <c r="N48" s="26"/>
      <c r="O48" s="3000" t="s">
        <v>763</v>
      </c>
      <c r="P48" s="3000"/>
      <c r="Q48" s="3000"/>
      <c r="R48" s="3000"/>
      <c r="S48" s="26"/>
      <c r="T48" s="26"/>
      <c r="U48" s="26"/>
      <c r="V48" s="3000" t="s">
        <v>893</v>
      </c>
      <c r="W48" s="3000"/>
      <c r="X48" s="3000"/>
      <c r="Y48" s="62"/>
    </row>
    <row r="49" spans="2:25" ht="15.75" thickBot="1" x14ac:dyDescent="0.3"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8"/>
    </row>
    <row r="50" spans="2:25" x14ac:dyDescent="0.25">
      <c r="Y50">
        <v>124</v>
      </c>
    </row>
  </sheetData>
  <mergeCells count="64">
    <mergeCell ref="F6:I6"/>
    <mergeCell ref="O16:R16"/>
    <mergeCell ref="B44:V44"/>
    <mergeCell ref="O19:R19"/>
    <mergeCell ref="O20:R20"/>
    <mergeCell ref="O21:R21"/>
    <mergeCell ref="O22:R22"/>
    <mergeCell ref="O41:R41"/>
    <mergeCell ref="O24:R24"/>
    <mergeCell ref="O25:R25"/>
    <mergeCell ref="O26:R26"/>
    <mergeCell ref="O27:R27"/>
    <mergeCell ref="O28:R28"/>
    <mergeCell ref="O29:R29"/>
    <mergeCell ref="O30:R30"/>
    <mergeCell ref="O31:R31"/>
    <mergeCell ref="Y12:Y15"/>
    <mergeCell ref="T11:T15"/>
    <mergeCell ref="U11:U15"/>
    <mergeCell ref="O17:R17"/>
    <mergeCell ref="O18:R18"/>
    <mergeCell ref="B1:Y1"/>
    <mergeCell ref="B2:Y2"/>
    <mergeCell ref="B3:Y3"/>
    <mergeCell ref="B4:Y4"/>
    <mergeCell ref="L12:L15"/>
    <mergeCell ref="M12:M15"/>
    <mergeCell ref="N12:N15"/>
    <mergeCell ref="O13:R13"/>
    <mergeCell ref="V11:V15"/>
    <mergeCell ref="W5:X5"/>
    <mergeCell ref="B7:Y7"/>
    <mergeCell ref="C5:D5"/>
    <mergeCell ref="B11:B15"/>
    <mergeCell ref="C11:C15"/>
    <mergeCell ref="D12:D15"/>
    <mergeCell ref="E12:E15"/>
    <mergeCell ref="V48:X48"/>
    <mergeCell ref="O48:R48"/>
    <mergeCell ref="C48:G48"/>
    <mergeCell ref="L9:U9"/>
    <mergeCell ref="W11:X11"/>
    <mergeCell ref="W12:W15"/>
    <mergeCell ref="X12:X15"/>
    <mergeCell ref="H12:H15"/>
    <mergeCell ref="I11:I15"/>
    <mergeCell ref="J12:J15"/>
    <mergeCell ref="K12:K15"/>
    <mergeCell ref="J11:N11"/>
    <mergeCell ref="D11:H11"/>
    <mergeCell ref="C9:G9"/>
    <mergeCell ref="F12:F15"/>
    <mergeCell ref="G12:G15"/>
    <mergeCell ref="O32:R32"/>
    <mergeCell ref="O33:R33"/>
    <mergeCell ref="O34:R34"/>
    <mergeCell ref="O35:R35"/>
    <mergeCell ref="O36:R36"/>
    <mergeCell ref="O37:R37"/>
    <mergeCell ref="O42:R42"/>
    <mergeCell ref="O43:R43"/>
    <mergeCell ref="O39:R39"/>
    <mergeCell ref="O40:R40"/>
    <mergeCell ref="O38:R38"/>
  </mergeCells>
  <pageMargins left="0.25" right="0.25" top="0.75" bottom="0.75" header="0.3" footer="0.3"/>
  <pageSetup paperSize="5" scale="54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/>
  <dimension ref="A1:Q34"/>
  <sheetViews>
    <sheetView topLeftCell="F1" zoomScale="110" zoomScaleNormal="110" workbookViewId="0">
      <selection activeCell="O35" sqref="O35"/>
    </sheetView>
  </sheetViews>
  <sheetFormatPr baseColWidth="10" defaultRowHeight="15" x14ac:dyDescent="0.25"/>
  <cols>
    <col min="1" max="1" width="8.5703125" style="1246" customWidth="1"/>
    <col min="2" max="2" width="7.42578125" customWidth="1"/>
    <col min="3" max="3" width="8.140625" customWidth="1"/>
    <col min="4" max="4" width="11.7109375" customWidth="1"/>
    <col min="5" max="5" width="11.5703125" customWidth="1"/>
    <col min="6" max="6" width="8.28515625" customWidth="1"/>
    <col min="7" max="7" width="8.7109375" customWidth="1"/>
    <col min="8" max="8" width="9.85546875" customWidth="1"/>
    <col min="10" max="10" width="11.5703125" customWidth="1"/>
    <col min="11" max="11" width="31.28515625" customWidth="1"/>
    <col min="12" max="12" width="12.5703125" customWidth="1"/>
    <col min="13" max="13" width="16.5703125" customWidth="1"/>
    <col min="14" max="14" width="14.28515625" customWidth="1"/>
    <col min="15" max="15" width="14.140625" customWidth="1"/>
  </cols>
  <sheetData>
    <row r="1" spans="2:16" s="1246" customFormat="1" ht="15.75" thickBot="1" x14ac:dyDescent="0.3"/>
    <row r="2" spans="2:16" x14ac:dyDescent="0.25">
      <c r="B2" s="3102" t="s">
        <v>2</v>
      </c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6"/>
      <c r="N2" s="3036"/>
      <c r="O2" s="3037"/>
    </row>
    <row r="3" spans="2:16" x14ac:dyDescent="0.25">
      <c r="B3" s="3220" t="s">
        <v>74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221"/>
      <c r="O3" s="3222"/>
    </row>
    <row r="4" spans="2:16" x14ac:dyDescent="0.25">
      <c r="B4" s="3002" t="s">
        <v>463</v>
      </c>
      <c r="C4" s="3003"/>
      <c r="D4" s="3003"/>
      <c r="E4" s="3003"/>
      <c r="F4" s="3003"/>
      <c r="G4" s="3003"/>
      <c r="H4" s="3003"/>
      <c r="I4" s="3003"/>
      <c r="J4" s="3003"/>
      <c r="K4" s="3003"/>
      <c r="L4" s="3003"/>
      <c r="M4" s="3003"/>
      <c r="N4" s="3003"/>
      <c r="O4" s="3004"/>
    </row>
    <row r="5" spans="2:16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3"/>
    </row>
    <row r="6" spans="2:16" x14ac:dyDescent="0.25">
      <c r="B6" s="3952" t="s">
        <v>464</v>
      </c>
      <c r="C6" s="3182"/>
      <c r="D6" s="418"/>
      <c r="E6" s="34"/>
      <c r="F6" s="34"/>
      <c r="G6" s="34"/>
      <c r="H6" s="34"/>
      <c r="I6" s="34"/>
      <c r="J6" s="34"/>
      <c r="K6" s="34"/>
      <c r="L6" s="34"/>
      <c r="M6" s="3008" t="s">
        <v>2463</v>
      </c>
      <c r="N6" s="3008"/>
      <c r="O6" s="61"/>
    </row>
    <row r="7" spans="2:16" x14ac:dyDescent="0.25">
      <c r="B7" s="55"/>
      <c r="C7" s="2"/>
      <c r="D7" s="2"/>
      <c r="E7" s="2"/>
      <c r="F7" s="2"/>
      <c r="G7" s="2"/>
      <c r="H7" s="2"/>
      <c r="I7" s="2"/>
      <c r="J7" s="2"/>
      <c r="K7" s="2"/>
      <c r="L7" s="2"/>
      <c r="M7" s="295" t="s">
        <v>465</v>
      </c>
      <c r="N7" s="295"/>
      <c r="O7" s="62"/>
    </row>
    <row r="8" spans="2:16" ht="15.75" x14ac:dyDescent="0.25">
      <c r="B8" s="3533" t="s">
        <v>2080</v>
      </c>
      <c r="C8" s="3534"/>
      <c r="D8" s="3534"/>
      <c r="E8" s="3534"/>
      <c r="F8" s="3534"/>
      <c r="G8" s="3534"/>
      <c r="H8" s="3534"/>
      <c r="I8" s="3534"/>
      <c r="J8" s="3534"/>
      <c r="K8" s="3534"/>
      <c r="L8" s="3534"/>
      <c r="M8" s="3534"/>
      <c r="N8" s="3534"/>
      <c r="O8" s="3535"/>
    </row>
    <row r="9" spans="2:16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62"/>
    </row>
    <row r="10" spans="2:16" x14ac:dyDescent="0.25">
      <c r="B10" s="2999" t="s">
        <v>794</v>
      </c>
      <c r="C10" s="3000"/>
      <c r="D10" s="3000"/>
      <c r="E10" s="2"/>
      <c r="F10" s="2"/>
      <c r="G10" s="2"/>
      <c r="H10" s="2"/>
      <c r="I10" s="26" t="s">
        <v>466</v>
      </c>
      <c r="J10" s="26"/>
      <c r="K10" s="293" t="s">
        <v>467</v>
      </c>
      <c r="L10" s="293"/>
      <c r="M10" s="293"/>
      <c r="N10" s="293"/>
      <c r="O10" s="296"/>
    </row>
    <row r="11" spans="2:16" x14ac:dyDescent="0.25">
      <c r="B11" s="3945" t="s">
        <v>682</v>
      </c>
      <c r="C11" s="3946"/>
      <c r="D11" s="3946"/>
      <c r="E11" s="2"/>
      <c r="F11" s="2"/>
      <c r="G11" s="2"/>
      <c r="H11" s="2"/>
      <c r="I11" s="26" t="s">
        <v>468</v>
      </c>
      <c r="J11" s="26"/>
      <c r="K11" s="294" t="s">
        <v>469</v>
      </c>
      <c r="L11" s="294"/>
      <c r="M11" s="294"/>
      <c r="N11" s="294"/>
      <c r="O11" s="297"/>
    </row>
    <row r="12" spans="2:16" ht="15.75" thickBot="1" x14ac:dyDescent="0.3">
      <c r="B12" s="63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8"/>
      <c r="P12" s="91"/>
    </row>
    <row r="13" spans="2:16" ht="15.75" thickBot="1" x14ac:dyDescent="0.3">
      <c r="B13" s="3009" t="s">
        <v>470</v>
      </c>
      <c r="C13" s="3010"/>
      <c r="D13" s="3010"/>
      <c r="E13" s="3010"/>
      <c r="F13" s="3011"/>
      <c r="G13" s="3958" t="s">
        <v>472</v>
      </c>
      <c r="H13" s="3947" t="s">
        <v>22</v>
      </c>
      <c r="I13" s="3960" t="s">
        <v>473</v>
      </c>
      <c r="J13" s="2986"/>
      <c r="K13" s="3961"/>
      <c r="L13" s="3956" t="s">
        <v>474</v>
      </c>
      <c r="M13" s="3957"/>
      <c r="N13" s="3956" t="s">
        <v>475</v>
      </c>
      <c r="O13" s="3957"/>
    </row>
    <row r="14" spans="2:16" ht="20.25" customHeight="1" thickBot="1" x14ac:dyDescent="0.3">
      <c r="B14" s="97" t="s">
        <v>671</v>
      </c>
      <c r="C14" s="299" t="s">
        <v>43</v>
      </c>
      <c r="D14" s="298" t="s">
        <v>5</v>
      </c>
      <c r="E14" s="298" t="s">
        <v>471</v>
      </c>
      <c r="F14" s="298" t="s">
        <v>6</v>
      </c>
      <c r="G14" s="3959"/>
      <c r="H14" s="3948"/>
      <c r="I14" s="3962"/>
      <c r="J14" s="3963"/>
      <c r="K14" s="3964"/>
      <c r="L14" s="300" t="s">
        <v>116</v>
      </c>
      <c r="M14" s="300" t="s">
        <v>117</v>
      </c>
      <c r="N14" s="300" t="s">
        <v>476</v>
      </c>
      <c r="O14" s="300" t="s">
        <v>117</v>
      </c>
    </row>
    <row r="15" spans="2:16" ht="15.75" customHeight="1" thickBot="1" x14ac:dyDescent="0.3">
      <c r="B15" s="95">
        <v>1</v>
      </c>
      <c r="C15" s="417">
        <v>2</v>
      </c>
      <c r="D15" s="303">
        <v>3</v>
      </c>
      <c r="E15" s="302">
        <v>4</v>
      </c>
      <c r="F15" s="303">
        <v>5</v>
      </c>
      <c r="G15" s="302">
        <v>6</v>
      </c>
      <c r="H15" s="715">
        <v>7</v>
      </c>
      <c r="I15" s="3953">
        <v>8</v>
      </c>
      <c r="J15" s="3954"/>
      <c r="K15" s="3955"/>
      <c r="L15" s="301">
        <v>9</v>
      </c>
      <c r="M15" s="302">
        <v>10</v>
      </c>
      <c r="N15" s="301">
        <v>11</v>
      </c>
      <c r="O15" s="302">
        <v>12</v>
      </c>
    </row>
    <row r="16" spans="2:16" ht="16.5" customHeight="1" thickBot="1" x14ac:dyDescent="0.3">
      <c r="B16" s="1729">
        <v>2</v>
      </c>
      <c r="C16" s="1730">
        <v>4</v>
      </c>
      <c r="D16" s="1731">
        <v>1</v>
      </c>
      <c r="E16" s="1732">
        <v>6</v>
      </c>
      <c r="F16" s="1733" t="s">
        <v>598</v>
      </c>
      <c r="G16" s="1723" t="s">
        <v>1164</v>
      </c>
      <c r="H16" s="1724" t="s">
        <v>1163</v>
      </c>
      <c r="I16" s="3949" t="s">
        <v>477</v>
      </c>
      <c r="J16" s="3950"/>
      <c r="K16" s="3951"/>
      <c r="L16" s="1734">
        <v>4500</v>
      </c>
      <c r="M16" s="1699">
        <f>L16*12</f>
        <v>54000</v>
      </c>
      <c r="N16" s="1734">
        <v>4500</v>
      </c>
      <c r="O16" s="1699">
        <f>N16*12</f>
        <v>54000</v>
      </c>
    </row>
    <row r="17" spans="2:17" ht="15.75" thickBot="1" x14ac:dyDescent="0.3">
      <c r="B17" s="1729">
        <v>2</v>
      </c>
      <c r="C17" s="1730">
        <v>4</v>
      </c>
      <c r="D17" s="1731">
        <v>1</v>
      </c>
      <c r="E17" s="1732">
        <v>6</v>
      </c>
      <c r="F17" s="1733" t="s">
        <v>598</v>
      </c>
      <c r="G17" s="1725">
        <v>9991</v>
      </c>
      <c r="H17" s="1726" t="s">
        <v>1165</v>
      </c>
      <c r="I17" s="3949" t="s">
        <v>2081</v>
      </c>
      <c r="J17" s="3950"/>
      <c r="K17" s="3951"/>
      <c r="L17" s="1735">
        <v>5000</v>
      </c>
      <c r="M17" s="1699">
        <f t="shared" ref="M17:M28" si="0">L17*12</f>
        <v>60000</v>
      </c>
      <c r="N17" s="1735">
        <v>5000</v>
      </c>
      <c r="O17" s="1699">
        <f t="shared" ref="O17:O27" si="1">N17*12</f>
        <v>60000</v>
      </c>
    </row>
    <row r="18" spans="2:17" ht="15.75" thickBot="1" x14ac:dyDescent="0.3">
      <c r="B18" s="1729">
        <v>2</v>
      </c>
      <c r="C18" s="1730">
        <v>4</v>
      </c>
      <c r="D18" s="1731">
        <v>1</v>
      </c>
      <c r="E18" s="1732">
        <v>6</v>
      </c>
      <c r="F18" s="1733" t="s">
        <v>598</v>
      </c>
      <c r="G18" s="1725">
        <v>9992</v>
      </c>
      <c r="H18" s="1727" t="s">
        <v>1163</v>
      </c>
      <c r="I18" s="3949" t="s">
        <v>478</v>
      </c>
      <c r="J18" s="3950"/>
      <c r="K18" s="3951"/>
      <c r="L18" s="1735">
        <v>3000</v>
      </c>
      <c r="M18" s="1699">
        <f t="shared" si="0"/>
        <v>36000</v>
      </c>
      <c r="N18" s="1735">
        <v>3000</v>
      </c>
      <c r="O18" s="1699">
        <f t="shared" si="1"/>
        <v>36000</v>
      </c>
    </row>
    <row r="19" spans="2:17" ht="15.75" thickBot="1" x14ac:dyDescent="0.3">
      <c r="B19" s="1729">
        <v>2</v>
      </c>
      <c r="C19" s="1730">
        <v>4</v>
      </c>
      <c r="D19" s="1731">
        <v>1</v>
      </c>
      <c r="E19" s="1732">
        <v>6</v>
      </c>
      <c r="F19" s="1733" t="s">
        <v>598</v>
      </c>
      <c r="G19" s="1725">
        <v>9991</v>
      </c>
      <c r="H19" s="1726" t="s">
        <v>1165</v>
      </c>
      <c r="I19" s="3949" t="s">
        <v>479</v>
      </c>
      <c r="J19" s="3950" t="s">
        <v>1758</v>
      </c>
      <c r="K19" s="3951"/>
      <c r="L19" s="1735">
        <v>5000</v>
      </c>
      <c r="M19" s="1699">
        <f t="shared" si="0"/>
        <v>60000</v>
      </c>
      <c r="N19" s="1735">
        <v>5000</v>
      </c>
      <c r="O19" s="1699">
        <f t="shared" si="1"/>
        <v>60000</v>
      </c>
    </row>
    <row r="20" spans="2:17" ht="15.75" thickBot="1" x14ac:dyDescent="0.3">
      <c r="B20" s="1729">
        <v>2</v>
      </c>
      <c r="C20" s="1730">
        <v>4</v>
      </c>
      <c r="D20" s="1731">
        <v>1</v>
      </c>
      <c r="E20" s="1732">
        <v>6</v>
      </c>
      <c r="F20" s="1733" t="s">
        <v>598</v>
      </c>
      <c r="G20" s="1725">
        <v>9998</v>
      </c>
      <c r="H20" s="1727" t="s">
        <v>1167</v>
      </c>
      <c r="I20" s="3949" t="s">
        <v>2059</v>
      </c>
      <c r="J20" s="3950"/>
      <c r="K20" s="3951"/>
      <c r="L20" s="1735">
        <v>3000</v>
      </c>
      <c r="M20" s="1699">
        <f t="shared" si="0"/>
        <v>36000</v>
      </c>
      <c r="N20" s="1735">
        <v>3000</v>
      </c>
      <c r="O20" s="1699">
        <f t="shared" si="1"/>
        <v>36000</v>
      </c>
    </row>
    <row r="21" spans="2:17" ht="15.75" thickBot="1" x14ac:dyDescent="0.3">
      <c r="B21" s="1729">
        <v>2</v>
      </c>
      <c r="C21" s="1730">
        <v>4</v>
      </c>
      <c r="D21" s="1731">
        <v>1</v>
      </c>
      <c r="E21" s="1732">
        <v>6</v>
      </c>
      <c r="F21" s="1733" t="s">
        <v>598</v>
      </c>
      <c r="G21" s="1725">
        <v>9991</v>
      </c>
      <c r="H21" s="1726" t="s">
        <v>1165</v>
      </c>
      <c r="I21" s="3949" t="s">
        <v>480</v>
      </c>
      <c r="J21" s="3950"/>
      <c r="K21" s="3951"/>
      <c r="L21" s="1735">
        <v>5000</v>
      </c>
      <c r="M21" s="1699">
        <f t="shared" si="0"/>
        <v>60000</v>
      </c>
      <c r="N21" s="1735">
        <v>5000</v>
      </c>
      <c r="O21" s="1699">
        <f t="shared" si="1"/>
        <v>60000</v>
      </c>
    </row>
    <row r="22" spans="2:17" ht="15.75" thickBot="1" x14ac:dyDescent="0.3">
      <c r="B22" s="1729">
        <v>2</v>
      </c>
      <c r="C22" s="1730">
        <v>4</v>
      </c>
      <c r="D22" s="1731">
        <v>1</v>
      </c>
      <c r="E22" s="1732">
        <v>6</v>
      </c>
      <c r="F22" s="1733" t="s">
        <v>598</v>
      </c>
      <c r="G22" s="1725">
        <v>9994</v>
      </c>
      <c r="H22" s="1727" t="s">
        <v>1166</v>
      </c>
      <c r="I22" s="3949" t="s">
        <v>644</v>
      </c>
      <c r="J22" s="3950"/>
      <c r="K22" s="3951"/>
      <c r="L22" s="1735">
        <v>5000</v>
      </c>
      <c r="M22" s="1699">
        <f t="shared" si="0"/>
        <v>60000</v>
      </c>
      <c r="N22" s="1735">
        <v>5000</v>
      </c>
      <c r="O22" s="1699">
        <f t="shared" si="1"/>
        <v>60000</v>
      </c>
    </row>
    <row r="23" spans="2:17" ht="15.75" thickBot="1" x14ac:dyDescent="0.3">
      <c r="B23" s="1729">
        <v>2</v>
      </c>
      <c r="C23" s="1730">
        <v>4</v>
      </c>
      <c r="D23" s="1731">
        <v>1</v>
      </c>
      <c r="E23" s="1732">
        <v>6</v>
      </c>
      <c r="F23" s="1733" t="s">
        <v>598</v>
      </c>
      <c r="G23" s="1725">
        <v>9991</v>
      </c>
      <c r="H23" s="1726" t="s">
        <v>1165</v>
      </c>
      <c r="I23" s="3949" t="s">
        <v>2082</v>
      </c>
      <c r="J23" s="3950"/>
      <c r="K23" s="3951"/>
      <c r="L23" s="1735">
        <v>5000</v>
      </c>
      <c r="M23" s="1699">
        <f t="shared" si="0"/>
        <v>60000</v>
      </c>
      <c r="N23" s="1735">
        <v>5000</v>
      </c>
      <c r="O23" s="1699">
        <f t="shared" si="1"/>
        <v>60000</v>
      </c>
    </row>
    <row r="24" spans="2:17" ht="15.75" thickBot="1" x14ac:dyDescent="0.3">
      <c r="B24" s="1729">
        <v>2</v>
      </c>
      <c r="C24" s="1730">
        <v>4</v>
      </c>
      <c r="D24" s="1731">
        <v>1</v>
      </c>
      <c r="E24" s="1732">
        <v>6</v>
      </c>
      <c r="F24" s="1733" t="s">
        <v>598</v>
      </c>
      <c r="G24" s="1725">
        <v>9991</v>
      </c>
      <c r="H24" s="1727" t="s">
        <v>1165</v>
      </c>
      <c r="I24" s="3949" t="s">
        <v>2083</v>
      </c>
      <c r="J24" s="3950"/>
      <c r="K24" s="3951"/>
      <c r="L24" s="1735">
        <v>5000</v>
      </c>
      <c r="M24" s="1699">
        <f t="shared" si="0"/>
        <v>60000</v>
      </c>
      <c r="N24" s="1735">
        <v>5000</v>
      </c>
      <c r="O24" s="1699">
        <f t="shared" si="1"/>
        <v>60000</v>
      </c>
    </row>
    <row r="25" spans="2:17" ht="15.75" thickBot="1" x14ac:dyDescent="0.3">
      <c r="B25" s="1729">
        <v>2</v>
      </c>
      <c r="C25" s="1730">
        <v>4</v>
      </c>
      <c r="D25" s="1731">
        <v>1</v>
      </c>
      <c r="E25" s="1732">
        <v>6</v>
      </c>
      <c r="F25" s="1733" t="s">
        <v>598</v>
      </c>
      <c r="G25" s="1725" t="s">
        <v>1162</v>
      </c>
      <c r="H25" s="1726" t="s">
        <v>1162</v>
      </c>
      <c r="I25" s="3949" t="s">
        <v>481</v>
      </c>
      <c r="J25" s="3950"/>
      <c r="K25" s="3951"/>
      <c r="L25" s="1735">
        <v>17000</v>
      </c>
      <c r="M25" s="1699">
        <f t="shared" si="0"/>
        <v>204000</v>
      </c>
      <c r="N25" s="1735">
        <v>17000</v>
      </c>
      <c r="O25" s="1699">
        <f t="shared" si="1"/>
        <v>204000</v>
      </c>
    </row>
    <row r="26" spans="2:17" ht="15.75" thickBot="1" x14ac:dyDescent="0.3">
      <c r="B26" s="1729">
        <v>2</v>
      </c>
      <c r="C26" s="1730">
        <v>4</v>
      </c>
      <c r="D26" s="1731">
        <v>1</v>
      </c>
      <c r="E26" s="1732">
        <v>6</v>
      </c>
      <c r="F26" s="1733" t="s">
        <v>598</v>
      </c>
      <c r="G26" s="1725">
        <v>9991</v>
      </c>
      <c r="H26" s="1726" t="s">
        <v>1165</v>
      </c>
      <c r="I26" s="3949" t="s">
        <v>643</v>
      </c>
      <c r="J26" s="3950"/>
      <c r="K26" s="3951"/>
      <c r="L26" s="1735">
        <v>2500</v>
      </c>
      <c r="M26" s="1699">
        <f t="shared" si="0"/>
        <v>30000</v>
      </c>
      <c r="N26" s="1735">
        <v>2500</v>
      </c>
      <c r="O26" s="1699">
        <f t="shared" si="1"/>
        <v>30000</v>
      </c>
    </row>
    <row r="27" spans="2:17" ht="15.75" thickBot="1" x14ac:dyDescent="0.3">
      <c r="B27" s="1729">
        <v>2</v>
      </c>
      <c r="C27" s="1730">
        <v>4</v>
      </c>
      <c r="D27" s="1731">
        <v>1</v>
      </c>
      <c r="E27" s="1732">
        <v>6</v>
      </c>
      <c r="F27" s="1733" t="s">
        <v>598</v>
      </c>
      <c r="G27" s="1725" t="s">
        <v>2058</v>
      </c>
      <c r="H27" s="1728" t="s">
        <v>1165</v>
      </c>
      <c r="I27" s="3949" t="s">
        <v>2057</v>
      </c>
      <c r="J27" s="3950"/>
      <c r="K27" s="3951"/>
      <c r="L27" s="1444">
        <v>5000</v>
      </c>
      <c r="M27" s="1699">
        <f t="shared" si="0"/>
        <v>60000</v>
      </c>
      <c r="N27" s="1444">
        <v>5000</v>
      </c>
      <c r="O27" s="1699">
        <f t="shared" si="1"/>
        <v>60000</v>
      </c>
      <c r="Q27" s="336"/>
    </row>
    <row r="28" spans="2:17" ht="15.75" thickBot="1" x14ac:dyDescent="0.3">
      <c r="B28" s="1720">
        <v>2</v>
      </c>
      <c r="C28" s="1719">
        <v>4</v>
      </c>
      <c r="D28" s="1721">
        <v>1</v>
      </c>
      <c r="E28" s="1718">
        <v>6</v>
      </c>
      <c r="F28" s="1722" t="s">
        <v>726</v>
      </c>
      <c r="G28" s="1736" t="s">
        <v>2079</v>
      </c>
      <c r="H28" s="1727" t="s">
        <v>1166</v>
      </c>
      <c r="I28" s="3949" t="s">
        <v>2078</v>
      </c>
      <c r="J28" s="3950"/>
      <c r="K28" s="3951"/>
      <c r="L28" s="1737">
        <v>60230</v>
      </c>
      <c r="M28" s="1738">
        <f t="shared" si="0"/>
        <v>722760</v>
      </c>
      <c r="N28" s="1738">
        <v>102601.60000000001</v>
      </c>
      <c r="O28" s="1699">
        <v>1754868</v>
      </c>
    </row>
    <row r="29" spans="2:17" ht="15.75" thickBot="1" x14ac:dyDescent="0.3">
      <c r="B29" s="3009" t="s">
        <v>194</v>
      </c>
      <c r="C29" s="3010"/>
      <c r="D29" s="3010"/>
      <c r="E29" s="3010"/>
      <c r="F29" s="3010"/>
      <c r="G29" s="3010"/>
      <c r="H29" s="3010"/>
      <c r="I29" s="3010"/>
      <c r="J29" s="3010"/>
      <c r="K29" s="3011"/>
      <c r="L29" s="1745">
        <f>SUM(L16:L28)</f>
        <v>125230</v>
      </c>
      <c r="M29" s="1745">
        <f>SUM(M16:M28)</f>
        <v>1502760</v>
      </c>
      <c r="N29" s="1745">
        <f>SUM(N16:N28)</f>
        <v>167601.60000000001</v>
      </c>
      <c r="O29" s="1746">
        <f>SUM(O16:O28)</f>
        <v>2534868</v>
      </c>
    </row>
    <row r="30" spans="2:17" x14ac:dyDescent="0.25">
      <c r="B30" s="60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61"/>
    </row>
    <row r="31" spans="2:17" x14ac:dyDescent="0.25">
      <c r="B31" s="55"/>
      <c r="C31" s="2"/>
      <c r="D31" s="4"/>
      <c r="E31" s="4"/>
      <c r="F31" s="2"/>
      <c r="G31" s="2"/>
      <c r="H31" s="2"/>
      <c r="I31" s="4"/>
      <c r="J31" s="4"/>
      <c r="K31" s="2"/>
      <c r="L31" s="2"/>
      <c r="M31" s="4"/>
      <c r="N31" s="4"/>
      <c r="O31" s="62"/>
    </row>
    <row r="32" spans="2:17" x14ac:dyDescent="0.25">
      <c r="B32" s="55"/>
      <c r="C32" s="2"/>
      <c r="D32" s="3086" t="s">
        <v>100</v>
      </c>
      <c r="E32" s="3086"/>
      <c r="F32" s="2"/>
      <c r="G32" s="2"/>
      <c r="H32" s="2"/>
      <c r="I32" s="3086" t="s">
        <v>380</v>
      </c>
      <c r="J32" s="3086"/>
      <c r="K32" s="1266"/>
      <c r="L32" s="2"/>
      <c r="M32" s="3086" t="s">
        <v>145</v>
      </c>
      <c r="N32" s="3086"/>
      <c r="O32" s="62"/>
    </row>
    <row r="33" spans="2:15" ht="15.75" thickBot="1" x14ac:dyDescent="0.3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8"/>
    </row>
    <row r="34" spans="2:15" x14ac:dyDescent="0.25">
      <c r="O34">
        <v>126</v>
      </c>
    </row>
  </sheetData>
  <mergeCells count="33">
    <mergeCell ref="I32:J32"/>
    <mergeCell ref="M32:N32"/>
    <mergeCell ref="D32:E32"/>
    <mergeCell ref="I15:K15"/>
    <mergeCell ref="L13:M13"/>
    <mergeCell ref="N13:O13"/>
    <mergeCell ref="G13:G14"/>
    <mergeCell ref="I13:K14"/>
    <mergeCell ref="I16:K16"/>
    <mergeCell ref="I18:K18"/>
    <mergeCell ref="I19:K19"/>
    <mergeCell ref="I20:K20"/>
    <mergeCell ref="I21:K21"/>
    <mergeCell ref="I22:K22"/>
    <mergeCell ref="I25:K25"/>
    <mergeCell ref="I26:K26"/>
    <mergeCell ref="B2:O2"/>
    <mergeCell ref="B3:O3"/>
    <mergeCell ref="B4:O4"/>
    <mergeCell ref="B5:O5"/>
    <mergeCell ref="B6:C6"/>
    <mergeCell ref="M6:N6"/>
    <mergeCell ref="B11:D11"/>
    <mergeCell ref="B10:D10"/>
    <mergeCell ref="B13:F13"/>
    <mergeCell ref="B29:K29"/>
    <mergeCell ref="B8:O8"/>
    <mergeCell ref="H13:H14"/>
    <mergeCell ref="I17:K17"/>
    <mergeCell ref="I23:K23"/>
    <mergeCell ref="I24:K24"/>
    <mergeCell ref="I27:K27"/>
    <mergeCell ref="I28:K28"/>
  </mergeCells>
  <pageMargins left="1" right="0.70866141732283472" top="0.74803149606299213" bottom="0.74803149606299213" header="0.31496062992125984" footer="0.31496062992125984"/>
  <pageSetup paperSize="5" scale="80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2"/>
  <sheetViews>
    <sheetView topLeftCell="A4" zoomScaleNormal="100" workbookViewId="0">
      <selection activeCell="B22" sqref="B22:C22"/>
    </sheetView>
  </sheetViews>
  <sheetFormatPr baseColWidth="10" defaultRowHeight="15" x14ac:dyDescent="0.25"/>
  <cols>
    <col min="1" max="1" width="6.7109375" customWidth="1"/>
  </cols>
  <sheetData>
    <row r="1" spans="2:9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9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9" x14ac:dyDescent="0.25">
      <c r="B3" s="3483" t="s">
        <v>1801</v>
      </c>
      <c r="C3" s="3483"/>
      <c r="D3" s="3483"/>
      <c r="E3" s="3483"/>
      <c r="F3" s="3483"/>
      <c r="G3" s="3483"/>
      <c r="H3" s="3483"/>
      <c r="I3" s="3483"/>
    </row>
    <row r="4" spans="2:9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9" x14ac:dyDescent="0.25">
      <c r="B5" s="825" t="s">
        <v>283</v>
      </c>
      <c r="C5" s="1246"/>
      <c r="D5" s="1246"/>
      <c r="E5" s="1246"/>
      <c r="F5" s="1246"/>
      <c r="G5" s="1246"/>
      <c r="H5" s="1246"/>
      <c r="I5" s="1246"/>
    </row>
    <row r="6" spans="2:9" ht="15.75" thickBot="1" x14ac:dyDescent="0.3">
      <c r="B6" s="1246"/>
      <c r="C6" s="1293"/>
      <c r="D6" s="1246"/>
      <c r="E6" s="1293"/>
      <c r="F6" s="1246"/>
      <c r="G6" s="1246"/>
      <c r="H6" s="1293"/>
      <c r="I6" s="1246"/>
    </row>
    <row r="7" spans="2:9" ht="15.75" thickBot="1" x14ac:dyDescent="0.3">
      <c r="B7" s="424" t="s">
        <v>4</v>
      </c>
      <c r="C7" s="1875"/>
      <c r="D7" s="1111">
        <v>7122</v>
      </c>
      <c r="E7" s="1873" t="s">
        <v>1874</v>
      </c>
      <c r="F7" s="467" t="s">
        <v>105</v>
      </c>
      <c r="G7" s="1274"/>
      <c r="H7" s="1266"/>
      <c r="I7" s="369"/>
    </row>
    <row r="8" spans="2:9" ht="15.75" thickBot="1" x14ac:dyDescent="0.3">
      <c r="B8" s="424" t="s">
        <v>76</v>
      </c>
      <c r="C8" s="192"/>
      <c r="D8" s="1286">
        <v>14</v>
      </c>
      <c r="E8" s="234"/>
      <c r="F8" s="1320" t="s">
        <v>2168</v>
      </c>
      <c r="G8" s="1275"/>
      <c r="H8" s="1275"/>
      <c r="I8" s="1312"/>
    </row>
    <row r="9" spans="2:9" ht="15.75" thickBot="1" x14ac:dyDescent="0.3">
      <c r="B9" s="1874" t="s">
        <v>77</v>
      </c>
      <c r="C9" s="697"/>
      <c r="D9" s="1286">
        <v>0</v>
      </c>
      <c r="E9" s="234"/>
      <c r="F9" s="1320" t="s">
        <v>2168</v>
      </c>
      <c r="G9" s="1275"/>
      <c r="H9" s="1320"/>
      <c r="I9" s="1290"/>
    </row>
    <row r="10" spans="2:9" ht="15.75" thickBot="1" x14ac:dyDescent="0.3">
      <c r="B10" s="1" t="s">
        <v>78</v>
      </c>
      <c r="C10" s="697"/>
      <c r="D10" s="1286">
        <v>0</v>
      </c>
      <c r="E10" s="234"/>
      <c r="F10" s="1320" t="s">
        <v>2169</v>
      </c>
      <c r="G10" s="1320"/>
      <c r="H10" s="1320"/>
      <c r="I10" s="1290"/>
    </row>
    <row r="11" spans="2:9" ht="15.75" thickBot="1" x14ac:dyDescent="0.3">
      <c r="B11" s="1874" t="s">
        <v>284</v>
      </c>
      <c r="C11" s="697"/>
      <c r="D11" s="806">
        <v>0</v>
      </c>
      <c r="E11" s="234"/>
      <c r="F11" s="1247" t="s">
        <v>2169</v>
      </c>
      <c r="G11" s="1247"/>
      <c r="H11" s="1275"/>
      <c r="I11" s="1290"/>
    </row>
    <row r="12" spans="2:9" ht="15.75" thickBot="1" x14ac:dyDescent="0.3">
      <c r="B12" s="1" t="s">
        <v>23</v>
      </c>
      <c r="C12" s="1875"/>
      <c r="D12" s="1355"/>
      <c r="E12" s="1292"/>
      <c r="F12" s="1320" t="s">
        <v>2169</v>
      </c>
      <c r="G12" s="1320"/>
      <c r="H12" s="1320"/>
      <c r="I12" s="1312"/>
    </row>
    <row r="13" spans="2:9" ht="15.75" thickBot="1" x14ac:dyDescent="0.3">
      <c r="B13" s="1874" t="s">
        <v>22</v>
      </c>
      <c r="C13" s="1875"/>
      <c r="D13" s="1303">
        <v>4510</v>
      </c>
      <c r="E13" s="3009" t="s">
        <v>296</v>
      </c>
      <c r="F13" s="3011"/>
      <c r="G13" s="1301">
        <v>211201</v>
      </c>
      <c r="H13" s="234"/>
      <c r="I13" s="1320"/>
    </row>
    <row r="14" spans="2:9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9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9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9" x14ac:dyDescent="0.25">
      <c r="B17" s="3197" t="s">
        <v>385</v>
      </c>
      <c r="C17" s="3199"/>
      <c r="D17" s="2059">
        <v>2</v>
      </c>
      <c r="E17" s="75">
        <v>5674</v>
      </c>
      <c r="F17" s="254">
        <f>(E17*12)</f>
        <v>68088</v>
      </c>
      <c r="G17" s="2059">
        <v>2</v>
      </c>
      <c r="H17" s="75">
        <v>5674</v>
      </c>
      <c r="I17" s="75">
        <f>(H17*12)</f>
        <v>68088</v>
      </c>
    </row>
    <row r="18" spans="2:9" x14ac:dyDescent="0.25">
      <c r="B18" s="3197" t="s">
        <v>293</v>
      </c>
      <c r="C18" s="3199"/>
      <c r="D18" s="1871">
        <v>1</v>
      </c>
      <c r="E18" s="75">
        <v>10000</v>
      </c>
      <c r="F18" s="254">
        <f>(E18*12)</f>
        <v>120000</v>
      </c>
      <c r="G18" s="1871">
        <v>1</v>
      </c>
      <c r="H18" s="75">
        <v>10000</v>
      </c>
      <c r="I18" s="75">
        <f>(H18*12)</f>
        <v>120000</v>
      </c>
    </row>
    <row r="19" spans="2:9" x14ac:dyDescent="0.25">
      <c r="B19" s="3197"/>
      <c r="C19" s="3199"/>
      <c r="D19" s="1871"/>
      <c r="E19" s="75"/>
      <c r="F19" s="254"/>
      <c r="G19" s="1871"/>
      <c r="H19" s="75"/>
      <c r="I19" s="75"/>
    </row>
    <row r="20" spans="2:9" x14ac:dyDescent="0.25">
      <c r="B20" s="3197"/>
      <c r="C20" s="3199"/>
      <c r="D20" s="1871"/>
      <c r="E20" s="75"/>
      <c r="F20" s="254"/>
      <c r="G20" s="1871"/>
      <c r="H20" s="75"/>
      <c r="I20" s="75"/>
    </row>
    <row r="21" spans="2:9" x14ac:dyDescent="0.25">
      <c r="B21" s="3228"/>
      <c r="C21" s="3230"/>
      <c r="D21" s="1279"/>
      <c r="E21" s="1286"/>
      <c r="F21" s="1257"/>
      <c r="G21" s="1286"/>
      <c r="H21" s="1257"/>
      <c r="I21" s="1286"/>
    </row>
    <row r="22" spans="2:9" x14ac:dyDescent="0.25">
      <c r="B22" s="3197"/>
      <c r="C22" s="3199"/>
      <c r="D22" s="1279"/>
      <c r="E22" s="1286"/>
      <c r="F22" s="1257"/>
      <c r="G22" s="1286"/>
      <c r="H22" s="1257"/>
      <c r="I22" s="1286"/>
    </row>
    <row r="23" spans="2:9" x14ac:dyDescent="0.25">
      <c r="B23" s="3228"/>
      <c r="C23" s="3230"/>
      <c r="D23" s="1279"/>
      <c r="E23" s="1286"/>
      <c r="F23" s="1257"/>
      <c r="G23" s="1286"/>
      <c r="H23" s="1257"/>
      <c r="I23" s="1286"/>
    </row>
    <row r="24" spans="2:9" x14ac:dyDescent="0.25">
      <c r="B24" s="3197"/>
      <c r="C24" s="3199"/>
      <c r="D24" s="1279"/>
      <c r="E24" s="1286"/>
      <c r="F24" s="1257"/>
      <c r="G24" s="1286"/>
      <c r="H24" s="1257"/>
      <c r="I24" s="1286"/>
    </row>
    <row r="25" spans="2:9" x14ac:dyDescent="0.25">
      <c r="B25" s="3228"/>
      <c r="C25" s="3230"/>
      <c r="D25" s="1279"/>
      <c r="E25" s="1286"/>
      <c r="F25" s="1257"/>
      <c r="G25" s="1286"/>
      <c r="H25" s="1257"/>
      <c r="I25" s="1286"/>
    </row>
    <row r="26" spans="2:9" ht="15.75" thickBot="1" x14ac:dyDescent="0.3">
      <c r="B26" s="3225"/>
      <c r="C26" s="3227"/>
      <c r="D26" s="796"/>
      <c r="E26" s="1310"/>
      <c r="F26" s="1254"/>
      <c r="G26" s="1310"/>
      <c r="H26" s="257"/>
      <c r="I26" s="1286"/>
    </row>
    <row r="27" spans="2:9" ht="15.75" thickBot="1" x14ac:dyDescent="0.3">
      <c r="B27" s="1246"/>
      <c r="C27" s="92" t="s">
        <v>99</v>
      </c>
      <c r="D27" s="234"/>
      <c r="E27" s="1308">
        <f>SUM(E17:E26)</f>
        <v>15674</v>
      </c>
      <c r="F27" s="1324">
        <f>SUM(F17:F26)</f>
        <v>188088</v>
      </c>
      <c r="G27" s="255"/>
      <c r="H27" s="1324">
        <f>SUM(H17:H26)</f>
        <v>15674</v>
      </c>
      <c r="I27" s="1308">
        <f>SUM(I17:I26)</f>
        <v>188088</v>
      </c>
    </row>
    <row r="28" spans="2:9" x14ac:dyDescent="0.25">
      <c r="B28" s="1246"/>
      <c r="C28" s="1246"/>
      <c r="D28" s="1246"/>
      <c r="E28" s="1246"/>
      <c r="F28" s="1246"/>
      <c r="G28" s="1246"/>
      <c r="H28" s="1246"/>
      <c r="I28" s="1246"/>
    </row>
    <row r="29" spans="2:9" x14ac:dyDescent="0.25">
      <c r="B29" s="1246"/>
      <c r="C29" s="1250"/>
      <c r="D29" s="1250"/>
      <c r="E29" s="1246"/>
      <c r="F29" s="1250"/>
      <c r="G29" s="1246"/>
      <c r="H29" s="1250"/>
      <c r="I29" s="1246"/>
    </row>
    <row r="30" spans="2:9" x14ac:dyDescent="0.25">
      <c r="B30" s="1246"/>
      <c r="C30" s="3447" t="s">
        <v>294</v>
      </c>
      <c r="D30" s="3447"/>
      <c r="E30" s="1246"/>
      <c r="F30" s="1872" t="s">
        <v>271</v>
      </c>
      <c r="G30" s="1246"/>
      <c r="H30" s="1872" t="s">
        <v>295</v>
      </c>
      <c r="I30" s="1246"/>
    </row>
    <row r="31" spans="2:9" x14ac:dyDescent="0.25">
      <c r="B31" s="1246"/>
      <c r="C31" s="1246"/>
      <c r="D31" s="1246"/>
      <c r="E31" s="1246"/>
      <c r="F31" s="1246"/>
      <c r="G31" s="1246"/>
      <c r="H31" s="1246"/>
      <c r="I31" s="1246">
        <v>127</v>
      </c>
    </row>
    <row r="32" spans="2:9" x14ac:dyDescent="0.25">
      <c r="B32" s="1246"/>
      <c r="C32" s="1246"/>
      <c r="D32" s="1246"/>
      <c r="E32" s="1246"/>
      <c r="F32" s="1246"/>
      <c r="G32" s="1246"/>
      <c r="H32" s="1246"/>
      <c r="I32" s="1246"/>
    </row>
  </sheetData>
  <mergeCells count="23">
    <mergeCell ref="B1:I1"/>
    <mergeCell ref="B2:I2"/>
    <mergeCell ref="B3:I3"/>
    <mergeCell ref="B4:I4"/>
    <mergeCell ref="G15:G16"/>
    <mergeCell ref="H15:I15"/>
    <mergeCell ref="B14:C16"/>
    <mergeCell ref="D14:F14"/>
    <mergeCell ref="G14:I14"/>
    <mergeCell ref="D15:D16"/>
    <mergeCell ref="E15:F15"/>
    <mergeCell ref="B26:C26"/>
    <mergeCell ref="C30:D30"/>
    <mergeCell ref="E13:F13"/>
    <mergeCell ref="B22:C22"/>
    <mergeCell ref="B23:C23"/>
    <mergeCell ref="B24:C24"/>
    <mergeCell ref="B25:C25"/>
    <mergeCell ref="B18:C18"/>
    <mergeCell ref="B19:C19"/>
    <mergeCell ref="B20:C20"/>
    <mergeCell ref="B21:C21"/>
    <mergeCell ref="B17:C17"/>
  </mergeCells>
  <pageMargins left="0.7" right="0.7" top="0.75" bottom="0.75" header="0.3" footer="0.3"/>
  <pageSetup paperSize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Q66"/>
  <sheetViews>
    <sheetView topLeftCell="D16" zoomScale="90" zoomScaleNormal="90" workbookViewId="0">
      <selection activeCell="J54" sqref="J54"/>
    </sheetView>
  </sheetViews>
  <sheetFormatPr baseColWidth="10" defaultRowHeight="15" outlineLevelRow="1" x14ac:dyDescent="0.25"/>
  <cols>
    <col min="1" max="1" width="8" style="1246" customWidth="1"/>
    <col min="2" max="7" width="8.42578125" customWidth="1"/>
    <col min="9" max="9" width="16.42578125" customWidth="1"/>
    <col min="10" max="10" width="34" customWidth="1"/>
    <col min="11" max="13" width="9" customWidth="1"/>
    <col min="14" max="16" width="17.5703125" customWidth="1"/>
  </cols>
  <sheetData>
    <row r="1" spans="1:17" s="1246" customFormat="1" ht="15.75" thickBot="1" x14ac:dyDescent="0.3"/>
    <row r="2" spans="1:17" ht="21" x14ac:dyDescent="0.35">
      <c r="B2" s="3027" t="s">
        <v>2</v>
      </c>
      <c r="C2" s="3028"/>
      <c r="D2" s="3028"/>
      <c r="E2" s="3028"/>
      <c r="F2" s="3028"/>
      <c r="G2" s="3028"/>
      <c r="H2" s="3028"/>
      <c r="I2" s="3028"/>
      <c r="J2" s="3028"/>
      <c r="K2" s="3028"/>
      <c r="L2" s="3028"/>
      <c r="M2" s="3028"/>
      <c r="N2" s="3028"/>
      <c r="O2" s="3028"/>
      <c r="P2" s="3029"/>
      <c r="Q2" s="1038"/>
    </row>
    <row r="3" spans="1:17" ht="18.75" x14ac:dyDescent="0.3">
      <c r="B3" s="3194" t="s">
        <v>1839</v>
      </c>
      <c r="C3" s="3195"/>
      <c r="D3" s="3195"/>
      <c r="E3" s="3195"/>
      <c r="F3" s="3195"/>
      <c r="G3" s="3195"/>
      <c r="H3" s="3195"/>
      <c r="I3" s="3195"/>
      <c r="J3" s="3195"/>
      <c r="K3" s="3195"/>
      <c r="L3" s="3195"/>
      <c r="M3" s="3195"/>
      <c r="N3" s="3195"/>
      <c r="O3" s="3195"/>
      <c r="P3" s="3196"/>
      <c r="Q3" s="1038"/>
    </row>
    <row r="4" spans="1:17" x14ac:dyDescent="0.25">
      <c r="B4" s="2999" t="s">
        <v>0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1"/>
      <c r="Q4" s="1038"/>
    </row>
    <row r="5" spans="1:17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3"/>
      <c r="Q5" s="1038"/>
    </row>
    <row r="6" spans="1:17" x14ac:dyDescent="0.25">
      <c r="B6" s="1274" t="s">
        <v>1435</v>
      </c>
      <c r="C6" s="1275"/>
      <c r="D6" s="1275"/>
      <c r="E6" s="1275"/>
      <c r="F6" s="1395"/>
      <c r="G6" s="1395"/>
      <c r="H6" s="1275"/>
      <c r="I6" s="1275"/>
      <c r="J6" s="1275"/>
      <c r="K6" s="1275"/>
      <c r="L6" s="1275"/>
      <c r="M6" s="1275"/>
      <c r="N6" s="1396"/>
      <c r="O6" s="3036" t="s">
        <v>2454</v>
      </c>
      <c r="P6" s="3037"/>
      <c r="Q6" s="1038"/>
    </row>
    <row r="7" spans="1:17" x14ac:dyDescent="0.25">
      <c r="B7" s="1288"/>
      <c r="C7" s="1247"/>
      <c r="D7" s="1247"/>
      <c r="E7" s="1247"/>
      <c r="F7" s="1042"/>
      <c r="G7" s="1042"/>
      <c r="H7" s="1247"/>
      <c r="I7" s="1247"/>
      <c r="J7" s="1247"/>
      <c r="K7" s="1247"/>
      <c r="L7" s="1247"/>
      <c r="M7" s="1247"/>
      <c r="N7" s="1043"/>
      <c r="O7" s="1044"/>
      <c r="P7" s="1316" t="s">
        <v>1436</v>
      </c>
      <c r="Q7" s="1038"/>
    </row>
    <row r="8" spans="1:17" x14ac:dyDescent="0.25">
      <c r="B8" s="3038" t="s">
        <v>1460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40"/>
      <c r="Q8" s="1038"/>
    </row>
    <row r="9" spans="1:17" x14ac:dyDescent="0.25">
      <c r="B9" s="1088" t="s">
        <v>4</v>
      </c>
      <c r="C9" s="1309"/>
      <c r="D9" s="1309"/>
      <c r="E9" s="1309"/>
      <c r="F9" s="3000"/>
      <c r="G9" s="3000"/>
      <c r="H9" s="3000"/>
      <c r="I9" s="3000"/>
      <c r="J9" s="3000"/>
      <c r="K9" s="1358"/>
      <c r="L9" s="1358"/>
      <c r="M9" s="1358"/>
      <c r="N9" s="1358"/>
      <c r="O9" s="1358"/>
      <c r="P9" s="1363"/>
      <c r="Q9" s="1038"/>
    </row>
    <row r="10" spans="1:17" ht="15.75" thickBot="1" x14ac:dyDescent="0.3">
      <c r="B10" s="1292"/>
      <c r="C10" s="1293"/>
      <c r="D10" s="1293"/>
      <c r="E10" s="1293"/>
      <c r="F10" s="1397"/>
      <c r="G10" s="1397"/>
      <c r="H10" s="1293"/>
      <c r="I10" s="1293"/>
      <c r="J10" s="3022" t="s">
        <v>1439</v>
      </c>
      <c r="K10" s="3022"/>
      <c r="L10" s="3022"/>
      <c r="M10" s="3022"/>
      <c r="N10" s="3022"/>
      <c r="O10" s="3022"/>
      <c r="P10" s="3023"/>
      <c r="Q10" s="1038"/>
    </row>
    <row r="11" spans="1:17" ht="15.75" thickBot="1" x14ac:dyDescent="0.3">
      <c r="B11" s="3012" t="s">
        <v>1461</v>
      </c>
      <c r="C11" s="3008"/>
      <c r="D11" s="3008"/>
      <c r="E11" s="3008"/>
      <c r="F11" s="3008"/>
      <c r="G11" s="3180"/>
      <c r="H11" s="3181" t="s">
        <v>1498</v>
      </c>
      <c r="I11" s="3182"/>
      <c r="J11" s="3182"/>
      <c r="K11" s="3184" t="s">
        <v>7</v>
      </c>
      <c r="L11" s="3186" t="s">
        <v>678</v>
      </c>
      <c r="M11" s="3188" t="s">
        <v>14</v>
      </c>
      <c r="N11" s="3190" t="s">
        <v>1441</v>
      </c>
      <c r="O11" s="3192" t="s">
        <v>1464</v>
      </c>
      <c r="P11" s="3192" t="s">
        <v>8</v>
      </c>
      <c r="Q11" s="1038"/>
    </row>
    <row r="12" spans="1:17" ht="59.25" customHeight="1" thickBot="1" x14ac:dyDescent="0.3">
      <c r="B12" s="1431" t="s">
        <v>1480</v>
      </c>
      <c r="C12" s="1432" t="s">
        <v>1481</v>
      </c>
      <c r="D12" s="1432" t="s">
        <v>1482</v>
      </c>
      <c r="E12" s="1433" t="s">
        <v>1483</v>
      </c>
      <c r="F12" s="1067" t="s">
        <v>1484</v>
      </c>
      <c r="G12" s="1067" t="s">
        <v>1499</v>
      </c>
      <c r="H12" s="3183"/>
      <c r="I12" s="3183"/>
      <c r="J12" s="3183"/>
      <c r="K12" s="3185"/>
      <c r="L12" s="3187"/>
      <c r="M12" s="3189"/>
      <c r="N12" s="3191"/>
      <c r="O12" s="3193"/>
      <c r="P12" s="3193"/>
      <c r="Q12" s="1038"/>
    </row>
    <row r="13" spans="1:17" ht="14.25" customHeight="1" thickBot="1" x14ac:dyDescent="0.3">
      <c r="B13" s="3009">
        <v>1</v>
      </c>
      <c r="C13" s="3010"/>
      <c r="D13" s="3010"/>
      <c r="E13" s="3010"/>
      <c r="F13" s="3166"/>
      <c r="G13" s="1068"/>
      <c r="H13" s="3167">
        <v>2</v>
      </c>
      <c r="I13" s="3010"/>
      <c r="J13" s="3166"/>
      <c r="K13" s="1069">
        <v>3</v>
      </c>
      <c r="L13" s="1069">
        <v>4</v>
      </c>
      <c r="M13" s="1069"/>
      <c r="N13" s="1069">
        <v>5</v>
      </c>
      <c r="O13" s="1070">
        <v>6</v>
      </c>
      <c r="P13" s="1071">
        <v>7</v>
      </c>
      <c r="Q13" s="1038"/>
    </row>
    <row r="14" spans="1:17" outlineLevel="1" x14ac:dyDescent="0.25">
      <c r="B14" s="1923">
        <v>1</v>
      </c>
      <c r="C14" s="1434">
        <v>6</v>
      </c>
      <c r="D14" s="1434">
        <v>3</v>
      </c>
      <c r="E14" s="1435"/>
      <c r="F14" s="1436"/>
      <c r="G14" s="1437"/>
      <c r="H14" s="3174" t="s">
        <v>1601</v>
      </c>
      <c r="I14" s="3175"/>
      <c r="J14" s="3176"/>
      <c r="K14" s="1438"/>
      <c r="L14" s="1438"/>
      <c r="M14" s="1438"/>
      <c r="N14" s="1997"/>
      <c r="O14" s="1998"/>
      <c r="P14" s="1999"/>
      <c r="Q14" s="1038"/>
    </row>
    <row r="15" spans="1:17" outlineLevel="1" x14ac:dyDescent="0.25">
      <c r="B15" s="1924">
        <v>1</v>
      </c>
      <c r="C15" s="1004">
        <v>6</v>
      </c>
      <c r="D15" s="1004">
        <v>3</v>
      </c>
      <c r="E15" s="1439" t="s">
        <v>677</v>
      </c>
      <c r="F15" s="1439"/>
      <c r="G15" s="1996"/>
      <c r="H15" s="3177" t="s">
        <v>1601</v>
      </c>
      <c r="I15" s="3178"/>
      <c r="J15" s="3179"/>
      <c r="K15" s="1052"/>
      <c r="L15" s="1052"/>
      <c r="M15" s="1052"/>
      <c r="N15" s="2000"/>
      <c r="O15" s="2001"/>
      <c r="P15" s="2002"/>
      <c r="Q15" s="1038"/>
    </row>
    <row r="16" spans="1:17" outlineLevel="1" x14ac:dyDescent="0.25">
      <c r="A16" s="1246">
        <v>1</v>
      </c>
      <c r="B16" s="404">
        <v>1</v>
      </c>
      <c r="C16" s="1052">
        <v>6</v>
      </c>
      <c r="D16" s="1052">
        <v>3</v>
      </c>
      <c r="E16" s="1441" t="s">
        <v>677</v>
      </c>
      <c r="F16" s="1442" t="s">
        <v>1423</v>
      </c>
      <c r="G16" s="1996"/>
      <c r="H16" s="3163" t="s">
        <v>1602</v>
      </c>
      <c r="I16" s="3164"/>
      <c r="J16" s="3165"/>
      <c r="K16" s="1052">
        <v>30</v>
      </c>
      <c r="L16" s="1052">
        <v>9996</v>
      </c>
      <c r="M16" s="1052">
        <v>102</v>
      </c>
      <c r="N16" s="2002">
        <v>2595614.5</v>
      </c>
      <c r="O16" s="1700">
        <v>1946710.89</v>
      </c>
      <c r="P16" s="2002">
        <v>1995614.5</v>
      </c>
      <c r="Q16" s="1038"/>
    </row>
    <row r="17" spans="2:17" outlineLevel="1" x14ac:dyDescent="0.25">
      <c r="B17" s="404">
        <v>1</v>
      </c>
      <c r="C17" s="1052">
        <v>6</v>
      </c>
      <c r="D17" s="1052">
        <v>3</v>
      </c>
      <c r="E17" s="1441" t="s">
        <v>677</v>
      </c>
      <c r="F17" s="1442" t="s">
        <v>1543</v>
      </c>
      <c r="G17" s="1443"/>
      <c r="H17" s="3177" t="s">
        <v>1603</v>
      </c>
      <c r="I17" s="3178"/>
      <c r="J17" s="3179"/>
      <c r="K17" s="1052"/>
      <c r="L17" s="1052"/>
      <c r="M17" s="1052"/>
      <c r="N17" s="2000"/>
      <c r="O17" s="2001"/>
      <c r="P17" s="2003"/>
      <c r="Q17" s="1038"/>
    </row>
    <row r="18" spans="2:17" outlineLevel="1" x14ac:dyDescent="0.25">
      <c r="B18" s="404">
        <v>1</v>
      </c>
      <c r="C18" s="1052">
        <v>6</v>
      </c>
      <c r="D18" s="1052">
        <v>3</v>
      </c>
      <c r="E18" s="1441" t="s">
        <v>677</v>
      </c>
      <c r="F18" s="1442" t="s">
        <v>959</v>
      </c>
      <c r="G18" s="1443"/>
      <c r="H18" s="3163" t="s">
        <v>1604</v>
      </c>
      <c r="I18" s="3164"/>
      <c r="J18" s="3165"/>
      <c r="K18" s="1052"/>
      <c r="L18" s="1052"/>
      <c r="M18" s="1052"/>
      <c r="N18" s="405"/>
      <c r="O18" s="2004"/>
      <c r="P18" s="2002"/>
      <c r="Q18" s="1038"/>
    </row>
    <row r="19" spans="2:17" outlineLevel="1" x14ac:dyDescent="0.25">
      <c r="B19" s="404">
        <v>1</v>
      </c>
      <c r="C19" s="1052">
        <v>6</v>
      </c>
      <c r="D19" s="1052">
        <v>3</v>
      </c>
      <c r="E19" s="1441" t="s">
        <v>677</v>
      </c>
      <c r="F19" s="1441" t="s">
        <v>676</v>
      </c>
      <c r="G19" s="1443"/>
      <c r="H19" s="3177" t="s">
        <v>1605</v>
      </c>
      <c r="I19" s="3178"/>
      <c r="J19" s="3179"/>
      <c r="K19" s="1004"/>
      <c r="L19" s="1004"/>
      <c r="M19" s="1004"/>
      <c r="N19" s="405"/>
      <c r="O19" s="2004"/>
      <c r="P19" s="2002"/>
      <c r="Q19" s="1038"/>
    </row>
    <row r="20" spans="2:17" outlineLevel="1" x14ac:dyDescent="0.25">
      <c r="B20" s="404">
        <v>1</v>
      </c>
      <c r="C20" s="1052">
        <v>6</v>
      </c>
      <c r="D20" s="1052">
        <v>3</v>
      </c>
      <c r="E20" s="1441" t="s">
        <v>677</v>
      </c>
      <c r="F20" s="1441" t="s">
        <v>679</v>
      </c>
      <c r="G20" s="1443"/>
      <c r="H20" s="3163" t="s">
        <v>1606</v>
      </c>
      <c r="I20" s="3164"/>
      <c r="J20" s="3165"/>
      <c r="K20" s="1052"/>
      <c r="L20" s="1441"/>
      <c r="M20" s="1441"/>
      <c r="N20" s="405"/>
      <c r="O20" s="2004"/>
      <c r="P20" s="2002"/>
      <c r="Q20" s="1038"/>
    </row>
    <row r="21" spans="2:17" outlineLevel="1" x14ac:dyDescent="0.25">
      <c r="B21" s="404">
        <v>1</v>
      </c>
      <c r="C21" s="1052">
        <v>6</v>
      </c>
      <c r="D21" s="1052">
        <v>3</v>
      </c>
      <c r="E21" s="1441" t="s">
        <v>677</v>
      </c>
      <c r="F21" s="1441" t="s">
        <v>1418</v>
      </c>
      <c r="G21" s="1443"/>
      <c r="H21" s="3177" t="s">
        <v>1607</v>
      </c>
      <c r="I21" s="3178"/>
      <c r="J21" s="3179"/>
      <c r="K21" s="1052"/>
      <c r="L21" s="1052"/>
      <c r="M21" s="1052"/>
      <c r="N21" s="405"/>
      <c r="O21" s="2004"/>
      <c r="P21" s="2002"/>
      <c r="Q21" s="1038"/>
    </row>
    <row r="22" spans="2:17" outlineLevel="1" x14ac:dyDescent="0.25">
      <c r="B22" s="404">
        <v>1</v>
      </c>
      <c r="C22" s="1052">
        <v>6</v>
      </c>
      <c r="D22" s="1052">
        <v>3</v>
      </c>
      <c r="E22" s="1441" t="s">
        <v>677</v>
      </c>
      <c r="F22" s="1441" t="s">
        <v>1156</v>
      </c>
      <c r="G22" s="1443"/>
      <c r="H22" s="3163" t="s">
        <v>1608</v>
      </c>
      <c r="I22" s="3164"/>
      <c r="J22" s="3165"/>
      <c r="K22" s="1052"/>
      <c r="L22" s="1052"/>
      <c r="M22" s="1052"/>
      <c r="N22" s="405"/>
      <c r="O22" s="2004"/>
      <c r="P22" s="2002"/>
      <c r="Q22" s="1038"/>
    </row>
    <row r="23" spans="2:17" outlineLevel="1" x14ac:dyDescent="0.25">
      <c r="B23" s="404">
        <v>1</v>
      </c>
      <c r="C23" s="1052">
        <v>6</v>
      </c>
      <c r="D23" s="1052">
        <v>3</v>
      </c>
      <c r="E23" s="1441" t="s">
        <v>677</v>
      </c>
      <c r="F23" s="1441" t="s">
        <v>1227</v>
      </c>
      <c r="G23" s="1443"/>
      <c r="H23" s="3177" t="s">
        <v>1609</v>
      </c>
      <c r="I23" s="3178"/>
      <c r="J23" s="3179"/>
      <c r="K23" s="1052"/>
      <c r="L23" s="1052"/>
      <c r="M23" s="1052"/>
      <c r="N23" s="405"/>
      <c r="O23" s="2004"/>
      <c r="P23" s="2002"/>
      <c r="Q23" s="1038"/>
    </row>
    <row r="24" spans="2:17" outlineLevel="1" x14ac:dyDescent="0.25">
      <c r="B24" s="1924">
        <v>1</v>
      </c>
      <c r="C24" s="1004">
        <v>7</v>
      </c>
      <c r="D24" s="1004">
        <v>2</v>
      </c>
      <c r="E24" s="1445" t="s">
        <v>743</v>
      </c>
      <c r="F24" s="1446"/>
      <c r="G24" s="1446"/>
      <c r="H24" s="3163" t="s">
        <v>1610</v>
      </c>
      <c r="I24" s="3164"/>
      <c r="J24" s="3165"/>
      <c r="K24" s="1052"/>
      <c r="L24" s="1052"/>
      <c r="M24" s="1052"/>
      <c r="N24" s="405"/>
      <c r="O24" s="2004"/>
      <c r="P24" s="2002"/>
      <c r="Q24" s="1038"/>
    </row>
    <row r="25" spans="2:17" outlineLevel="1" x14ac:dyDescent="0.25">
      <c r="B25" s="1924">
        <v>1</v>
      </c>
      <c r="C25" s="1004">
        <v>7</v>
      </c>
      <c r="D25" s="1004">
        <v>3</v>
      </c>
      <c r="E25" s="1439"/>
      <c r="F25" s="1446"/>
      <c r="G25" s="1446"/>
      <c r="H25" s="3177" t="s">
        <v>1611</v>
      </c>
      <c r="I25" s="3178"/>
      <c r="J25" s="3179"/>
      <c r="K25" s="1052"/>
      <c r="L25" s="1052"/>
      <c r="M25" s="1052"/>
      <c r="N25" s="405"/>
      <c r="O25" s="2004"/>
      <c r="P25" s="2002"/>
      <c r="Q25" s="1038"/>
    </row>
    <row r="26" spans="2:17" outlineLevel="1" x14ac:dyDescent="0.25">
      <c r="B26" s="404">
        <v>1</v>
      </c>
      <c r="C26" s="1052">
        <v>7</v>
      </c>
      <c r="D26" s="1052">
        <v>3</v>
      </c>
      <c r="E26" s="1441" t="s">
        <v>677</v>
      </c>
      <c r="F26" s="1441"/>
      <c r="G26" s="1443"/>
      <c r="H26" s="3163" t="s">
        <v>2229</v>
      </c>
      <c r="I26" s="3164"/>
      <c r="J26" s="3165"/>
      <c r="K26" s="1052"/>
      <c r="L26" s="1052"/>
      <c r="M26" s="1052"/>
      <c r="N26" s="2000"/>
      <c r="O26" s="2001"/>
      <c r="P26" s="2003"/>
      <c r="Q26" s="1038"/>
    </row>
    <row r="27" spans="2:17" outlineLevel="1" x14ac:dyDescent="0.25">
      <c r="B27" s="404">
        <v>1</v>
      </c>
      <c r="C27" s="1052">
        <v>7</v>
      </c>
      <c r="D27" s="1052">
        <v>3</v>
      </c>
      <c r="E27" s="1441" t="s">
        <v>675</v>
      </c>
      <c r="F27" s="1441"/>
      <c r="G27" s="1443"/>
      <c r="H27" s="3177" t="s">
        <v>2230</v>
      </c>
      <c r="I27" s="3178"/>
      <c r="J27" s="3179"/>
      <c r="K27" s="1052"/>
      <c r="L27" s="1052"/>
      <c r="M27" s="1052"/>
      <c r="N27" s="405"/>
      <c r="O27" s="2004"/>
      <c r="P27" s="2002"/>
      <c r="Q27" s="1038"/>
    </row>
    <row r="28" spans="2:17" outlineLevel="1" x14ac:dyDescent="0.25">
      <c r="B28" s="404">
        <v>1</v>
      </c>
      <c r="C28" s="1052">
        <v>7</v>
      </c>
      <c r="D28" s="1052">
        <v>3</v>
      </c>
      <c r="E28" s="1441" t="s">
        <v>737</v>
      </c>
      <c r="F28" s="1441"/>
      <c r="G28" s="1443"/>
      <c r="H28" s="3163" t="s">
        <v>1612</v>
      </c>
      <c r="I28" s="3164"/>
      <c r="J28" s="3165"/>
      <c r="K28" s="1052"/>
      <c r="L28" s="1052"/>
      <c r="M28" s="1052"/>
      <c r="N28" s="405"/>
      <c r="O28" s="2004"/>
      <c r="P28" s="2002"/>
      <c r="Q28" s="1038"/>
    </row>
    <row r="29" spans="2:17" outlineLevel="1" x14ac:dyDescent="0.25">
      <c r="B29" s="1924">
        <v>1</v>
      </c>
      <c r="C29" s="1004">
        <v>7</v>
      </c>
      <c r="D29" s="1004">
        <v>4</v>
      </c>
      <c r="E29" s="1439"/>
      <c r="F29" s="1439"/>
      <c r="G29" s="1439"/>
      <c r="H29" s="3177" t="s">
        <v>1613</v>
      </c>
      <c r="I29" s="3178"/>
      <c r="J29" s="3179"/>
      <c r="K29" s="1052"/>
      <c r="L29" s="1052"/>
      <c r="M29" s="1052"/>
      <c r="N29" s="405"/>
      <c r="O29" s="2004"/>
      <c r="P29" s="2002"/>
      <c r="Q29" s="1038"/>
    </row>
    <row r="30" spans="2:17" outlineLevel="1" x14ac:dyDescent="0.25">
      <c r="B30" s="404">
        <v>1</v>
      </c>
      <c r="C30" s="1052">
        <v>7</v>
      </c>
      <c r="D30" s="1052">
        <v>4</v>
      </c>
      <c r="E30" s="1441" t="s">
        <v>677</v>
      </c>
      <c r="F30" s="1441"/>
      <c r="G30" s="1441"/>
      <c r="H30" s="3163" t="s">
        <v>1614</v>
      </c>
      <c r="I30" s="3164"/>
      <c r="J30" s="3165"/>
      <c r="K30" s="1052"/>
      <c r="L30" s="1052"/>
      <c r="M30" s="1052"/>
      <c r="N30" s="405"/>
      <c r="O30" s="2004"/>
      <c r="P30" s="2002"/>
      <c r="Q30" s="1038"/>
    </row>
    <row r="31" spans="2:17" outlineLevel="1" x14ac:dyDescent="0.25">
      <c r="B31" s="404">
        <v>1</v>
      </c>
      <c r="C31" s="1052">
        <v>7</v>
      </c>
      <c r="D31" s="1052">
        <v>4</v>
      </c>
      <c r="E31" s="1441" t="s">
        <v>675</v>
      </c>
      <c r="F31" s="1441"/>
      <c r="G31" s="1441"/>
      <c r="H31" s="3177" t="s">
        <v>1615</v>
      </c>
      <c r="I31" s="3178"/>
      <c r="J31" s="3179"/>
      <c r="K31" s="1052"/>
      <c r="L31" s="1052"/>
      <c r="M31" s="1052"/>
      <c r="N31" s="405"/>
      <c r="O31" s="2004"/>
      <c r="P31" s="2002"/>
      <c r="Q31" s="1038"/>
    </row>
    <row r="32" spans="2:17" outlineLevel="1" x14ac:dyDescent="0.25">
      <c r="B32" s="404">
        <v>1</v>
      </c>
      <c r="C32" s="399">
        <v>7</v>
      </c>
      <c r="D32" s="399">
        <v>4</v>
      </c>
      <c r="E32" s="1447" t="s">
        <v>680</v>
      </c>
      <c r="F32" s="1447"/>
      <c r="G32" s="1447"/>
      <c r="H32" s="3163" t="s">
        <v>1616</v>
      </c>
      <c r="I32" s="3164"/>
      <c r="J32" s="3165"/>
      <c r="K32" s="1448">
        <v>30</v>
      </c>
      <c r="L32" s="1448">
        <v>9995</v>
      </c>
      <c r="M32" s="1448">
        <v>102</v>
      </c>
      <c r="N32" s="2005">
        <v>200000</v>
      </c>
      <c r="O32" s="2006">
        <v>150000</v>
      </c>
      <c r="P32" s="2007">
        <v>200000</v>
      </c>
      <c r="Q32" s="1038"/>
    </row>
    <row r="33" spans="1:17" outlineLevel="1" x14ac:dyDescent="0.25">
      <c r="B33" s="1924">
        <v>3</v>
      </c>
      <c r="C33" s="1448"/>
      <c r="D33" s="1448"/>
      <c r="E33" s="1449"/>
      <c r="F33" s="1449"/>
      <c r="G33" s="1449"/>
      <c r="H33" s="3177" t="s">
        <v>2231</v>
      </c>
      <c r="I33" s="3178"/>
      <c r="J33" s="3179"/>
      <c r="K33" s="1448"/>
      <c r="L33" s="1448"/>
      <c r="M33" s="1448"/>
      <c r="N33" s="2005"/>
      <c r="O33" s="2006"/>
      <c r="P33" s="2007"/>
      <c r="Q33" s="1038"/>
    </row>
    <row r="34" spans="1:17" outlineLevel="1" x14ac:dyDescent="0.25">
      <c r="B34" s="1924">
        <v>3</v>
      </c>
      <c r="C34" s="1448">
        <v>1</v>
      </c>
      <c r="D34" s="1448"/>
      <c r="E34" s="1449"/>
      <c r="F34" s="1449"/>
      <c r="G34" s="1449"/>
      <c r="H34" s="3163" t="s">
        <v>2232</v>
      </c>
      <c r="I34" s="3164"/>
      <c r="J34" s="3165"/>
      <c r="K34" s="1448"/>
      <c r="L34" s="1448"/>
      <c r="M34" s="1448"/>
      <c r="N34" s="2005"/>
      <c r="O34" s="2006"/>
      <c r="P34" s="2007"/>
      <c r="Q34" s="1038"/>
    </row>
    <row r="35" spans="1:17" outlineLevel="1" x14ac:dyDescent="0.25">
      <c r="A35" s="1291"/>
      <c r="B35" s="1925">
        <v>3</v>
      </c>
      <c r="C35" s="1448">
        <v>1</v>
      </c>
      <c r="D35" s="1448">
        <v>1</v>
      </c>
      <c r="E35" s="1449"/>
      <c r="F35" s="1449"/>
      <c r="G35" s="1449"/>
      <c r="H35" s="3177" t="s">
        <v>1617</v>
      </c>
      <c r="I35" s="3178"/>
      <c r="J35" s="3179"/>
      <c r="K35" s="1448"/>
      <c r="L35" s="1448"/>
      <c r="M35" s="1448"/>
      <c r="N35" s="2005"/>
      <c r="O35" s="2006"/>
      <c r="P35" s="2007"/>
      <c r="Q35" s="1038"/>
    </row>
    <row r="36" spans="1:17" outlineLevel="1" x14ac:dyDescent="0.25">
      <c r="B36" s="1924">
        <v>3</v>
      </c>
      <c r="C36" s="1448">
        <v>1</v>
      </c>
      <c r="D36" s="1448">
        <v>1</v>
      </c>
      <c r="E36" s="1449" t="s">
        <v>677</v>
      </c>
      <c r="F36" s="1449"/>
      <c r="G36" s="1449"/>
      <c r="H36" s="3163" t="s">
        <v>2233</v>
      </c>
      <c r="I36" s="3164"/>
      <c r="J36" s="3165"/>
      <c r="K36" s="399"/>
      <c r="L36" s="399"/>
      <c r="M36" s="399"/>
      <c r="N36" s="2005"/>
      <c r="O36" s="2006"/>
      <c r="P36" s="2007"/>
      <c r="Q36" s="1038"/>
    </row>
    <row r="37" spans="1:17" outlineLevel="1" x14ac:dyDescent="0.25">
      <c r="B37" s="404">
        <v>3</v>
      </c>
      <c r="C37" s="399">
        <v>1</v>
      </c>
      <c r="D37" s="399">
        <v>1</v>
      </c>
      <c r="E37" s="1447" t="s">
        <v>677</v>
      </c>
      <c r="F37" s="1447" t="s">
        <v>598</v>
      </c>
      <c r="G37" s="1447"/>
      <c r="H37" s="3177" t="s">
        <v>2234</v>
      </c>
      <c r="I37" s="3178"/>
      <c r="J37" s="3179"/>
      <c r="K37" s="1448">
        <v>20</v>
      </c>
      <c r="L37" s="1448">
        <v>1955</v>
      </c>
      <c r="M37" s="1448">
        <v>100</v>
      </c>
      <c r="N37" s="2005"/>
      <c r="O37" s="2006"/>
      <c r="P37" s="2007"/>
      <c r="Q37" s="1038"/>
    </row>
    <row r="38" spans="1:17" outlineLevel="1" x14ac:dyDescent="0.25">
      <c r="B38" s="1924">
        <v>3</v>
      </c>
      <c r="C38" s="1448">
        <v>2</v>
      </c>
      <c r="D38" s="1448"/>
      <c r="E38" s="1449"/>
      <c r="F38" s="1449"/>
      <c r="G38" s="1449"/>
      <c r="H38" s="3163" t="s">
        <v>1618</v>
      </c>
      <c r="I38" s="3164"/>
      <c r="J38" s="3165"/>
      <c r="K38" s="1448"/>
      <c r="L38" s="1448"/>
      <c r="M38" s="1448"/>
      <c r="N38" s="2005"/>
      <c r="O38" s="2006"/>
      <c r="P38" s="2007"/>
      <c r="Q38" s="1038"/>
    </row>
    <row r="39" spans="1:17" outlineLevel="1" x14ac:dyDescent="0.25">
      <c r="B39" s="1924">
        <v>3</v>
      </c>
      <c r="C39" s="1448">
        <v>2</v>
      </c>
      <c r="D39" s="1448">
        <v>1</v>
      </c>
      <c r="E39" s="1449"/>
      <c r="F39" s="1449"/>
      <c r="G39" s="1449"/>
      <c r="H39" s="3177" t="s">
        <v>1619</v>
      </c>
      <c r="I39" s="3178"/>
      <c r="J39" s="3179"/>
      <c r="K39" s="1448"/>
      <c r="L39" s="1448"/>
      <c r="M39" s="1448"/>
      <c r="N39" s="2005"/>
      <c r="O39" s="2006"/>
      <c r="P39" s="2007"/>
      <c r="Q39" s="1038"/>
    </row>
    <row r="40" spans="1:17" outlineLevel="1" x14ac:dyDescent="0.25">
      <c r="B40" s="1924">
        <v>3</v>
      </c>
      <c r="C40" s="1004">
        <v>2</v>
      </c>
      <c r="D40" s="1004">
        <v>1</v>
      </c>
      <c r="E40" s="1439" t="s">
        <v>680</v>
      </c>
      <c r="F40" s="1439"/>
      <c r="G40" s="1439"/>
      <c r="H40" s="3163" t="s">
        <v>1620</v>
      </c>
      <c r="I40" s="3164"/>
      <c r="J40" s="3165"/>
      <c r="K40" s="1052"/>
      <c r="L40" s="1052"/>
      <c r="M40" s="1052"/>
      <c r="N40" s="405"/>
      <c r="O40" s="2004"/>
      <c r="P40" s="2002"/>
      <c r="Q40" s="1038"/>
    </row>
    <row r="41" spans="1:17" outlineLevel="1" x14ac:dyDescent="0.25">
      <c r="B41" s="404">
        <v>3</v>
      </c>
      <c r="C41" s="1052">
        <v>2</v>
      </c>
      <c r="D41" s="1052">
        <v>1</v>
      </c>
      <c r="E41" s="1441" t="s">
        <v>680</v>
      </c>
      <c r="F41" s="1441" t="s">
        <v>598</v>
      </c>
      <c r="G41" s="1441"/>
      <c r="H41" s="3177" t="s">
        <v>2190</v>
      </c>
      <c r="I41" s="3178"/>
      <c r="J41" s="3179"/>
      <c r="K41" s="1435">
        <v>99</v>
      </c>
      <c r="L41" s="1434">
        <v>2006</v>
      </c>
      <c r="M41" s="1435" t="s">
        <v>541</v>
      </c>
      <c r="N41" s="1997"/>
      <c r="O41" s="1998"/>
      <c r="P41" s="2008"/>
      <c r="Q41" s="1038"/>
    </row>
    <row r="42" spans="1:17" outlineLevel="1" x14ac:dyDescent="0.25">
      <c r="B42" s="404">
        <v>3</v>
      </c>
      <c r="C42" s="1052">
        <v>2</v>
      </c>
      <c r="D42" s="1052">
        <v>1</v>
      </c>
      <c r="E42" s="1441" t="s">
        <v>680</v>
      </c>
      <c r="F42" s="1441" t="s">
        <v>598</v>
      </c>
      <c r="G42" s="1441" t="s">
        <v>1621</v>
      </c>
      <c r="H42" s="3163" t="s">
        <v>2451</v>
      </c>
      <c r="I42" s="3164"/>
      <c r="J42" s="3165"/>
      <c r="K42" s="1435">
        <v>50</v>
      </c>
      <c r="L42" s="1434">
        <v>2006</v>
      </c>
      <c r="M42" s="1435" t="s">
        <v>541</v>
      </c>
      <c r="N42" s="2008">
        <v>3000000</v>
      </c>
      <c r="O42" s="1998">
        <v>2250000</v>
      </c>
      <c r="P42" s="2008"/>
      <c r="Q42" s="1038"/>
    </row>
    <row r="43" spans="1:17" s="1246" customFormat="1" outlineLevel="1" x14ac:dyDescent="0.25">
      <c r="B43" s="404">
        <v>3</v>
      </c>
      <c r="C43" s="1052">
        <v>2</v>
      </c>
      <c r="D43" s="1052">
        <v>1</v>
      </c>
      <c r="E43" s="1441" t="s">
        <v>680</v>
      </c>
      <c r="F43" s="1441" t="s">
        <v>598</v>
      </c>
      <c r="G43" s="1441" t="s">
        <v>1621</v>
      </c>
      <c r="H43" s="3163" t="s">
        <v>2452</v>
      </c>
      <c r="I43" s="3164"/>
      <c r="J43" s="3165"/>
      <c r="K43" s="1435" t="s">
        <v>667</v>
      </c>
      <c r="L43" s="1434">
        <v>2006</v>
      </c>
      <c r="M43" s="1435" t="s">
        <v>541</v>
      </c>
      <c r="N43" s="2008">
        <v>4100000</v>
      </c>
      <c r="O43" s="1998">
        <v>3075000</v>
      </c>
      <c r="P43" s="2008"/>
    </row>
    <row r="44" spans="1:17" s="1246" customFormat="1" x14ac:dyDescent="0.25">
      <c r="B44" s="3171" t="s">
        <v>2100</v>
      </c>
      <c r="C44" s="3172"/>
      <c r="D44" s="3172"/>
      <c r="E44" s="3172"/>
      <c r="F44" s="3172"/>
      <c r="G44" s="3172"/>
      <c r="H44" s="3172"/>
      <c r="I44" s="3172"/>
      <c r="J44" s="3173"/>
      <c r="K44" s="400"/>
      <c r="L44" s="400"/>
      <c r="M44" s="400"/>
      <c r="N44" s="2009">
        <f>SUM(N14:N42)</f>
        <v>5795614.5</v>
      </c>
      <c r="O44" s="2010">
        <f>SUM(O14:O42)</f>
        <v>4346710.8899999997</v>
      </c>
      <c r="P44" s="2011">
        <f>SUM(P14:P43)</f>
        <v>2195614.5</v>
      </c>
    </row>
    <row r="45" spans="1:17" ht="15.75" thickBot="1" x14ac:dyDescent="0.3">
      <c r="B45" s="3168" t="s">
        <v>1622</v>
      </c>
      <c r="C45" s="3169"/>
      <c r="D45" s="3169"/>
      <c r="E45" s="3169"/>
      <c r="F45" s="3169"/>
      <c r="G45" s="3169"/>
      <c r="H45" s="3169"/>
      <c r="I45" s="3169"/>
      <c r="J45" s="3170"/>
      <c r="K45" s="1072"/>
      <c r="L45" s="1072"/>
      <c r="M45" s="1073"/>
      <c r="N45" s="2012"/>
      <c r="O45" s="2013"/>
      <c r="P45" s="2014">
        <f>(pag.6!P29+pag.7!P27+pag.8!P27+pag.9!P30+pag.10!P30+pag.11!P32+pag.12!P32+pag.13!P29+pag.15!P30+pag.16!P31+pag.17!P44)</f>
        <v>219849466.59999999</v>
      </c>
      <c r="Q45" s="1038"/>
    </row>
    <row r="46" spans="1:17" x14ac:dyDescent="0.25">
      <c r="B46" s="3100"/>
      <c r="C46" s="3101"/>
      <c r="D46" s="3101"/>
      <c r="E46" s="3101"/>
      <c r="F46" s="1395"/>
      <c r="G46" s="1395"/>
      <c r="H46" s="1275"/>
      <c r="I46" s="3101"/>
      <c r="J46" s="3101"/>
      <c r="K46" s="3101"/>
      <c r="L46" s="1275"/>
      <c r="M46" s="1275"/>
      <c r="N46" s="3101"/>
      <c r="O46" s="3101"/>
      <c r="P46" s="1507"/>
      <c r="Q46" s="1038"/>
    </row>
    <row r="47" spans="1:17" ht="15.75" thickBot="1" x14ac:dyDescent="0.3">
      <c r="B47" s="1288"/>
      <c r="C47" s="1247"/>
      <c r="D47" s="1247"/>
      <c r="E47" s="1247"/>
      <c r="F47" s="1247"/>
      <c r="G47" s="1247"/>
      <c r="H47" s="1247"/>
      <c r="I47" s="1247"/>
      <c r="J47" s="1247"/>
      <c r="K47" s="1247"/>
      <c r="L47" s="1247"/>
      <c r="M47" s="1247"/>
      <c r="N47" s="1247"/>
      <c r="O47" s="1247"/>
      <c r="P47" s="1291"/>
      <c r="Q47" s="1038"/>
    </row>
    <row r="48" spans="1:17" x14ac:dyDescent="0.25">
      <c r="B48" s="3102" t="s">
        <v>10</v>
      </c>
      <c r="C48" s="3036"/>
      <c r="D48" s="3036"/>
      <c r="E48" s="3036"/>
      <c r="F48" s="3036"/>
      <c r="G48" s="3036"/>
      <c r="H48" s="3036"/>
      <c r="I48" s="1247"/>
      <c r="J48" s="1932" t="s">
        <v>15</v>
      </c>
      <c r="K48" s="1247"/>
      <c r="L48" s="1247"/>
      <c r="M48" s="1247"/>
      <c r="N48" s="3036" t="s">
        <v>12</v>
      </c>
      <c r="O48" s="3036"/>
      <c r="P48" s="1291"/>
      <c r="Q48" s="1038"/>
    </row>
    <row r="49" spans="2:17" ht="15.75" thickBot="1" x14ac:dyDescent="0.3">
      <c r="B49" s="1292"/>
      <c r="C49" s="1293"/>
      <c r="D49" s="1293"/>
      <c r="E49" s="1293"/>
      <c r="F49" s="1293"/>
      <c r="G49" s="1293"/>
      <c r="H49" s="1293"/>
      <c r="I49" s="1293"/>
      <c r="J49" s="1293"/>
      <c r="K49" s="1293"/>
      <c r="L49" s="1293"/>
      <c r="M49" s="1293"/>
      <c r="N49" s="1293"/>
      <c r="O49" s="1293"/>
      <c r="P49" s="1295"/>
      <c r="Q49" s="1038"/>
    </row>
    <row r="50" spans="2:17" x14ac:dyDescent="0.25">
      <c r="B50" s="1038"/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8"/>
      <c r="O50" s="1038"/>
      <c r="P50" s="1038">
        <v>17</v>
      </c>
      <c r="Q50" s="1038"/>
    </row>
    <row r="54" spans="2:17" x14ac:dyDescent="0.25">
      <c r="P54" s="336"/>
    </row>
    <row r="66" spans="15:15" x14ac:dyDescent="0.25">
      <c r="O66" s="1467"/>
    </row>
  </sheetData>
  <mergeCells count="55">
    <mergeCell ref="H41:J41"/>
    <mergeCell ref="H42:J42"/>
    <mergeCell ref="H36:J36"/>
    <mergeCell ref="H37:J37"/>
    <mergeCell ref="H38:J38"/>
    <mergeCell ref="H39:J39"/>
    <mergeCell ref="H40:J40"/>
    <mergeCell ref="H31:J31"/>
    <mergeCell ref="H32:J32"/>
    <mergeCell ref="H33:J33"/>
    <mergeCell ref="H34:J34"/>
    <mergeCell ref="H35:J35"/>
    <mergeCell ref="H26:J26"/>
    <mergeCell ref="H27:J27"/>
    <mergeCell ref="H28:J28"/>
    <mergeCell ref="H29:J29"/>
    <mergeCell ref="H30:J30"/>
    <mergeCell ref="H21:J21"/>
    <mergeCell ref="H22:J22"/>
    <mergeCell ref="H23:J23"/>
    <mergeCell ref="H24:J24"/>
    <mergeCell ref="H25:J25"/>
    <mergeCell ref="B8:P8"/>
    <mergeCell ref="B2:P2"/>
    <mergeCell ref="B3:P3"/>
    <mergeCell ref="B4:P4"/>
    <mergeCell ref="B5:P5"/>
    <mergeCell ref="O6:P6"/>
    <mergeCell ref="H20:J20"/>
    <mergeCell ref="F9:J9"/>
    <mergeCell ref="J10:P10"/>
    <mergeCell ref="B11:G11"/>
    <mergeCell ref="H11:J12"/>
    <mergeCell ref="K11:K12"/>
    <mergeCell ref="L11:L12"/>
    <mergeCell ref="M11:M12"/>
    <mergeCell ref="N11:N12"/>
    <mergeCell ref="O11:O12"/>
    <mergeCell ref="P11:P12"/>
    <mergeCell ref="H43:J43"/>
    <mergeCell ref="B48:H48"/>
    <mergeCell ref="N48:O48"/>
    <mergeCell ref="B13:F13"/>
    <mergeCell ref="H13:J13"/>
    <mergeCell ref="B45:J45"/>
    <mergeCell ref="B46:E46"/>
    <mergeCell ref="I46:K46"/>
    <mergeCell ref="N46:O46"/>
    <mergeCell ref="B44:J44"/>
    <mergeCell ref="H14:J14"/>
    <mergeCell ref="H15:J15"/>
    <mergeCell ref="H16:J16"/>
    <mergeCell ref="H17:J17"/>
    <mergeCell ref="H18:J18"/>
    <mergeCell ref="H19:J19"/>
  </mergeCells>
  <pageMargins left="1.299212598425197" right="0.70866141732283472" top="0.35433070866141736" bottom="0.74803149606299213" header="0.31496062992125984" footer="0.31496062992125984"/>
  <pageSetup paperSize="5" scale="68"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/>
  <dimension ref="A1:N34"/>
  <sheetViews>
    <sheetView topLeftCell="A7" zoomScale="90" zoomScaleNormal="90" workbookViewId="0">
      <selection activeCell="F24" sqref="F24"/>
    </sheetView>
  </sheetViews>
  <sheetFormatPr baseColWidth="10" defaultRowHeight="15" x14ac:dyDescent="0.25"/>
  <cols>
    <col min="1" max="1" width="11.5703125" style="1246"/>
    <col min="3" max="3" width="11.85546875" customWidth="1"/>
    <col min="4" max="4" width="9.7109375" customWidth="1"/>
    <col min="5" max="5" width="9" customWidth="1"/>
    <col min="6" max="6" width="12.28515625" customWidth="1"/>
    <col min="7" max="7" width="15.28515625" customWidth="1"/>
    <col min="9" max="9" width="11" customWidth="1"/>
    <col min="10" max="10" width="12" customWidth="1"/>
    <col min="11" max="11" width="14.5703125" bestFit="1" customWidth="1"/>
    <col min="12" max="12" width="12.140625" customWidth="1"/>
  </cols>
  <sheetData>
    <row r="1" spans="2:14" x14ac:dyDescent="0.25">
      <c r="C1" s="3483" t="s">
        <v>74</v>
      </c>
      <c r="D1" s="3483"/>
      <c r="E1" s="3483"/>
      <c r="F1" s="3483"/>
      <c r="G1" s="3483"/>
      <c r="H1" s="3483"/>
      <c r="I1" s="3483"/>
      <c r="J1" s="3483"/>
    </row>
    <row r="2" spans="2:14" x14ac:dyDescent="0.25">
      <c r="C2" s="3483" t="s">
        <v>0</v>
      </c>
      <c r="D2" s="3483"/>
      <c r="E2" s="3483"/>
      <c r="F2" s="3483"/>
      <c r="G2" s="3483"/>
      <c r="H2" s="3483"/>
      <c r="I2" s="3483"/>
      <c r="J2" s="3483"/>
    </row>
    <row r="3" spans="2:14" x14ac:dyDescent="0.25">
      <c r="C3" s="3483" t="s">
        <v>1990</v>
      </c>
      <c r="D3" s="3483"/>
      <c r="E3" s="3483"/>
      <c r="F3" s="3483"/>
      <c r="G3" s="3483"/>
      <c r="H3" s="3483"/>
      <c r="I3" s="3483"/>
      <c r="J3" s="3483"/>
    </row>
    <row r="4" spans="2:14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</row>
    <row r="5" spans="2:14" x14ac:dyDescent="0.25">
      <c r="C5" s="171" t="s">
        <v>645</v>
      </c>
    </row>
    <row r="6" spans="2:14" ht="15.75" thickBot="1" x14ac:dyDescent="0.3">
      <c r="C6" s="1293"/>
      <c r="D6" s="1293"/>
      <c r="I6" s="1293"/>
      <c r="L6" s="1247"/>
    </row>
    <row r="7" spans="2:14" ht="15.75" thickBot="1" x14ac:dyDescent="0.3">
      <c r="B7" s="1320"/>
      <c r="C7" s="1" t="s">
        <v>4</v>
      </c>
      <c r="D7" s="460"/>
      <c r="E7" s="46">
        <v>7122</v>
      </c>
      <c r="F7" s="1757" t="s">
        <v>1874</v>
      </c>
      <c r="G7" s="184" t="s">
        <v>105</v>
      </c>
      <c r="H7" s="466"/>
      <c r="I7" s="466"/>
      <c r="J7" s="466"/>
      <c r="K7" s="1275"/>
      <c r="L7" s="1320"/>
      <c r="M7" s="1275"/>
      <c r="N7" s="1288"/>
    </row>
    <row r="8" spans="2:14" ht="15.75" thickBot="1" x14ac:dyDescent="0.3">
      <c r="C8" s="459" t="s">
        <v>76</v>
      </c>
      <c r="D8" s="192"/>
      <c r="E8" s="47">
        <v>14</v>
      </c>
      <c r="G8" s="184" t="s">
        <v>482</v>
      </c>
      <c r="H8" s="1266"/>
      <c r="I8" s="1266"/>
      <c r="J8" s="466"/>
      <c r="K8" s="1320"/>
      <c r="M8" s="1320"/>
      <c r="N8" s="1288"/>
    </row>
    <row r="9" spans="2:14" ht="15.75" thickBot="1" x14ac:dyDescent="0.3">
      <c r="B9" s="1275"/>
      <c r="C9" s="459" t="s">
        <v>77</v>
      </c>
      <c r="D9" s="697"/>
      <c r="E9" s="47">
        <v>0</v>
      </c>
      <c r="F9" s="234"/>
      <c r="G9" s="1275" t="s">
        <v>482</v>
      </c>
      <c r="H9" s="1320"/>
      <c r="I9" s="1275"/>
      <c r="J9" s="1320"/>
      <c r="L9" s="1320"/>
      <c r="M9" s="1312"/>
    </row>
    <row r="10" spans="2:14" ht="15.75" thickBot="1" x14ac:dyDescent="0.3">
      <c r="B10" s="1320"/>
      <c r="C10" s="1" t="s">
        <v>78</v>
      </c>
      <c r="D10" s="697"/>
      <c r="E10" s="47">
        <v>0</v>
      </c>
      <c r="F10" s="234"/>
      <c r="G10" s="1320" t="s">
        <v>483</v>
      </c>
      <c r="H10" s="1320"/>
      <c r="I10" s="1320"/>
      <c r="J10" s="1320"/>
      <c r="K10" s="1320"/>
      <c r="M10" s="1320"/>
      <c r="N10" s="1288"/>
    </row>
    <row r="11" spans="2:14" ht="15.75" thickBot="1" x14ac:dyDescent="0.3">
      <c r="B11" s="1320"/>
      <c r="C11" s="459" t="s">
        <v>284</v>
      </c>
      <c r="D11" s="697"/>
      <c r="E11" s="56">
        <v>1</v>
      </c>
      <c r="F11" s="234"/>
      <c r="G11" s="1320" t="s">
        <v>483</v>
      </c>
      <c r="H11" s="1293"/>
      <c r="I11" s="1320"/>
      <c r="J11" s="1320"/>
      <c r="K11" s="1320"/>
      <c r="L11" s="1320"/>
      <c r="N11" s="1288"/>
    </row>
    <row r="12" spans="2:14" ht="15.75" thickBot="1" x14ac:dyDescent="0.3">
      <c r="B12" s="1320"/>
      <c r="C12" s="1" t="s">
        <v>23</v>
      </c>
      <c r="D12" s="425"/>
      <c r="E12" s="458"/>
      <c r="F12" s="234"/>
      <c r="G12" s="1779" t="s">
        <v>483</v>
      </c>
      <c r="H12" s="1313"/>
      <c r="I12" s="466"/>
      <c r="J12" s="1320"/>
      <c r="L12" s="1293"/>
      <c r="M12" s="1320"/>
      <c r="N12" s="1288"/>
    </row>
    <row r="13" spans="2:14" ht="15.75" thickBot="1" x14ac:dyDescent="0.3">
      <c r="C13" s="459" t="s">
        <v>22</v>
      </c>
      <c r="D13" s="460"/>
      <c r="E13" s="94">
        <v>4510</v>
      </c>
      <c r="F13" s="234"/>
      <c r="G13" s="1320"/>
      <c r="K13" s="1320"/>
      <c r="N13" s="1288"/>
    </row>
    <row r="14" spans="2:14" ht="15.75" thickBot="1" x14ac:dyDescent="0.3">
      <c r="B14" s="1312"/>
      <c r="C14" s="1312"/>
      <c r="D14" s="1312"/>
      <c r="F14" s="234"/>
      <c r="H14" s="1320"/>
      <c r="I14" s="1320"/>
      <c r="J14" s="1320"/>
      <c r="K14" s="1320"/>
      <c r="L14" s="1320"/>
      <c r="M14" s="1312"/>
    </row>
    <row r="15" spans="2:14" ht="15.75" customHeight="1" thickBot="1" x14ac:dyDescent="0.3">
      <c r="B15" s="3733" t="s">
        <v>484</v>
      </c>
      <c r="C15" s="3734"/>
      <c r="D15" s="3734"/>
      <c r="E15" s="3734"/>
      <c r="F15" s="3735"/>
      <c r="G15" s="3247" t="s">
        <v>486</v>
      </c>
      <c r="H15" s="3248"/>
      <c r="I15" s="3249"/>
      <c r="J15" s="3009" t="s">
        <v>85</v>
      </c>
      <c r="K15" s="3011"/>
      <c r="L15" s="3009" t="s">
        <v>190</v>
      </c>
      <c r="M15" s="3011"/>
    </row>
    <row r="16" spans="2:14" ht="15.75" thickBot="1" x14ac:dyDescent="0.3">
      <c r="B16" s="97" t="s">
        <v>671</v>
      </c>
      <c r="C16" s="120" t="s">
        <v>485</v>
      </c>
      <c r="D16" s="495" t="s">
        <v>300</v>
      </c>
      <c r="E16" s="495" t="s">
        <v>301</v>
      </c>
      <c r="F16" s="495" t="s">
        <v>6</v>
      </c>
      <c r="G16" s="3202"/>
      <c r="H16" s="3203"/>
      <c r="I16" s="3204"/>
      <c r="J16" s="101" t="s">
        <v>116</v>
      </c>
      <c r="K16" s="101" t="s">
        <v>117</v>
      </c>
      <c r="L16" s="101" t="s">
        <v>116</v>
      </c>
      <c r="M16" s="101" t="s">
        <v>117</v>
      </c>
    </row>
    <row r="17" spans="2:13" ht="15.75" thickBot="1" x14ac:dyDescent="0.3">
      <c r="B17" s="100">
        <v>1</v>
      </c>
      <c r="C17" s="315">
        <v>1</v>
      </c>
      <c r="D17" s="315">
        <v>2</v>
      </c>
      <c r="E17" s="315">
        <v>3</v>
      </c>
      <c r="F17" s="315">
        <v>4</v>
      </c>
      <c r="G17" s="3965">
        <v>5</v>
      </c>
      <c r="H17" s="3966"/>
      <c r="I17" s="3967"/>
      <c r="J17" s="316">
        <v>6</v>
      </c>
      <c r="K17" s="316">
        <v>7</v>
      </c>
      <c r="L17" s="316">
        <v>8</v>
      </c>
      <c r="M17" s="316">
        <v>9</v>
      </c>
    </row>
    <row r="18" spans="2:13" ht="15.75" thickBot="1" x14ac:dyDescent="0.3">
      <c r="B18" s="70">
        <v>2</v>
      </c>
      <c r="C18" s="545">
        <v>4</v>
      </c>
      <c r="D18" s="169">
        <v>1</v>
      </c>
      <c r="E18" s="169">
        <v>2</v>
      </c>
      <c r="F18" s="716" t="s">
        <v>610</v>
      </c>
      <c r="G18" s="3551" t="s">
        <v>254</v>
      </c>
      <c r="H18" s="3385"/>
      <c r="I18" s="3386"/>
      <c r="J18" s="164">
        <v>33333.33</v>
      </c>
      <c r="K18" s="109">
        <v>400000</v>
      </c>
      <c r="L18" s="164"/>
      <c r="M18" s="109"/>
    </row>
    <row r="19" spans="2:13" ht="15.75" thickBot="1" x14ac:dyDescent="0.3">
      <c r="B19" s="47"/>
      <c r="C19" s="11"/>
      <c r="D19" s="6"/>
      <c r="E19" s="6"/>
      <c r="F19" s="546"/>
      <c r="G19" s="3551"/>
      <c r="H19" s="3385"/>
      <c r="I19" s="3386"/>
      <c r="J19" s="104"/>
      <c r="K19" s="2058"/>
      <c r="L19" s="104"/>
      <c r="M19" s="67"/>
    </row>
    <row r="20" spans="2:13" ht="15.75" thickBot="1" x14ac:dyDescent="0.3">
      <c r="B20" s="47"/>
      <c r="C20" s="11"/>
      <c r="D20" s="6"/>
      <c r="E20" s="6"/>
      <c r="F20" s="546"/>
      <c r="G20" s="3551"/>
      <c r="H20" s="3385"/>
      <c r="I20" s="3386"/>
      <c r="J20" s="104"/>
      <c r="K20" s="2058"/>
      <c r="L20" s="104"/>
      <c r="M20" s="67"/>
    </row>
    <row r="21" spans="2:13" ht="15.75" thickBot="1" x14ac:dyDescent="0.3">
      <c r="B21" s="47"/>
      <c r="C21" s="11"/>
      <c r="D21" s="6"/>
      <c r="E21" s="6"/>
      <c r="F21" s="546"/>
      <c r="G21" s="3551"/>
      <c r="H21" s="3385"/>
      <c r="I21" s="3386"/>
      <c r="J21" s="104"/>
      <c r="K21" s="67"/>
      <c r="L21" s="104"/>
      <c r="M21" s="67"/>
    </row>
    <row r="22" spans="2:13" ht="15.75" thickBot="1" x14ac:dyDescent="0.3">
      <c r="B22" s="47"/>
      <c r="C22" s="11"/>
      <c r="D22" s="6"/>
      <c r="E22" s="6"/>
      <c r="F22" s="67"/>
      <c r="G22" s="3551"/>
      <c r="H22" s="3385"/>
      <c r="I22" s="3386"/>
      <c r="J22" s="104"/>
      <c r="K22" s="67"/>
      <c r="L22" s="104"/>
      <c r="M22" s="67"/>
    </row>
    <row r="23" spans="2:13" ht="15.75" thickBot="1" x14ac:dyDescent="0.3">
      <c r="B23" s="47"/>
      <c r="C23" s="11"/>
      <c r="D23" s="6"/>
      <c r="E23" s="6"/>
      <c r="F23" s="67"/>
      <c r="G23" s="3551"/>
      <c r="H23" s="3385"/>
      <c r="I23" s="3386"/>
      <c r="J23" s="104"/>
      <c r="K23" s="67"/>
      <c r="L23" s="104"/>
      <c r="M23" s="67"/>
    </row>
    <row r="24" spans="2:13" ht="15.75" thickBot="1" x14ac:dyDescent="0.3">
      <c r="B24" s="47"/>
      <c r="C24" s="11"/>
      <c r="D24" s="6"/>
      <c r="E24" s="6"/>
      <c r="F24" s="67"/>
      <c r="G24" s="3551"/>
      <c r="H24" s="3385"/>
      <c r="I24" s="3386"/>
      <c r="J24" s="104"/>
      <c r="K24" s="67"/>
      <c r="L24" s="104"/>
      <c r="M24" s="67"/>
    </row>
    <row r="25" spans="2:13" ht="15.75" thickBot="1" x14ac:dyDescent="0.3">
      <c r="B25" s="47"/>
      <c r="C25" s="11"/>
      <c r="D25" s="6"/>
      <c r="E25" s="6"/>
      <c r="F25" s="67"/>
      <c r="G25" s="3551"/>
      <c r="H25" s="3385"/>
      <c r="I25" s="3386"/>
      <c r="J25" s="104"/>
      <c r="K25" s="67"/>
      <c r="L25" s="104"/>
      <c r="M25" s="67"/>
    </row>
    <row r="26" spans="2:13" ht="15.75" thickBot="1" x14ac:dyDescent="0.3">
      <c r="B26" s="56"/>
      <c r="C26" s="11"/>
      <c r="D26" s="6"/>
      <c r="E26" s="6"/>
      <c r="F26" s="67"/>
      <c r="G26" s="3551"/>
      <c r="H26" s="3385"/>
      <c r="I26" s="3386"/>
      <c r="J26" s="104"/>
      <c r="K26" s="67"/>
      <c r="L26" s="104"/>
      <c r="M26" s="67"/>
    </row>
    <row r="27" spans="2:13" ht="15.75" thickBot="1" x14ac:dyDescent="0.3">
      <c r="B27" s="172"/>
      <c r="C27" s="105"/>
      <c r="D27" s="106"/>
      <c r="E27" s="106"/>
      <c r="F27" s="107"/>
      <c r="G27" s="3551"/>
      <c r="H27" s="3385"/>
      <c r="I27" s="3386"/>
      <c r="J27" s="105"/>
      <c r="K27" s="107"/>
      <c r="L27" s="105"/>
      <c r="M27" s="107"/>
    </row>
    <row r="28" spans="2:13" ht="15.75" thickBot="1" x14ac:dyDescent="0.3">
      <c r="I28" s="92" t="s">
        <v>99</v>
      </c>
      <c r="J28" s="313">
        <f>SUM(J18:J27)</f>
        <v>33333.33</v>
      </c>
      <c r="K28" s="88">
        <f>SUM(K18:K27)</f>
        <v>400000</v>
      </c>
      <c r="L28" s="88">
        <f>SUM(L18:L27)</f>
        <v>0</v>
      </c>
      <c r="M28" s="314">
        <f>SUM(M18:M27)</f>
        <v>0</v>
      </c>
    </row>
    <row r="29" spans="2:13" x14ac:dyDescent="0.25">
      <c r="C29" s="3968" t="s">
        <v>487</v>
      </c>
      <c r="D29" s="3394" t="s">
        <v>128</v>
      </c>
      <c r="E29" s="3526" t="s">
        <v>194</v>
      </c>
    </row>
    <row r="30" spans="2:13" x14ac:dyDescent="0.25">
      <c r="C30" s="3969"/>
      <c r="D30" s="3487"/>
      <c r="E30" s="3926"/>
    </row>
    <row r="31" spans="2:13" x14ac:dyDescent="0.25">
      <c r="C31" s="36"/>
      <c r="D31" s="47"/>
      <c r="E31" s="35"/>
      <c r="G31" s="4"/>
      <c r="I31" s="4"/>
      <c r="L31" s="4"/>
    </row>
    <row r="32" spans="2:13" x14ac:dyDescent="0.25">
      <c r="C32" s="36"/>
      <c r="D32" s="47"/>
      <c r="E32" s="35"/>
      <c r="G32" s="291" t="s">
        <v>488</v>
      </c>
      <c r="I32" s="291" t="s">
        <v>489</v>
      </c>
      <c r="L32" s="291" t="s">
        <v>102</v>
      </c>
    </row>
    <row r="33" spans="3:13" x14ac:dyDescent="0.25">
      <c r="C33" s="36"/>
      <c r="D33" s="47"/>
      <c r="E33" s="35"/>
    </row>
    <row r="34" spans="3:13" ht="15.75" thickBot="1" x14ac:dyDescent="0.3">
      <c r="C34" s="41"/>
      <c r="D34" s="56"/>
      <c r="E34" s="43"/>
      <c r="M34">
        <v>128</v>
      </c>
    </row>
  </sheetData>
  <mergeCells count="22">
    <mergeCell ref="G25:I25"/>
    <mergeCell ref="G26:I26"/>
    <mergeCell ref="G27:I27"/>
    <mergeCell ref="C29:C30"/>
    <mergeCell ref="D29:D30"/>
    <mergeCell ref="E29:E30"/>
    <mergeCell ref="G24:I24"/>
    <mergeCell ref="C1:J1"/>
    <mergeCell ref="C2:J2"/>
    <mergeCell ref="C3:J3"/>
    <mergeCell ref="C4:J4"/>
    <mergeCell ref="G21:I21"/>
    <mergeCell ref="G15:I16"/>
    <mergeCell ref="G17:I17"/>
    <mergeCell ref="G18:I18"/>
    <mergeCell ref="G19:I19"/>
    <mergeCell ref="G20:I20"/>
    <mergeCell ref="L15:M15"/>
    <mergeCell ref="J15:K15"/>
    <mergeCell ref="B15:F15"/>
    <mergeCell ref="G22:I22"/>
    <mergeCell ref="G23:I23"/>
  </mergeCells>
  <pageMargins left="1.299212598425197" right="0.70866141732283472" top="0.74803149606299213" bottom="0.74803149606299213" header="0.31496062992125984" footer="0.31496062992125984"/>
  <pageSetup paperSize="5" scale="80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FF0000"/>
  </sheetPr>
  <dimension ref="A1:AW51"/>
  <sheetViews>
    <sheetView topLeftCell="I1" zoomScale="120" zoomScaleNormal="120" workbookViewId="0">
      <selection activeCell="M57" sqref="M57"/>
    </sheetView>
  </sheetViews>
  <sheetFormatPr baseColWidth="10" defaultRowHeight="15" x14ac:dyDescent="0.25"/>
  <cols>
    <col min="1" max="1" width="10.140625" style="1246" customWidth="1"/>
    <col min="2" max="2" width="8.140625" customWidth="1"/>
    <col min="4" max="5" width="6.7109375" customWidth="1"/>
    <col min="6" max="6" width="7.42578125" customWidth="1"/>
    <col min="7" max="8" width="9.28515625" customWidth="1"/>
    <col min="9" max="9" width="5.42578125" customWidth="1"/>
    <col min="10" max="10" width="6" customWidth="1"/>
    <col min="11" max="11" width="5" customWidth="1"/>
    <col min="12" max="12" width="9.140625" customWidth="1"/>
    <col min="13" max="13" width="8.7109375" customWidth="1"/>
    <col min="14" max="14" width="8" customWidth="1"/>
    <col min="18" max="18" width="18.140625" customWidth="1"/>
    <col min="19" max="19" width="12.140625" customWidth="1"/>
    <col min="20" max="20" width="11.42578125" customWidth="1"/>
    <col min="21" max="21" width="12" customWidth="1"/>
    <col min="22" max="22" width="13" customWidth="1"/>
    <col min="23" max="23" width="18.7109375" customWidth="1"/>
    <col min="24" max="24" width="17.85546875" customWidth="1"/>
    <col min="25" max="25" width="18.2851562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60"/>
      <c r="C5" s="3036" t="s">
        <v>1100</v>
      </c>
      <c r="D5" s="3036"/>
      <c r="E5" s="303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036" t="s">
        <v>2464</v>
      </c>
      <c r="X5" s="3036"/>
      <c r="Y5" s="3037"/>
    </row>
    <row r="6" spans="2:25" x14ac:dyDescent="0.25">
      <c r="B6" s="55"/>
      <c r="C6" s="2"/>
      <c r="D6" s="2"/>
      <c r="E6" s="2"/>
      <c r="F6" s="2"/>
      <c r="G6" s="2"/>
      <c r="H6" s="805" t="s">
        <v>1714</v>
      </c>
      <c r="I6" s="805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25" x14ac:dyDescent="0.25">
      <c r="B7" s="3038" t="s">
        <v>755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x14ac:dyDescent="0.25">
      <c r="B9" s="55"/>
      <c r="C9" s="3000" t="s">
        <v>917</v>
      </c>
      <c r="D9" s="3000"/>
      <c r="E9" s="3000"/>
      <c r="F9" s="3000"/>
      <c r="G9" s="3000"/>
      <c r="H9" s="2"/>
      <c r="I9" s="2"/>
      <c r="J9" s="2"/>
      <c r="K9" s="2"/>
      <c r="L9" s="3000" t="s">
        <v>1101</v>
      </c>
      <c r="M9" s="3000"/>
      <c r="N9" s="3000"/>
      <c r="O9" s="3000"/>
      <c r="P9" s="3000"/>
      <c r="Q9" s="3000"/>
      <c r="R9" s="3000"/>
      <c r="S9" s="3000"/>
      <c r="T9" s="3000"/>
      <c r="U9" s="2"/>
      <c r="V9" s="2"/>
      <c r="W9" s="2"/>
      <c r="X9" s="2"/>
      <c r="Y9" s="62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25" ht="16.5" customHeight="1" thickBot="1" x14ac:dyDescent="0.3">
      <c r="B11" s="3401" t="s">
        <v>757</v>
      </c>
      <c r="C11" s="3401" t="s">
        <v>1102</v>
      </c>
      <c r="D11" s="3010" t="s">
        <v>16</v>
      </c>
      <c r="E11" s="3010"/>
      <c r="F11" s="3010"/>
      <c r="G11" s="3010"/>
      <c r="H11" s="3011"/>
      <c r="I11" s="3736" t="s">
        <v>713</v>
      </c>
      <c r="J11" s="3009" t="s">
        <v>45</v>
      </c>
      <c r="K11" s="3010"/>
      <c r="L11" s="3010"/>
      <c r="M11" s="3010"/>
      <c r="N11" s="3011"/>
      <c r="O11" s="55"/>
      <c r="P11" s="2"/>
      <c r="Q11" s="2"/>
      <c r="R11" s="62"/>
      <c r="S11" s="62"/>
      <c r="T11" s="3394" t="s">
        <v>47</v>
      </c>
      <c r="U11" s="3394" t="s">
        <v>759</v>
      </c>
      <c r="V11" s="3394" t="s">
        <v>799</v>
      </c>
      <c r="W11" s="3413" t="s">
        <v>2304</v>
      </c>
      <c r="X11" s="3414"/>
      <c r="Y11" s="221" t="s">
        <v>2456</v>
      </c>
    </row>
    <row r="12" spans="2:25" ht="12.75" customHeight="1" x14ac:dyDescent="0.25">
      <c r="B12" s="3402"/>
      <c r="C12" s="3402"/>
      <c r="D12" s="3389" t="s">
        <v>690</v>
      </c>
      <c r="E12" s="3407" t="s">
        <v>21</v>
      </c>
      <c r="F12" s="3401" t="s">
        <v>1103</v>
      </c>
      <c r="G12" s="3401" t="s">
        <v>712</v>
      </c>
      <c r="H12" s="3407" t="s">
        <v>694</v>
      </c>
      <c r="I12" s="3970"/>
      <c r="J12" s="3401" t="s">
        <v>836</v>
      </c>
      <c r="K12" s="3401" t="s">
        <v>111</v>
      </c>
      <c r="L12" s="3837" t="s">
        <v>5</v>
      </c>
      <c r="M12" s="3837" t="s">
        <v>113</v>
      </c>
      <c r="N12" s="3837" t="s">
        <v>6</v>
      </c>
      <c r="O12" s="55"/>
      <c r="P12" s="2"/>
      <c r="Q12" s="2"/>
      <c r="R12" s="62"/>
      <c r="S12" s="62"/>
      <c r="T12" s="3403"/>
      <c r="U12" s="3403"/>
      <c r="V12" s="3403"/>
      <c r="W12" s="3394" t="s">
        <v>760</v>
      </c>
      <c r="X12" s="3394" t="s">
        <v>707</v>
      </c>
      <c r="Y12" s="3394" t="s">
        <v>762</v>
      </c>
    </row>
    <row r="13" spans="2:25" ht="18.75" customHeight="1" x14ac:dyDescent="0.25">
      <c r="B13" s="3402"/>
      <c r="C13" s="3402"/>
      <c r="D13" s="3390"/>
      <c r="E13" s="3408"/>
      <c r="F13" s="3402"/>
      <c r="G13" s="3402"/>
      <c r="H13" s="3408"/>
      <c r="I13" s="3970"/>
      <c r="J13" s="3402"/>
      <c r="K13" s="3402"/>
      <c r="L13" s="3564"/>
      <c r="M13" s="3564"/>
      <c r="N13" s="3564"/>
      <c r="O13" s="2999" t="s">
        <v>46</v>
      </c>
      <c r="P13" s="3000"/>
      <c r="Q13" s="3000"/>
      <c r="R13" s="3001"/>
      <c r="S13" s="663" t="s">
        <v>80</v>
      </c>
      <c r="T13" s="3403"/>
      <c r="U13" s="3403"/>
      <c r="V13" s="3403"/>
      <c r="W13" s="3395"/>
      <c r="X13" s="3395"/>
      <c r="Y13" s="3395"/>
    </row>
    <row r="14" spans="2:25" ht="13.5" customHeight="1" x14ac:dyDescent="0.25">
      <c r="B14" s="3402"/>
      <c r="C14" s="3402"/>
      <c r="D14" s="3390"/>
      <c r="E14" s="3408"/>
      <c r="F14" s="3402"/>
      <c r="G14" s="3402"/>
      <c r="H14" s="3408"/>
      <c r="I14" s="3970"/>
      <c r="J14" s="3402"/>
      <c r="K14" s="3402"/>
      <c r="L14" s="3564"/>
      <c r="M14" s="3564"/>
      <c r="N14" s="3564"/>
      <c r="O14" s="55"/>
      <c r="P14" s="2"/>
      <c r="Q14" s="2"/>
      <c r="R14" s="62"/>
      <c r="S14" s="62"/>
      <c r="T14" s="3403"/>
      <c r="U14" s="3403"/>
      <c r="V14" s="3403"/>
      <c r="W14" s="3395"/>
      <c r="X14" s="3395"/>
      <c r="Y14" s="3395"/>
    </row>
    <row r="15" spans="2:25" ht="39" customHeight="1" thickBot="1" x14ac:dyDescent="0.3">
      <c r="B15" s="3402"/>
      <c r="C15" s="3402"/>
      <c r="D15" s="3390"/>
      <c r="E15" s="3408"/>
      <c r="F15" s="3402"/>
      <c r="G15" s="3402"/>
      <c r="H15" s="3408"/>
      <c r="I15" s="3970"/>
      <c r="J15" s="3402"/>
      <c r="K15" s="3402"/>
      <c r="L15" s="3564"/>
      <c r="M15" s="3564"/>
      <c r="N15" s="3564"/>
      <c r="O15" s="63"/>
      <c r="P15" s="64"/>
      <c r="Q15" s="64"/>
      <c r="R15" s="65"/>
      <c r="S15" s="65"/>
      <c r="T15" s="3478"/>
      <c r="U15" s="3478"/>
      <c r="V15" s="3478"/>
      <c r="W15" s="3481"/>
      <c r="X15" s="3481"/>
      <c r="Y15" s="3481"/>
    </row>
    <row r="16" spans="2:25" ht="15.75" thickBot="1" x14ac:dyDescent="0.3">
      <c r="B16" s="507" t="s">
        <v>677</v>
      </c>
      <c r="C16" s="505" t="s">
        <v>675</v>
      </c>
      <c r="D16" s="505" t="s">
        <v>680</v>
      </c>
      <c r="E16" s="505" t="s">
        <v>722</v>
      </c>
      <c r="F16" s="505" t="s">
        <v>723</v>
      </c>
      <c r="G16" s="505" t="s">
        <v>743</v>
      </c>
      <c r="H16" s="505" t="s">
        <v>734</v>
      </c>
      <c r="I16" s="505"/>
      <c r="J16" s="505" t="s">
        <v>738</v>
      </c>
      <c r="K16" s="505" t="s">
        <v>737</v>
      </c>
      <c r="L16" s="505" t="s">
        <v>959</v>
      </c>
      <c r="M16" s="692" t="s">
        <v>676</v>
      </c>
      <c r="N16" s="637" t="s">
        <v>679</v>
      </c>
      <c r="O16" s="3009">
        <v>13</v>
      </c>
      <c r="P16" s="3010"/>
      <c r="Q16" s="3010"/>
      <c r="R16" s="3166"/>
      <c r="S16" s="661"/>
      <c r="T16" s="666">
        <v>14</v>
      </c>
      <c r="U16" s="666">
        <v>15</v>
      </c>
      <c r="V16" s="666">
        <v>16</v>
      </c>
      <c r="W16" s="666">
        <v>17</v>
      </c>
      <c r="X16" s="666">
        <v>18</v>
      </c>
      <c r="Y16" s="662">
        <v>19</v>
      </c>
    </row>
    <row r="17" spans="2:25" x14ac:dyDescent="0.25">
      <c r="B17" s="477"/>
      <c r="C17" s="490"/>
      <c r="D17" s="490" t="s">
        <v>1156</v>
      </c>
      <c r="E17" s="490" t="s">
        <v>1716</v>
      </c>
      <c r="F17" s="490" t="s">
        <v>1680</v>
      </c>
      <c r="G17" s="433"/>
      <c r="H17" s="433"/>
      <c r="I17" s="433"/>
      <c r="J17" s="490" t="s">
        <v>675</v>
      </c>
      <c r="K17" s="490" t="s">
        <v>677</v>
      </c>
      <c r="L17" s="435"/>
      <c r="M17" s="688"/>
      <c r="N17" s="689"/>
      <c r="O17" s="3223" t="s">
        <v>719</v>
      </c>
      <c r="P17" s="2993"/>
      <c r="Q17" s="2993"/>
      <c r="R17" s="3224"/>
      <c r="S17" s="784"/>
      <c r="T17" s="491"/>
      <c r="U17" s="491"/>
      <c r="V17" s="767"/>
      <c r="W17" s="82"/>
      <c r="X17" s="82"/>
      <c r="Y17" s="82"/>
    </row>
    <row r="18" spans="2:25" s="1468" customFormat="1" x14ac:dyDescent="0.25">
      <c r="B18" s="2388"/>
      <c r="C18" s="2273"/>
      <c r="D18" s="2273"/>
      <c r="E18" s="2273"/>
      <c r="F18" s="2273"/>
      <c r="G18" s="2273"/>
      <c r="H18" s="2273"/>
      <c r="I18" s="2273"/>
      <c r="J18" s="2323" t="s">
        <v>675</v>
      </c>
      <c r="K18" s="2323" t="s">
        <v>677</v>
      </c>
      <c r="L18" s="2276" t="s">
        <v>677</v>
      </c>
      <c r="M18" s="2276"/>
      <c r="N18" s="2277"/>
      <c r="O18" s="3387" t="s">
        <v>811</v>
      </c>
      <c r="P18" s="3149"/>
      <c r="Q18" s="3149"/>
      <c r="R18" s="3388"/>
      <c r="S18" s="2476"/>
      <c r="T18" s="2336"/>
      <c r="U18" s="2336"/>
      <c r="V18" s="2335"/>
      <c r="W18" s="2272"/>
      <c r="X18" s="2278"/>
      <c r="Y18" s="2272"/>
    </row>
    <row r="19" spans="2:25" s="1468" customFormat="1" ht="15.75" thickBot="1" x14ac:dyDescent="0.3">
      <c r="B19" s="2275" t="s">
        <v>462</v>
      </c>
      <c r="C19" s="2273"/>
      <c r="D19" s="2273"/>
      <c r="E19" s="2273"/>
      <c r="F19" s="2273"/>
      <c r="G19" s="2273"/>
      <c r="H19" s="2273"/>
      <c r="I19" s="2273"/>
      <c r="J19" s="2273" t="s">
        <v>675</v>
      </c>
      <c r="K19" s="2273" t="s">
        <v>677</v>
      </c>
      <c r="L19" s="2282" t="s">
        <v>677</v>
      </c>
      <c r="M19" s="2282" t="s">
        <v>677</v>
      </c>
      <c r="N19" s="2312" t="s">
        <v>598</v>
      </c>
      <c r="O19" s="3455" t="s">
        <v>490</v>
      </c>
      <c r="P19" s="3104"/>
      <c r="Q19" s="3104"/>
      <c r="R19" s="3456"/>
      <c r="S19" s="2289">
        <v>4409</v>
      </c>
      <c r="T19" s="2300" t="s">
        <v>681</v>
      </c>
      <c r="U19" s="2337" t="s">
        <v>1319</v>
      </c>
      <c r="V19" s="2335" t="s">
        <v>875</v>
      </c>
      <c r="W19" s="1494">
        <v>1167924</v>
      </c>
      <c r="X19" s="2318">
        <v>875943</v>
      </c>
      <c r="Y19" s="1494">
        <v>977472</v>
      </c>
    </row>
    <row r="20" spans="2:25" s="1468" customFormat="1" x14ac:dyDescent="0.25">
      <c r="B20" s="2390"/>
      <c r="C20" s="2273"/>
      <c r="D20" s="2273"/>
      <c r="E20" s="2273"/>
      <c r="F20" s="2273"/>
      <c r="G20" s="2273"/>
      <c r="H20" s="2273"/>
      <c r="I20" s="2273"/>
      <c r="J20" s="2323" t="s">
        <v>675</v>
      </c>
      <c r="K20" s="2323" t="s">
        <v>677</v>
      </c>
      <c r="L20" s="2276">
        <v>1</v>
      </c>
      <c r="M20" s="2276">
        <v>2</v>
      </c>
      <c r="N20" s="2312"/>
      <c r="O20" s="3574" t="s">
        <v>2467</v>
      </c>
      <c r="P20" s="3546"/>
      <c r="Q20" s="3546"/>
      <c r="R20" s="3575"/>
      <c r="S20" s="2476"/>
      <c r="T20" s="2300"/>
      <c r="U20" s="2300"/>
      <c r="V20" s="2335"/>
      <c r="W20" s="1494"/>
      <c r="X20" s="1494"/>
      <c r="Y20" s="1494"/>
    </row>
    <row r="21" spans="2:25" s="1468" customFormat="1" x14ac:dyDescent="0.25">
      <c r="B21" s="2275" t="s">
        <v>462</v>
      </c>
      <c r="C21" s="2273"/>
      <c r="D21" s="2273"/>
      <c r="E21" s="2273"/>
      <c r="F21" s="2273"/>
      <c r="G21" s="2273"/>
      <c r="H21" s="2273"/>
      <c r="I21" s="2273"/>
      <c r="J21" s="2273" t="s">
        <v>675</v>
      </c>
      <c r="K21" s="2273" t="s">
        <v>677</v>
      </c>
      <c r="L21" s="2282" t="s">
        <v>677</v>
      </c>
      <c r="M21" s="2282" t="s">
        <v>675</v>
      </c>
      <c r="N21" s="2283" t="s">
        <v>598</v>
      </c>
      <c r="O21" s="3387" t="s">
        <v>1168</v>
      </c>
      <c r="P21" s="3149"/>
      <c r="Q21" s="3149"/>
      <c r="R21" s="3388"/>
      <c r="S21" s="2289">
        <v>4409</v>
      </c>
      <c r="T21" s="2300" t="s">
        <v>681</v>
      </c>
      <c r="U21" s="2300" t="s">
        <v>1319</v>
      </c>
      <c r="V21" s="2335" t="s">
        <v>875</v>
      </c>
      <c r="W21" s="1494">
        <v>446000</v>
      </c>
      <c r="X21" s="1494">
        <v>334500</v>
      </c>
      <c r="Y21" s="1494">
        <v>246000</v>
      </c>
    </row>
    <row r="22" spans="2:25" s="1468" customFormat="1" ht="15.75" thickBot="1" x14ac:dyDescent="0.3">
      <c r="B22" s="2275" t="s">
        <v>462</v>
      </c>
      <c r="C22" s="2273"/>
      <c r="D22" s="2273"/>
      <c r="E22" s="2273"/>
      <c r="F22" s="2273"/>
      <c r="G22" s="2273"/>
      <c r="H22" s="2273"/>
      <c r="I22" s="2273"/>
      <c r="J22" s="2273" t="s">
        <v>675</v>
      </c>
      <c r="K22" s="2273" t="s">
        <v>677</v>
      </c>
      <c r="L22" s="2282" t="s">
        <v>677</v>
      </c>
      <c r="M22" s="2282" t="s">
        <v>675</v>
      </c>
      <c r="N22" s="2283" t="s">
        <v>660</v>
      </c>
      <c r="O22" s="3455" t="s">
        <v>1793</v>
      </c>
      <c r="P22" s="3104"/>
      <c r="Q22" s="3104"/>
      <c r="R22" s="3456"/>
      <c r="S22" s="2289"/>
      <c r="T22" s="2300"/>
      <c r="U22" s="2337"/>
      <c r="V22" s="2335"/>
      <c r="W22" s="1494">
        <v>20000</v>
      </c>
      <c r="X22" s="1494">
        <v>15000</v>
      </c>
      <c r="Y22" s="1494">
        <v>20000</v>
      </c>
    </row>
    <row r="23" spans="2:25" s="1468" customFormat="1" x14ac:dyDescent="0.25">
      <c r="B23" s="2390"/>
      <c r="C23" s="2273"/>
      <c r="D23" s="2273"/>
      <c r="E23" s="2273"/>
      <c r="F23" s="2273"/>
      <c r="G23" s="2273"/>
      <c r="H23" s="2273"/>
      <c r="I23" s="2273"/>
      <c r="J23" s="2323" t="s">
        <v>675</v>
      </c>
      <c r="K23" s="2323" t="s">
        <v>677</v>
      </c>
      <c r="L23" s="2276" t="s">
        <v>677</v>
      </c>
      <c r="M23" s="2276" t="s">
        <v>722</v>
      </c>
      <c r="N23" s="2277"/>
      <c r="O23" s="3574" t="s">
        <v>1065</v>
      </c>
      <c r="P23" s="3546"/>
      <c r="Q23" s="3546"/>
      <c r="R23" s="3575"/>
      <c r="S23" s="2476"/>
      <c r="T23" s="2300"/>
      <c r="U23" s="2337"/>
      <c r="V23" s="2335"/>
      <c r="W23" s="1494"/>
      <c r="X23" s="1494"/>
      <c r="Y23" s="1494"/>
    </row>
    <row r="24" spans="2:25" s="1468" customFormat="1" x14ac:dyDescent="0.25">
      <c r="B24" s="2275" t="s">
        <v>462</v>
      </c>
      <c r="C24" s="2273"/>
      <c r="D24" s="2273"/>
      <c r="E24" s="2273"/>
      <c r="F24" s="2273"/>
      <c r="G24" s="2273"/>
      <c r="H24" s="2273"/>
      <c r="I24" s="2273"/>
      <c r="J24" s="2273" t="s">
        <v>675</v>
      </c>
      <c r="K24" s="2273" t="s">
        <v>677</v>
      </c>
      <c r="L24" s="2282" t="s">
        <v>677</v>
      </c>
      <c r="M24" s="2282" t="s">
        <v>722</v>
      </c>
      <c r="N24" s="2283" t="s">
        <v>598</v>
      </c>
      <c r="O24" s="3387" t="s">
        <v>1169</v>
      </c>
      <c r="P24" s="3149"/>
      <c r="Q24" s="3149"/>
      <c r="R24" s="3388"/>
      <c r="S24" s="2289">
        <v>4409</v>
      </c>
      <c r="T24" s="2300" t="s">
        <v>667</v>
      </c>
      <c r="U24" s="2300" t="s">
        <v>1282</v>
      </c>
      <c r="V24" s="2335" t="s">
        <v>541</v>
      </c>
      <c r="W24" s="1494">
        <v>90265</v>
      </c>
      <c r="X24" s="1494">
        <v>67698.81</v>
      </c>
      <c r="Y24" s="1494">
        <v>90265</v>
      </c>
    </row>
    <row r="25" spans="2:25" s="1468" customFormat="1" ht="15.75" thickBot="1" x14ac:dyDescent="0.3">
      <c r="B25" s="2390"/>
      <c r="C25" s="2273"/>
      <c r="D25" s="2273"/>
      <c r="E25" s="2273"/>
      <c r="F25" s="2273"/>
      <c r="G25" s="2273"/>
      <c r="H25" s="2273"/>
      <c r="I25" s="2273"/>
      <c r="J25" s="2323" t="s">
        <v>675</v>
      </c>
      <c r="K25" s="2323" t="s">
        <v>677</v>
      </c>
      <c r="L25" s="2276" t="s">
        <v>677</v>
      </c>
      <c r="M25" s="2276" t="s">
        <v>723</v>
      </c>
      <c r="N25" s="2277"/>
      <c r="O25" s="3455" t="s">
        <v>1170</v>
      </c>
      <c r="P25" s="3104"/>
      <c r="Q25" s="3104"/>
      <c r="R25" s="3456"/>
      <c r="S25" s="2476"/>
      <c r="T25" s="2300"/>
      <c r="U25" s="2337"/>
      <c r="V25" s="2335"/>
      <c r="W25" s="1494"/>
      <c r="X25" s="1494"/>
      <c r="Y25" s="1494"/>
    </row>
    <row r="26" spans="2:25" s="1468" customFormat="1" x14ac:dyDescent="0.25">
      <c r="B26" s="2275" t="s">
        <v>462</v>
      </c>
      <c r="C26" s="2273"/>
      <c r="D26" s="2273"/>
      <c r="E26" s="2273"/>
      <c r="F26" s="2273"/>
      <c r="G26" s="2273"/>
      <c r="H26" s="2273"/>
      <c r="I26" s="2273"/>
      <c r="J26" s="2286" t="s">
        <v>675</v>
      </c>
      <c r="K26" s="2286" t="s">
        <v>677</v>
      </c>
      <c r="L26" s="2282" t="s">
        <v>677</v>
      </c>
      <c r="M26" s="2282" t="s">
        <v>723</v>
      </c>
      <c r="N26" s="2283" t="s">
        <v>610</v>
      </c>
      <c r="O26" s="3574" t="s">
        <v>1794</v>
      </c>
      <c r="P26" s="3546"/>
      <c r="Q26" s="3546"/>
      <c r="R26" s="3575"/>
      <c r="S26" s="2476"/>
      <c r="T26" s="2300"/>
      <c r="U26" s="2337"/>
      <c r="V26" s="2335"/>
      <c r="W26" s="1494">
        <v>20000</v>
      </c>
      <c r="X26" s="1494">
        <v>15000</v>
      </c>
      <c r="Y26" s="1494">
        <v>20000</v>
      </c>
    </row>
    <row r="27" spans="2:25" s="1468" customFormat="1" x14ac:dyDescent="0.25">
      <c r="B27" s="2275" t="s">
        <v>462</v>
      </c>
      <c r="C27" s="2273"/>
      <c r="D27" s="2273"/>
      <c r="E27" s="2273"/>
      <c r="F27" s="2273"/>
      <c r="G27" s="2273"/>
      <c r="H27" s="2273"/>
      <c r="I27" s="2273"/>
      <c r="J27" s="2273" t="s">
        <v>675</v>
      </c>
      <c r="K27" s="2273" t="s">
        <v>677</v>
      </c>
      <c r="L27" s="2282" t="s">
        <v>677</v>
      </c>
      <c r="M27" s="2282" t="s">
        <v>723</v>
      </c>
      <c r="N27" s="2283" t="s">
        <v>726</v>
      </c>
      <c r="O27" s="3387" t="s">
        <v>1171</v>
      </c>
      <c r="P27" s="3149"/>
      <c r="Q27" s="3149"/>
      <c r="R27" s="3388"/>
      <c r="S27" s="2289">
        <v>4409</v>
      </c>
      <c r="T27" s="2300" t="s">
        <v>681</v>
      </c>
      <c r="U27" s="2337" t="s">
        <v>1319</v>
      </c>
      <c r="V27" s="2335" t="s">
        <v>875</v>
      </c>
      <c r="W27" s="1494"/>
      <c r="X27" s="1494"/>
      <c r="Y27" s="1494"/>
    </row>
    <row r="28" spans="2:25" s="1468" customFormat="1" ht="15.75" thickBot="1" x14ac:dyDescent="0.3">
      <c r="B28" s="2390"/>
      <c r="C28" s="2273"/>
      <c r="D28" s="2273"/>
      <c r="E28" s="2273"/>
      <c r="F28" s="2273"/>
      <c r="G28" s="2273"/>
      <c r="H28" s="2273"/>
      <c r="I28" s="2273"/>
      <c r="J28" s="2323" t="s">
        <v>675</v>
      </c>
      <c r="K28" s="2323" t="s">
        <v>677</v>
      </c>
      <c r="L28" s="2276" t="s">
        <v>723</v>
      </c>
      <c r="M28" s="2276"/>
      <c r="N28" s="2283"/>
      <c r="O28" s="3455" t="s">
        <v>491</v>
      </c>
      <c r="P28" s="3104"/>
      <c r="Q28" s="3104"/>
      <c r="R28" s="3456"/>
      <c r="S28" s="2476"/>
      <c r="T28" s="2300"/>
      <c r="U28" s="2300"/>
      <c r="V28" s="2335"/>
      <c r="W28" s="1494"/>
      <c r="X28" s="1494"/>
      <c r="Y28" s="1494"/>
    </row>
    <row r="29" spans="2:25" s="1468" customFormat="1" x14ac:dyDescent="0.25">
      <c r="B29" s="2390"/>
      <c r="C29" s="2273"/>
      <c r="D29" s="2273"/>
      <c r="E29" s="2273"/>
      <c r="F29" s="2273"/>
      <c r="G29" s="2273"/>
      <c r="H29" s="2273"/>
      <c r="I29" s="2273"/>
      <c r="J29" s="2323" t="s">
        <v>675</v>
      </c>
      <c r="K29" s="2323" t="s">
        <v>677</v>
      </c>
      <c r="L29" s="2276" t="s">
        <v>723</v>
      </c>
      <c r="M29" s="2276" t="s">
        <v>677</v>
      </c>
      <c r="N29" s="2283"/>
      <c r="O29" s="3574" t="s">
        <v>1143</v>
      </c>
      <c r="P29" s="3546"/>
      <c r="Q29" s="3546"/>
      <c r="R29" s="3575"/>
      <c r="S29" s="2476"/>
      <c r="T29" s="2300"/>
      <c r="U29" s="2337"/>
      <c r="V29" s="2335"/>
      <c r="W29" s="1494"/>
      <c r="X29" s="1494"/>
      <c r="Y29" s="1494"/>
    </row>
    <row r="30" spans="2:25" s="1468" customFormat="1" x14ac:dyDescent="0.25">
      <c r="B30" s="2275" t="s">
        <v>462</v>
      </c>
      <c r="C30" s="2273"/>
      <c r="D30" s="2273"/>
      <c r="E30" s="2273"/>
      <c r="F30" s="2273"/>
      <c r="G30" s="2273"/>
      <c r="H30" s="2273"/>
      <c r="I30" s="2273"/>
      <c r="J30" s="2273" t="s">
        <v>675</v>
      </c>
      <c r="K30" s="2273" t="s">
        <v>677</v>
      </c>
      <c r="L30" s="2282" t="s">
        <v>723</v>
      </c>
      <c r="M30" s="2282" t="s">
        <v>677</v>
      </c>
      <c r="N30" s="2283" t="s">
        <v>598</v>
      </c>
      <c r="O30" s="3387" t="s">
        <v>137</v>
      </c>
      <c r="P30" s="3149"/>
      <c r="Q30" s="3149"/>
      <c r="R30" s="3388"/>
      <c r="S30" s="2289">
        <v>4409</v>
      </c>
      <c r="T30" s="2300" t="s">
        <v>681</v>
      </c>
      <c r="U30" s="2337" t="s">
        <v>1319</v>
      </c>
      <c r="V30" s="2335" t="s">
        <v>875</v>
      </c>
      <c r="W30" s="1494">
        <v>60000</v>
      </c>
      <c r="X30" s="1494">
        <v>45000</v>
      </c>
      <c r="Y30" s="1494">
        <v>60000</v>
      </c>
    </row>
    <row r="31" spans="2:25" s="1468" customFormat="1" ht="15.75" thickBot="1" x14ac:dyDescent="0.3">
      <c r="B31" s="2390"/>
      <c r="C31" s="2273"/>
      <c r="D31" s="2273"/>
      <c r="E31" s="2273"/>
      <c r="F31" s="2273"/>
      <c r="G31" s="2273"/>
      <c r="H31" s="2273"/>
      <c r="I31" s="2273"/>
      <c r="J31" s="2323" t="s">
        <v>675</v>
      </c>
      <c r="K31" s="2323" t="s">
        <v>677</v>
      </c>
      <c r="L31" s="2276" t="s">
        <v>723</v>
      </c>
      <c r="M31" s="2276" t="s">
        <v>675</v>
      </c>
      <c r="N31" s="2277"/>
      <c r="O31" s="3455" t="s">
        <v>2088</v>
      </c>
      <c r="P31" s="3104"/>
      <c r="Q31" s="3104"/>
      <c r="R31" s="3456"/>
      <c r="S31" s="2476"/>
      <c r="T31" s="2300"/>
      <c r="U31" s="2337"/>
      <c r="V31" s="2335"/>
      <c r="W31" s="1494"/>
      <c r="X31" s="1494"/>
      <c r="Y31" s="1494"/>
    </row>
    <row r="32" spans="2:25" s="1468" customFormat="1" x14ac:dyDescent="0.25">
      <c r="B32" s="2275" t="s">
        <v>462</v>
      </c>
      <c r="C32" s="2273"/>
      <c r="D32" s="2273"/>
      <c r="E32" s="2273"/>
      <c r="F32" s="2273"/>
      <c r="G32" s="2273"/>
      <c r="H32" s="2273"/>
      <c r="I32" s="2273"/>
      <c r="J32" s="2273" t="s">
        <v>675</v>
      </c>
      <c r="K32" s="2273" t="s">
        <v>677</v>
      </c>
      <c r="L32" s="2282" t="s">
        <v>723</v>
      </c>
      <c r="M32" s="2282" t="s">
        <v>675</v>
      </c>
      <c r="N32" s="2312" t="s">
        <v>598</v>
      </c>
      <c r="O32" s="3574" t="s">
        <v>2089</v>
      </c>
      <c r="P32" s="3546"/>
      <c r="Q32" s="3546"/>
      <c r="R32" s="3575"/>
      <c r="S32" s="2289">
        <v>4409</v>
      </c>
      <c r="T32" s="2300" t="s">
        <v>681</v>
      </c>
      <c r="U32" s="2300" t="s">
        <v>1319</v>
      </c>
      <c r="V32" s="2335" t="s">
        <v>875</v>
      </c>
      <c r="W32" s="1494">
        <v>65000</v>
      </c>
      <c r="X32" s="1494">
        <v>48750</v>
      </c>
      <c r="Y32" s="1494">
        <v>65000</v>
      </c>
    </row>
    <row r="33" spans="1:49" s="1468" customFormat="1" x14ac:dyDescent="0.25">
      <c r="B33" s="2390"/>
      <c r="C33" s="2273"/>
      <c r="D33" s="2273"/>
      <c r="E33" s="2273"/>
      <c r="F33" s="2273"/>
      <c r="G33" s="2273"/>
      <c r="H33" s="2273"/>
      <c r="I33" s="2273"/>
      <c r="J33" s="2323" t="s">
        <v>675</v>
      </c>
      <c r="K33" s="2323" t="s">
        <v>677</v>
      </c>
      <c r="L33" s="2276" t="s">
        <v>723</v>
      </c>
      <c r="M33" s="2276" t="s">
        <v>680</v>
      </c>
      <c r="N33" s="2277"/>
      <c r="O33" s="3387" t="s">
        <v>1172</v>
      </c>
      <c r="P33" s="3149"/>
      <c r="Q33" s="3149"/>
      <c r="R33" s="3388"/>
      <c r="S33" s="2476"/>
      <c r="T33" s="2300"/>
      <c r="U33" s="2300"/>
      <c r="V33" s="2335"/>
      <c r="W33" s="1494"/>
      <c r="X33" s="1494"/>
      <c r="Y33" s="1494"/>
    </row>
    <row r="34" spans="1:49" s="1468" customFormat="1" ht="15.75" thickBot="1" x14ac:dyDescent="0.3">
      <c r="B34" s="2275" t="s">
        <v>462</v>
      </c>
      <c r="C34" s="2273"/>
      <c r="D34" s="2273"/>
      <c r="E34" s="2273"/>
      <c r="F34" s="2273"/>
      <c r="G34" s="2273"/>
      <c r="H34" s="2273"/>
      <c r="I34" s="2273"/>
      <c r="J34" s="2273" t="s">
        <v>675</v>
      </c>
      <c r="K34" s="2273" t="s">
        <v>677</v>
      </c>
      <c r="L34" s="2282" t="s">
        <v>723</v>
      </c>
      <c r="M34" s="2282" t="s">
        <v>680</v>
      </c>
      <c r="N34" s="2283" t="s">
        <v>598</v>
      </c>
      <c r="O34" s="3455" t="s">
        <v>1173</v>
      </c>
      <c r="P34" s="3104"/>
      <c r="Q34" s="3104"/>
      <c r="R34" s="3456"/>
      <c r="S34" s="2289">
        <v>4409</v>
      </c>
      <c r="T34" s="2300" t="s">
        <v>681</v>
      </c>
      <c r="U34" s="2300" t="s">
        <v>1319</v>
      </c>
      <c r="V34" s="2335" t="s">
        <v>875</v>
      </c>
      <c r="W34" s="1494">
        <v>30000</v>
      </c>
      <c r="X34" s="1494">
        <v>22500</v>
      </c>
      <c r="Y34" s="1494">
        <v>65000</v>
      </c>
    </row>
    <row r="35" spans="1:49" s="1468" customFormat="1" x14ac:dyDescent="0.25">
      <c r="B35" s="2390"/>
      <c r="C35" s="2273"/>
      <c r="D35" s="2273"/>
      <c r="E35" s="2273"/>
      <c r="F35" s="2273"/>
      <c r="G35" s="2273"/>
      <c r="H35" s="2273"/>
      <c r="I35" s="2273"/>
      <c r="J35" s="2323" t="s">
        <v>675</v>
      </c>
      <c r="K35" s="2323" t="s">
        <v>677</v>
      </c>
      <c r="L35" s="2276" t="s">
        <v>723</v>
      </c>
      <c r="M35" s="2276" t="s">
        <v>722</v>
      </c>
      <c r="N35" s="2277"/>
      <c r="O35" s="3574" t="s">
        <v>1921</v>
      </c>
      <c r="P35" s="3546"/>
      <c r="Q35" s="3546"/>
      <c r="R35" s="3575"/>
      <c r="S35" s="2476"/>
      <c r="T35" s="2300"/>
      <c r="U35" s="2300"/>
      <c r="V35" s="2335"/>
      <c r="W35" s="1494"/>
      <c r="X35" s="1494"/>
      <c r="Y35" s="1494"/>
    </row>
    <row r="36" spans="1:49" s="1468" customFormat="1" x14ac:dyDescent="0.25">
      <c r="B36" s="2275" t="s">
        <v>462</v>
      </c>
      <c r="C36" s="2273"/>
      <c r="D36" s="2273"/>
      <c r="E36" s="2273"/>
      <c r="F36" s="2273"/>
      <c r="G36" s="2273"/>
      <c r="H36" s="2273"/>
      <c r="I36" s="2273"/>
      <c r="J36" s="2273" t="s">
        <v>675</v>
      </c>
      <c r="K36" s="2273" t="s">
        <v>677</v>
      </c>
      <c r="L36" s="2282" t="s">
        <v>723</v>
      </c>
      <c r="M36" s="2282" t="s">
        <v>722</v>
      </c>
      <c r="N36" s="2283" t="s">
        <v>598</v>
      </c>
      <c r="O36" s="3387" t="s">
        <v>1922</v>
      </c>
      <c r="P36" s="3149"/>
      <c r="Q36" s="3149"/>
      <c r="R36" s="3388"/>
      <c r="S36" s="2289">
        <v>4409</v>
      </c>
      <c r="T36" s="2300" t="s">
        <v>681</v>
      </c>
      <c r="U36" s="2300" t="s">
        <v>1319</v>
      </c>
      <c r="V36" s="2335" t="s">
        <v>875</v>
      </c>
      <c r="W36" s="1494"/>
      <c r="X36" s="1494"/>
      <c r="Y36" s="1494"/>
    </row>
    <row r="37" spans="1:49" s="1468" customFormat="1" ht="15.75" thickBot="1" x14ac:dyDescent="0.3">
      <c r="B37" s="2390"/>
      <c r="C37" s="2273"/>
      <c r="D37" s="2273"/>
      <c r="E37" s="2273"/>
      <c r="F37" s="2273"/>
      <c r="G37" s="2273"/>
      <c r="H37" s="2273"/>
      <c r="I37" s="2273"/>
      <c r="J37" s="2323" t="s">
        <v>675</v>
      </c>
      <c r="K37" s="2323" t="s">
        <v>675</v>
      </c>
      <c r="L37" s="2276"/>
      <c r="M37" s="2282"/>
      <c r="N37" s="2283"/>
      <c r="O37" s="3455" t="s">
        <v>733</v>
      </c>
      <c r="P37" s="3104"/>
      <c r="Q37" s="3104"/>
      <c r="R37" s="3456"/>
      <c r="S37" s="2476"/>
      <c r="T37" s="2300"/>
      <c r="U37" s="2300"/>
      <c r="V37" s="2335"/>
      <c r="W37" s="1494"/>
      <c r="X37" s="1494"/>
      <c r="Y37" s="1494"/>
    </row>
    <row r="38" spans="1:49" s="1468" customFormat="1" x14ac:dyDescent="0.25">
      <c r="B38" s="2390"/>
      <c r="C38" s="2273"/>
      <c r="D38" s="2273"/>
      <c r="E38" s="2273"/>
      <c r="F38" s="2273"/>
      <c r="G38" s="2273"/>
      <c r="H38" s="2273"/>
      <c r="I38" s="2273"/>
      <c r="J38" s="2323" t="s">
        <v>675</v>
      </c>
      <c r="K38" s="2323" t="s">
        <v>675</v>
      </c>
      <c r="L38" s="2276" t="s">
        <v>677</v>
      </c>
      <c r="M38" s="2276"/>
      <c r="N38" s="2283"/>
      <c r="O38" s="3574" t="s">
        <v>159</v>
      </c>
      <c r="P38" s="3546"/>
      <c r="Q38" s="3546"/>
      <c r="R38" s="3575"/>
      <c r="S38" s="2476"/>
      <c r="T38" s="2300"/>
      <c r="U38" s="2300"/>
      <c r="V38" s="2335"/>
      <c r="W38" s="1494"/>
      <c r="X38" s="1494"/>
      <c r="Y38" s="1494"/>
    </row>
    <row r="39" spans="1:49" s="1468" customFormat="1" x14ac:dyDescent="0.25">
      <c r="B39" s="2390"/>
      <c r="C39" s="2273"/>
      <c r="D39" s="2273"/>
      <c r="E39" s="2273"/>
      <c r="F39" s="2273"/>
      <c r="G39" s="2273"/>
      <c r="H39" s="2273"/>
      <c r="I39" s="2273"/>
      <c r="J39" s="2323" t="s">
        <v>675</v>
      </c>
      <c r="K39" s="2323" t="s">
        <v>675</v>
      </c>
      <c r="L39" s="2276" t="s">
        <v>677</v>
      </c>
      <c r="M39" s="2276" t="s">
        <v>680</v>
      </c>
      <c r="N39" s="2283"/>
      <c r="O39" s="3387" t="s">
        <v>157</v>
      </c>
      <c r="P39" s="3149"/>
      <c r="Q39" s="3149"/>
      <c r="R39" s="3388"/>
      <c r="S39" s="2476"/>
      <c r="T39" s="2300"/>
      <c r="U39" s="2300"/>
      <c r="V39" s="2335"/>
      <c r="W39" s="1494"/>
      <c r="X39" s="1494"/>
      <c r="Y39" s="1494"/>
    </row>
    <row r="40" spans="1:49" s="1468" customFormat="1" ht="15.75" thickBot="1" x14ac:dyDescent="0.3">
      <c r="B40" s="2275" t="s">
        <v>53</v>
      </c>
      <c r="C40" s="2273"/>
      <c r="D40" s="2273"/>
      <c r="E40" s="2273"/>
      <c r="F40" s="2273"/>
      <c r="G40" s="2273"/>
      <c r="H40" s="2273"/>
      <c r="I40" s="2273"/>
      <c r="J40" s="2273" t="s">
        <v>675</v>
      </c>
      <c r="K40" s="2273" t="s">
        <v>675</v>
      </c>
      <c r="L40" s="2282" t="s">
        <v>677</v>
      </c>
      <c r="M40" s="2282" t="s">
        <v>680</v>
      </c>
      <c r="N40" s="2283" t="s">
        <v>598</v>
      </c>
      <c r="O40" s="3455" t="s">
        <v>157</v>
      </c>
      <c r="P40" s="3104"/>
      <c r="Q40" s="3104"/>
      <c r="R40" s="3456"/>
      <c r="S40" s="2289">
        <v>4409</v>
      </c>
      <c r="T40" s="2300" t="s">
        <v>668</v>
      </c>
      <c r="U40" s="2300" t="s">
        <v>1284</v>
      </c>
      <c r="V40" s="2335" t="s">
        <v>1283</v>
      </c>
      <c r="W40" s="1494">
        <v>5000</v>
      </c>
      <c r="X40" s="2318" t="s">
        <v>646</v>
      </c>
      <c r="Y40" s="1494">
        <v>5000</v>
      </c>
    </row>
    <row r="41" spans="1:49" s="1468" customFormat="1" x14ac:dyDescent="0.25">
      <c r="B41" s="2459"/>
      <c r="C41" s="2315"/>
      <c r="D41" s="2315"/>
      <c r="E41" s="2315"/>
      <c r="F41" s="2315"/>
      <c r="G41" s="2315"/>
      <c r="H41" s="2315"/>
      <c r="I41" s="2315"/>
      <c r="J41" s="2533" t="s">
        <v>675</v>
      </c>
      <c r="K41" s="2533" t="s">
        <v>675</v>
      </c>
      <c r="L41" s="2338" t="s">
        <v>677</v>
      </c>
      <c r="M41" s="2338" t="s">
        <v>723</v>
      </c>
      <c r="N41" s="2426"/>
      <c r="O41" s="3574" t="s">
        <v>1174</v>
      </c>
      <c r="P41" s="3546"/>
      <c r="Q41" s="3546"/>
      <c r="R41" s="3575"/>
      <c r="S41" s="2476"/>
      <c r="T41" s="2300"/>
      <c r="U41" s="2300"/>
      <c r="V41" s="2335"/>
      <c r="W41" s="1494"/>
      <c r="X41" s="2318"/>
      <c r="Y41" s="1494"/>
    </row>
    <row r="42" spans="1:49" s="1468" customFormat="1" ht="16.5" thickBot="1" x14ac:dyDescent="0.3">
      <c r="B42" s="2382" t="s">
        <v>53</v>
      </c>
      <c r="C42" s="2383"/>
      <c r="D42" s="2383"/>
      <c r="E42" s="2383"/>
      <c r="F42" s="2383"/>
      <c r="G42" s="2383"/>
      <c r="H42" s="2383"/>
      <c r="I42" s="2383"/>
      <c r="J42" s="2383" t="s">
        <v>675</v>
      </c>
      <c r="K42" s="2383" t="s">
        <v>675</v>
      </c>
      <c r="L42" s="2365" t="s">
        <v>677</v>
      </c>
      <c r="M42" s="2365" t="s">
        <v>723</v>
      </c>
      <c r="N42" s="2366" t="s">
        <v>598</v>
      </c>
      <c r="O42" s="3387" t="s">
        <v>492</v>
      </c>
      <c r="P42" s="3149"/>
      <c r="Q42" s="3149"/>
      <c r="R42" s="3388"/>
      <c r="S42" s="2289">
        <v>4409</v>
      </c>
      <c r="T42" s="2300" t="s">
        <v>668</v>
      </c>
      <c r="U42" s="2300" t="s">
        <v>1320</v>
      </c>
      <c r="V42" s="2342" t="s">
        <v>1283</v>
      </c>
      <c r="W42" s="1494">
        <v>20000</v>
      </c>
      <c r="X42" s="1494">
        <v>15000</v>
      </c>
      <c r="Y42" s="1494">
        <v>20000</v>
      </c>
    </row>
    <row r="43" spans="1:49" s="1468" customFormat="1" ht="15.75" thickBot="1" x14ac:dyDescent="0.3">
      <c r="B43" s="2810"/>
      <c r="C43" s="2811"/>
      <c r="D43" s="2811"/>
      <c r="E43" s="2811"/>
      <c r="F43" s="2811"/>
      <c r="G43" s="2811"/>
      <c r="H43" s="2811"/>
      <c r="I43" s="2811"/>
      <c r="J43" s="2811" t="s">
        <v>675</v>
      </c>
      <c r="K43" s="2811" t="s">
        <v>675</v>
      </c>
      <c r="L43" s="2812" t="s">
        <v>675</v>
      </c>
      <c r="M43" s="2812" t="s">
        <v>680</v>
      </c>
      <c r="N43" s="2813"/>
      <c r="O43" s="3455" t="s">
        <v>141</v>
      </c>
      <c r="P43" s="3104"/>
      <c r="Q43" s="3104"/>
      <c r="R43" s="3456"/>
      <c r="S43" s="2560"/>
      <c r="T43" s="2325"/>
      <c r="U43" s="2325"/>
      <c r="V43" s="2438"/>
      <c r="W43" s="1494"/>
      <c r="X43" s="1494"/>
      <c r="Y43" s="1494"/>
    </row>
    <row r="44" spans="1:49" s="2046" customFormat="1" ht="15.75" thickBot="1" x14ac:dyDescent="0.3">
      <c r="A44" s="1469"/>
      <c r="B44" s="3463" t="s">
        <v>194</v>
      </c>
      <c r="C44" s="3464"/>
      <c r="D44" s="3464"/>
      <c r="E44" s="3464"/>
      <c r="F44" s="3464"/>
      <c r="G44" s="3464"/>
      <c r="H44" s="3464"/>
      <c r="I44" s="3464"/>
      <c r="J44" s="3464"/>
      <c r="K44" s="3464"/>
      <c r="L44" s="3464"/>
      <c r="M44" s="3464"/>
      <c r="N44" s="3464"/>
      <c r="O44" s="3464"/>
      <c r="P44" s="3464"/>
      <c r="Q44" s="3464"/>
      <c r="R44" s="3464"/>
      <c r="S44" s="3464"/>
      <c r="T44" s="3464"/>
      <c r="U44" s="3464"/>
      <c r="V44" s="3465"/>
      <c r="W44" s="292">
        <f>SUM(W17:W43)</f>
        <v>1924189</v>
      </c>
      <c r="X44" s="292">
        <f>SUM(X17:X43)</f>
        <v>1439391.81</v>
      </c>
      <c r="Y44" s="292">
        <f>SUM(Y17:Y43)</f>
        <v>1568737</v>
      </c>
      <c r="Z44" s="1469"/>
      <c r="AA44" s="1469"/>
      <c r="AB44" s="1469"/>
      <c r="AC44" s="1469"/>
      <c r="AD44" s="1469"/>
      <c r="AE44" s="1469"/>
      <c r="AF44" s="1469"/>
      <c r="AG44" s="1469"/>
      <c r="AH44" s="1469"/>
      <c r="AI44" s="1469"/>
      <c r="AJ44" s="1469"/>
      <c r="AK44" s="1469"/>
      <c r="AL44" s="1469"/>
      <c r="AM44" s="1469"/>
      <c r="AN44" s="1469"/>
      <c r="AO44" s="1469"/>
      <c r="AP44" s="1469"/>
      <c r="AQ44" s="1469"/>
      <c r="AR44" s="1469"/>
      <c r="AS44" s="1469"/>
      <c r="AT44" s="1469"/>
      <c r="AU44" s="1469"/>
      <c r="AV44" s="1469"/>
      <c r="AW44" s="1469"/>
    </row>
    <row r="45" spans="1:49" x14ac:dyDescent="0.25">
      <c r="A45" s="1469"/>
      <c r="B45" s="60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61"/>
      <c r="Z45" s="1469"/>
      <c r="AA45" s="1469"/>
      <c r="AB45" s="1469"/>
      <c r="AC45" s="1469"/>
      <c r="AD45" s="1469"/>
      <c r="AE45" s="1469"/>
      <c r="AF45" s="1469"/>
      <c r="AG45" s="1469"/>
      <c r="AH45" s="1469"/>
      <c r="AI45" s="1469"/>
      <c r="AJ45" s="1469"/>
      <c r="AK45" s="1469"/>
      <c r="AL45" s="1469"/>
      <c r="AM45" s="1469"/>
      <c r="AN45" s="1469"/>
      <c r="AO45" s="1469"/>
      <c r="AP45" s="1469"/>
      <c r="AQ45" s="1469"/>
      <c r="AR45" s="1469"/>
      <c r="AS45" s="1469"/>
      <c r="AT45" s="1469"/>
      <c r="AU45" s="1469"/>
      <c r="AV45" s="1469"/>
      <c r="AW45" s="1469"/>
    </row>
    <row r="46" spans="1:49" x14ac:dyDescent="0.25">
      <c r="A46" s="1469"/>
      <c r="B46" s="5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62"/>
      <c r="Z46" s="1469"/>
      <c r="AA46" s="1469"/>
      <c r="AB46" s="1469"/>
      <c r="AC46" s="1469"/>
      <c r="AD46" s="1469"/>
      <c r="AE46" s="1469"/>
      <c r="AF46" s="1469"/>
      <c r="AG46" s="1469"/>
      <c r="AH46" s="1469"/>
      <c r="AI46" s="1469"/>
      <c r="AJ46" s="1469"/>
      <c r="AK46" s="1469"/>
      <c r="AL46" s="1469"/>
      <c r="AM46" s="1469"/>
      <c r="AN46" s="1469"/>
      <c r="AO46" s="1469"/>
      <c r="AP46" s="1469"/>
      <c r="AQ46" s="1469"/>
      <c r="AR46" s="1469"/>
      <c r="AS46" s="1469"/>
      <c r="AT46" s="1469"/>
      <c r="AU46" s="1469"/>
      <c r="AV46" s="1469"/>
      <c r="AW46" s="1469"/>
    </row>
    <row r="47" spans="1:49" x14ac:dyDescent="0.25">
      <c r="A47" s="1469"/>
      <c r="B47" s="55"/>
      <c r="C47" s="18"/>
      <c r="D47" s="18"/>
      <c r="E47" s="18"/>
      <c r="F47" s="18"/>
      <c r="G47" s="26"/>
      <c r="H47" s="26"/>
      <c r="I47" s="26"/>
      <c r="J47" s="26"/>
      <c r="K47" s="26"/>
      <c r="L47" s="26"/>
      <c r="M47" s="26"/>
      <c r="N47" s="18"/>
      <c r="O47" s="18"/>
      <c r="P47" s="18"/>
      <c r="Q47" s="18"/>
      <c r="R47" s="26"/>
      <c r="S47" s="26"/>
      <c r="T47" s="26"/>
      <c r="U47" s="26"/>
      <c r="V47" s="26"/>
      <c r="W47" s="18"/>
      <c r="X47" s="18"/>
      <c r="Y47" s="62"/>
      <c r="Z47" s="1469"/>
      <c r="AA47" s="1469"/>
      <c r="AB47" s="1469"/>
      <c r="AC47" s="1469"/>
      <c r="AD47" s="1469"/>
      <c r="AE47" s="1469"/>
      <c r="AF47" s="1469"/>
      <c r="AG47" s="1469"/>
      <c r="AH47" s="1469"/>
      <c r="AI47" s="1469"/>
      <c r="AJ47" s="1469"/>
      <c r="AK47" s="1469"/>
      <c r="AL47" s="1469"/>
      <c r="AM47" s="1469"/>
      <c r="AN47" s="1469"/>
      <c r="AO47" s="1469"/>
      <c r="AP47" s="1469"/>
      <c r="AQ47" s="1469"/>
      <c r="AR47" s="1469"/>
      <c r="AS47" s="1469"/>
      <c r="AT47" s="1469"/>
      <c r="AU47" s="1469"/>
      <c r="AV47" s="1469"/>
      <c r="AW47" s="1469"/>
    </row>
    <row r="48" spans="1:49" x14ac:dyDescent="0.25">
      <c r="B48" s="55"/>
      <c r="C48" s="3000" t="s">
        <v>916</v>
      </c>
      <c r="D48" s="3000"/>
      <c r="E48" s="3000"/>
      <c r="F48" s="3000"/>
      <c r="G48" s="26"/>
      <c r="H48" s="26"/>
      <c r="I48" s="26"/>
      <c r="J48" s="26"/>
      <c r="K48" s="26"/>
      <c r="L48" s="26"/>
      <c r="M48" s="26"/>
      <c r="N48" s="3000" t="s">
        <v>763</v>
      </c>
      <c r="O48" s="3000"/>
      <c r="P48" s="3000"/>
      <c r="Q48" s="3000"/>
      <c r="R48" s="26"/>
      <c r="S48" s="26"/>
      <c r="T48" s="26"/>
      <c r="U48" s="26"/>
      <c r="V48" s="26"/>
      <c r="W48" s="3000" t="s">
        <v>893</v>
      </c>
      <c r="X48" s="3000"/>
      <c r="Y48" s="62"/>
      <c r="Z48" s="1469"/>
      <c r="AA48" s="1469"/>
      <c r="AB48" s="1469"/>
      <c r="AC48" s="1469"/>
      <c r="AD48" s="1469"/>
      <c r="AE48" s="1469"/>
      <c r="AF48" s="1469"/>
      <c r="AG48" s="1469"/>
      <c r="AH48" s="1469"/>
      <c r="AI48" s="1469"/>
      <c r="AJ48" s="1469"/>
      <c r="AK48" s="1469"/>
      <c r="AL48" s="1469"/>
      <c r="AM48" s="1469"/>
      <c r="AN48" s="1469"/>
      <c r="AO48" s="1469"/>
      <c r="AP48" s="1469"/>
      <c r="AQ48" s="1469"/>
      <c r="AR48" s="1469"/>
      <c r="AS48" s="1469"/>
      <c r="AT48" s="1469"/>
      <c r="AU48" s="1469"/>
      <c r="AV48" s="1469"/>
      <c r="AW48" s="1469"/>
    </row>
    <row r="49" spans="2:49" ht="15.75" thickBot="1" x14ac:dyDescent="0.3">
      <c r="B49" s="63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68"/>
      <c r="Z49" s="1469"/>
      <c r="AA49" s="1469"/>
      <c r="AB49" s="1469"/>
      <c r="AC49" s="1469"/>
      <c r="AD49" s="1469"/>
      <c r="AE49" s="1469"/>
      <c r="AF49" s="1469"/>
      <c r="AG49" s="1469"/>
      <c r="AH49" s="1469"/>
      <c r="AI49" s="1469"/>
      <c r="AJ49" s="1469"/>
      <c r="AK49" s="1469"/>
      <c r="AL49" s="1469"/>
      <c r="AM49" s="1469"/>
      <c r="AN49" s="1469"/>
      <c r="AO49" s="1469"/>
      <c r="AP49" s="1469"/>
      <c r="AQ49" s="1469"/>
      <c r="AR49" s="1469"/>
      <c r="AS49" s="1469"/>
      <c r="AT49" s="1469"/>
      <c r="AU49" s="1469"/>
      <c r="AV49" s="1469"/>
      <c r="AW49" s="1469"/>
    </row>
    <row r="50" spans="2:49" x14ac:dyDescent="0.25">
      <c r="Y50">
        <v>129</v>
      </c>
      <c r="Z50" s="1469"/>
      <c r="AA50" s="1469"/>
      <c r="AB50" s="1469"/>
      <c r="AC50" s="1469"/>
      <c r="AD50" s="1469"/>
      <c r="AE50" s="1469"/>
      <c r="AF50" s="1469"/>
      <c r="AG50" s="1469"/>
      <c r="AH50" s="1469"/>
      <c r="AI50" s="1469"/>
      <c r="AJ50" s="1469"/>
      <c r="AK50" s="1469"/>
      <c r="AL50" s="1469"/>
      <c r="AM50" s="1469"/>
      <c r="AN50" s="1469"/>
      <c r="AO50" s="1469"/>
      <c r="AP50" s="1469"/>
      <c r="AQ50" s="1469"/>
      <c r="AR50" s="1469"/>
      <c r="AS50" s="1469"/>
      <c r="AT50" s="1469"/>
      <c r="AU50" s="1469"/>
      <c r="AV50" s="1469"/>
      <c r="AW50" s="1469"/>
    </row>
    <row r="51" spans="2:49" x14ac:dyDescent="0.25">
      <c r="Z51" s="1469"/>
      <c r="AA51" s="1469"/>
      <c r="AB51" s="1469"/>
      <c r="AC51" s="1469"/>
      <c r="AD51" s="1469"/>
      <c r="AE51" s="1469"/>
      <c r="AF51" s="1469"/>
      <c r="AG51" s="1469"/>
      <c r="AH51" s="1469"/>
      <c r="AI51" s="1469"/>
      <c r="AJ51" s="1469"/>
      <c r="AK51" s="1469"/>
      <c r="AL51" s="1469"/>
      <c r="AM51" s="1469"/>
      <c r="AN51" s="1469"/>
      <c r="AO51" s="1469"/>
      <c r="AP51" s="1469"/>
      <c r="AQ51" s="1469"/>
      <c r="AR51" s="1469"/>
      <c r="AS51" s="1469"/>
      <c r="AT51" s="1469"/>
      <c r="AU51" s="1469"/>
      <c r="AV51" s="1469"/>
      <c r="AW51" s="1469"/>
    </row>
  </sheetData>
  <mergeCells count="64">
    <mergeCell ref="O39:R39"/>
    <mergeCell ref="O40:R40"/>
    <mergeCell ref="O41:R41"/>
    <mergeCell ref="O42:R42"/>
    <mergeCell ref="O43:R43"/>
    <mergeCell ref="O34:R34"/>
    <mergeCell ref="O35:R35"/>
    <mergeCell ref="O36:R36"/>
    <mergeCell ref="O37:R37"/>
    <mergeCell ref="O38:R38"/>
    <mergeCell ref="O27:R27"/>
    <mergeCell ref="O28:R28"/>
    <mergeCell ref="O29:R29"/>
    <mergeCell ref="O30:R30"/>
    <mergeCell ref="O33:R33"/>
    <mergeCell ref="O22:R22"/>
    <mergeCell ref="O23:R23"/>
    <mergeCell ref="O24:R24"/>
    <mergeCell ref="O25:R25"/>
    <mergeCell ref="O26:R26"/>
    <mergeCell ref="O17:R17"/>
    <mergeCell ref="O18:R18"/>
    <mergeCell ref="O19:R19"/>
    <mergeCell ref="O20:R20"/>
    <mergeCell ref="O21:R21"/>
    <mergeCell ref="V11:V15"/>
    <mergeCell ref="O16:R16"/>
    <mergeCell ref="B44:V44"/>
    <mergeCell ref="W11:X11"/>
    <mergeCell ref="T11:T15"/>
    <mergeCell ref="U11:U15"/>
    <mergeCell ref="L12:L15"/>
    <mergeCell ref="M12:M15"/>
    <mergeCell ref="N12:N15"/>
    <mergeCell ref="O13:R13"/>
    <mergeCell ref="B11:B15"/>
    <mergeCell ref="C11:C15"/>
    <mergeCell ref="D12:D15"/>
    <mergeCell ref="E12:E15"/>
    <mergeCell ref="O31:R31"/>
    <mergeCell ref="O32:R32"/>
    <mergeCell ref="B1:Y1"/>
    <mergeCell ref="B2:Y2"/>
    <mergeCell ref="B3:Y3"/>
    <mergeCell ref="B4:Y4"/>
    <mergeCell ref="B7:Y7"/>
    <mergeCell ref="C5:E5"/>
    <mergeCell ref="W5:Y5"/>
    <mergeCell ref="C48:F48"/>
    <mergeCell ref="W12:W15"/>
    <mergeCell ref="X12:X15"/>
    <mergeCell ref="Y12:Y15"/>
    <mergeCell ref="L9:T9"/>
    <mergeCell ref="W48:X48"/>
    <mergeCell ref="N48:Q48"/>
    <mergeCell ref="H12:H15"/>
    <mergeCell ref="I11:I15"/>
    <mergeCell ref="J12:J15"/>
    <mergeCell ref="K12:K15"/>
    <mergeCell ref="J11:N11"/>
    <mergeCell ref="D11:H11"/>
    <mergeCell ref="C9:G9"/>
    <mergeCell ref="F12:F15"/>
    <mergeCell ref="G12:G15"/>
  </mergeCells>
  <pageMargins left="0.70866141732283472" right="0.70866141732283472" top="0.94488188976377963" bottom="0.74803149606299213" header="0.31496062992125984" footer="0.31496062992125984"/>
  <pageSetup paperSize="5" scale="60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FF0000"/>
  </sheetPr>
  <dimension ref="A1:AR63"/>
  <sheetViews>
    <sheetView topLeftCell="R25" zoomScale="110" zoomScaleNormal="110" workbookViewId="0">
      <selection activeCell="A39" sqref="A39:XFD39"/>
    </sheetView>
  </sheetViews>
  <sheetFormatPr baseColWidth="10" defaultRowHeight="15" x14ac:dyDescent="0.25"/>
  <cols>
    <col min="1" max="1" width="15.28515625" style="1246" customWidth="1"/>
    <col min="2" max="2" width="7.7109375" customWidth="1"/>
    <col min="3" max="3" width="9.7109375" customWidth="1"/>
    <col min="4" max="4" width="8.28515625" customWidth="1"/>
    <col min="5" max="5" width="7.42578125" customWidth="1"/>
    <col min="6" max="6" width="8.28515625" customWidth="1"/>
    <col min="7" max="7" width="9.140625" customWidth="1"/>
    <col min="8" max="8" width="8" customWidth="1"/>
    <col min="9" max="9" width="6.42578125" customWidth="1"/>
    <col min="10" max="10" width="5.7109375" customWidth="1"/>
    <col min="11" max="11" width="6" customWidth="1"/>
    <col min="12" max="12" width="5.7109375" customWidth="1"/>
    <col min="13" max="13" width="7.85546875" customWidth="1"/>
    <col min="14" max="14" width="9.85546875" customWidth="1"/>
    <col min="18" max="18" width="23.28515625" customWidth="1"/>
    <col min="19" max="19" width="13.7109375" customWidth="1"/>
    <col min="20" max="20" width="13.5703125" customWidth="1"/>
    <col min="21" max="21" width="12.28515625" customWidth="1"/>
    <col min="22" max="22" width="19.85546875" customWidth="1"/>
    <col min="23" max="23" width="22.42578125" customWidth="1"/>
    <col min="24" max="24" width="16.85546875" customWidth="1"/>
    <col min="25" max="25" width="18.7109375" customWidth="1"/>
  </cols>
  <sheetData>
    <row r="1" spans="2:44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44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44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44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44" x14ac:dyDescent="0.25">
      <c r="B5" s="60"/>
      <c r="C5" s="3036" t="s">
        <v>684</v>
      </c>
      <c r="D5" s="303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971" t="s">
        <v>2454</v>
      </c>
      <c r="X5" s="3971"/>
      <c r="Y5" s="61"/>
    </row>
    <row r="6" spans="2:44" x14ac:dyDescent="0.25">
      <c r="B6" s="55"/>
      <c r="C6" s="2"/>
      <c r="D6" s="2"/>
      <c r="E6" s="2"/>
      <c r="F6" s="1266" t="s">
        <v>1715</v>
      </c>
      <c r="G6" s="1266"/>
      <c r="H6" s="1266"/>
      <c r="I6" s="1266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44" x14ac:dyDescent="0.25">
      <c r="B7" s="3975" t="s">
        <v>1106</v>
      </c>
      <c r="C7" s="3976"/>
      <c r="D7" s="3976"/>
      <c r="E7" s="3976"/>
      <c r="F7" s="3976"/>
      <c r="G7" s="3976"/>
      <c r="H7" s="3976"/>
      <c r="I7" s="3976"/>
      <c r="J7" s="3976"/>
      <c r="K7" s="3976"/>
      <c r="L7" s="3976"/>
      <c r="M7" s="3976"/>
      <c r="N7" s="3976"/>
      <c r="O7" s="3976"/>
      <c r="P7" s="3976"/>
      <c r="Q7" s="3976"/>
      <c r="R7" s="3976"/>
      <c r="S7" s="3976"/>
      <c r="T7" s="3976"/>
      <c r="U7" s="3976"/>
      <c r="V7" s="3976"/>
      <c r="W7" s="3976"/>
      <c r="X7" s="3976"/>
      <c r="Y7" s="3977"/>
    </row>
    <row r="8" spans="2:44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44" x14ac:dyDescent="0.25">
      <c r="B9" s="55"/>
      <c r="C9" s="3000" t="s">
        <v>1104</v>
      </c>
      <c r="D9" s="3000"/>
      <c r="E9" s="3000"/>
      <c r="F9" s="3000"/>
      <c r="G9" s="3000"/>
      <c r="H9" s="3000"/>
      <c r="I9" s="2"/>
      <c r="J9" s="2"/>
      <c r="K9" s="119" t="s">
        <v>1105</v>
      </c>
      <c r="L9" s="119"/>
      <c r="M9" s="119"/>
      <c r="N9" s="119"/>
      <c r="O9" s="119"/>
      <c r="P9" s="119"/>
      <c r="Q9" s="119"/>
      <c r="R9" s="119"/>
      <c r="S9" s="119"/>
      <c r="T9" s="26"/>
      <c r="U9" s="26"/>
      <c r="V9" s="26"/>
      <c r="W9" s="2"/>
      <c r="X9" s="2"/>
      <c r="Y9" s="62"/>
    </row>
    <row r="10" spans="2:44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44" ht="15.75" customHeight="1" thickBot="1" x14ac:dyDescent="0.3">
      <c r="B11" s="3401" t="s">
        <v>757</v>
      </c>
      <c r="C11" s="3401" t="s">
        <v>702</v>
      </c>
      <c r="D11" s="3010" t="s">
        <v>1107</v>
      </c>
      <c r="E11" s="3010"/>
      <c r="F11" s="3010"/>
      <c r="G11" s="3010"/>
      <c r="H11" s="3011"/>
      <c r="I11" s="3407" t="s">
        <v>713</v>
      </c>
      <c r="J11" s="3010" t="s">
        <v>45</v>
      </c>
      <c r="K11" s="3010"/>
      <c r="L11" s="3010"/>
      <c r="M11" s="3010"/>
      <c r="N11" s="3011"/>
      <c r="O11" s="55"/>
      <c r="P11" s="2"/>
      <c r="Q11" s="2"/>
      <c r="R11" s="62"/>
      <c r="S11" s="62"/>
      <c r="T11" s="3394" t="s">
        <v>47</v>
      </c>
      <c r="U11" s="3394" t="s">
        <v>678</v>
      </c>
      <c r="V11" s="3394" t="s">
        <v>1025</v>
      </c>
      <c r="W11" s="3413" t="s">
        <v>2305</v>
      </c>
      <c r="X11" s="3414"/>
      <c r="Y11" s="221" t="s">
        <v>2455</v>
      </c>
    </row>
    <row r="12" spans="2:44" ht="15" customHeight="1" x14ac:dyDescent="0.25">
      <c r="B12" s="3402"/>
      <c r="C12" s="3402"/>
      <c r="D12" s="3407" t="s">
        <v>690</v>
      </c>
      <c r="E12" s="3389" t="s">
        <v>21</v>
      </c>
      <c r="F12" s="3401" t="s">
        <v>692</v>
      </c>
      <c r="G12" s="3401" t="s">
        <v>712</v>
      </c>
      <c r="H12" s="3401" t="s">
        <v>694</v>
      </c>
      <c r="I12" s="3408"/>
      <c r="J12" s="3407" t="s">
        <v>671</v>
      </c>
      <c r="K12" s="3407" t="s">
        <v>299</v>
      </c>
      <c r="L12" s="3564" t="s">
        <v>837</v>
      </c>
      <c r="M12" s="3836" t="s">
        <v>113</v>
      </c>
      <c r="N12" s="3978" t="s">
        <v>6</v>
      </c>
      <c r="O12" s="55"/>
      <c r="P12" s="2"/>
      <c r="Q12" s="2"/>
      <c r="R12" s="62"/>
      <c r="S12" s="62"/>
      <c r="T12" s="3403"/>
      <c r="U12" s="3403"/>
      <c r="V12" s="3403"/>
      <c r="W12" s="3394" t="s">
        <v>760</v>
      </c>
      <c r="X12" s="3394" t="s">
        <v>1108</v>
      </c>
      <c r="Y12" s="3394" t="s">
        <v>1109</v>
      </c>
    </row>
    <row r="13" spans="2:44" x14ac:dyDescent="0.25">
      <c r="B13" s="3402"/>
      <c r="C13" s="3402"/>
      <c r="D13" s="3408"/>
      <c r="E13" s="3390"/>
      <c r="F13" s="3402"/>
      <c r="G13" s="3402"/>
      <c r="H13" s="3402"/>
      <c r="I13" s="3408"/>
      <c r="J13" s="3408"/>
      <c r="K13" s="3408"/>
      <c r="L13" s="3564"/>
      <c r="M13" s="3836"/>
      <c r="N13" s="3978"/>
      <c r="O13" s="2999" t="s">
        <v>46</v>
      </c>
      <c r="P13" s="3000"/>
      <c r="Q13" s="3000"/>
      <c r="R13" s="3001"/>
      <c r="S13" s="663" t="s">
        <v>80</v>
      </c>
      <c r="T13" s="3403"/>
      <c r="U13" s="3403"/>
      <c r="V13" s="3403"/>
      <c r="W13" s="3395"/>
      <c r="X13" s="3395"/>
      <c r="Y13" s="3395"/>
    </row>
    <row r="14" spans="2:44" ht="21" customHeight="1" x14ac:dyDescent="0.25">
      <c r="B14" s="3402"/>
      <c r="C14" s="3402"/>
      <c r="D14" s="3408"/>
      <c r="E14" s="3390"/>
      <c r="F14" s="3402"/>
      <c r="G14" s="3402"/>
      <c r="H14" s="3402"/>
      <c r="I14" s="3408"/>
      <c r="J14" s="3408"/>
      <c r="K14" s="3408"/>
      <c r="L14" s="3564"/>
      <c r="M14" s="3836"/>
      <c r="N14" s="3978"/>
      <c r="O14" s="55"/>
      <c r="P14" s="2"/>
      <c r="Q14" s="2"/>
      <c r="R14" s="62"/>
      <c r="S14" s="62"/>
      <c r="T14" s="3403"/>
      <c r="U14" s="3403"/>
      <c r="V14" s="3403"/>
      <c r="W14" s="3395"/>
      <c r="X14" s="3395"/>
      <c r="Y14" s="3395"/>
    </row>
    <row r="15" spans="2:44" ht="27" customHeight="1" thickBot="1" x14ac:dyDescent="0.3">
      <c r="B15" s="3402"/>
      <c r="C15" s="3402"/>
      <c r="D15" s="3408"/>
      <c r="E15" s="3390"/>
      <c r="F15" s="3402"/>
      <c r="G15" s="3402"/>
      <c r="H15" s="3402"/>
      <c r="I15" s="3408"/>
      <c r="J15" s="3408"/>
      <c r="K15" s="3408"/>
      <c r="L15" s="3564"/>
      <c r="M15" s="3836"/>
      <c r="N15" s="3978"/>
      <c r="O15" s="63"/>
      <c r="P15" s="64"/>
      <c r="Q15" s="64"/>
      <c r="R15" s="65"/>
      <c r="S15" s="65"/>
      <c r="T15" s="3478"/>
      <c r="U15" s="3478"/>
      <c r="V15" s="3478"/>
      <c r="W15" s="3481"/>
      <c r="X15" s="3481"/>
      <c r="Y15" s="3481"/>
    </row>
    <row r="16" spans="2:44" ht="15.75" thickBot="1" x14ac:dyDescent="0.3">
      <c r="B16" s="1354">
        <v>1</v>
      </c>
      <c r="C16" s="1348">
        <v>2</v>
      </c>
      <c r="D16" s="1348">
        <v>3</v>
      </c>
      <c r="E16" s="1348">
        <v>4</v>
      </c>
      <c r="F16" s="1348">
        <v>5</v>
      </c>
      <c r="G16" s="1348">
        <v>6</v>
      </c>
      <c r="H16" s="1348">
        <v>7</v>
      </c>
      <c r="I16" s="1348"/>
      <c r="J16" s="1348">
        <v>8</v>
      </c>
      <c r="K16" s="1348">
        <v>9</v>
      </c>
      <c r="L16" s="1348">
        <v>10</v>
      </c>
      <c r="M16" s="1348">
        <v>11</v>
      </c>
      <c r="N16" s="1349">
        <v>12</v>
      </c>
      <c r="O16" s="3009">
        <v>13</v>
      </c>
      <c r="P16" s="3010"/>
      <c r="Q16" s="3010"/>
      <c r="R16" s="3010"/>
      <c r="S16" s="1899"/>
      <c r="T16" s="97">
        <v>14</v>
      </c>
      <c r="U16" s="1901">
        <v>15</v>
      </c>
      <c r="V16" s="1900">
        <v>16</v>
      </c>
      <c r="W16" s="1899">
        <v>17</v>
      </c>
      <c r="X16" s="1899">
        <v>18</v>
      </c>
      <c r="Y16" s="97">
        <v>19</v>
      </c>
      <c r="Z16" s="1246"/>
      <c r="AA16" s="1246"/>
      <c r="AB16" s="1246"/>
      <c r="AC16" s="1246"/>
      <c r="AD16" s="1246"/>
      <c r="AE16" s="1246"/>
      <c r="AF16" s="1246"/>
      <c r="AG16" s="1246"/>
      <c r="AH16" s="1246"/>
      <c r="AI16" s="1246"/>
      <c r="AJ16" s="1246"/>
      <c r="AK16" s="1246"/>
      <c r="AL16" s="1246"/>
      <c r="AM16" s="1246"/>
      <c r="AN16" s="1246"/>
      <c r="AO16" s="1246"/>
      <c r="AP16" s="1246"/>
      <c r="AQ16" s="1246"/>
      <c r="AR16" s="1246"/>
    </row>
    <row r="17" spans="2:25" s="1468" customFormat="1" x14ac:dyDescent="0.25">
      <c r="B17" s="2807"/>
      <c r="C17" s="2362"/>
      <c r="D17" s="2352" t="s">
        <v>1156</v>
      </c>
      <c r="E17" s="2352" t="s">
        <v>1716</v>
      </c>
      <c r="F17" s="2352" t="s">
        <v>1680</v>
      </c>
      <c r="G17" s="2362"/>
      <c r="H17" s="2362"/>
      <c r="I17" s="2362"/>
      <c r="J17" s="2362">
        <v>2</v>
      </c>
      <c r="K17" s="2362">
        <v>2</v>
      </c>
      <c r="L17" s="2362">
        <v>3</v>
      </c>
      <c r="M17" s="2362">
        <v>1</v>
      </c>
      <c r="N17" s="2498"/>
      <c r="O17" s="3574" t="s">
        <v>1175</v>
      </c>
      <c r="P17" s="3546"/>
      <c r="Q17" s="3546"/>
      <c r="R17" s="3546"/>
      <c r="S17" s="2808"/>
      <c r="T17" s="1493"/>
      <c r="U17" s="1493"/>
      <c r="V17" s="1493"/>
      <c r="W17" s="2329"/>
      <c r="X17" s="2808"/>
      <c r="Y17" s="1493"/>
    </row>
    <row r="18" spans="2:25" s="1468" customFormat="1" x14ac:dyDescent="0.25">
      <c r="B18" s="2351" t="s">
        <v>68</v>
      </c>
      <c r="C18" s="2305"/>
      <c r="D18" s="2305"/>
      <c r="E18" s="2305"/>
      <c r="F18" s="2305"/>
      <c r="G18" s="2305"/>
      <c r="H18" s="2305"/>
      <c r="I18" s="2305"/>
      <c r="J18" s="2307" t="s">
        <v>675</v>
      </c>
      <c r="K18" s="2307" t="s">
        <v>675</v>
      </c>
      <c r="L18" s="2801" t="s">
        <v>680</v>
      </c>
      <c r="M18" s="2801" t="s">
        <v>677</v>
      </c>
      <c r="N18" s="2802" t="s">
        <v>598</v>
      </c>
      <c r="O18" s="3455" t="s">
        <v>1176</v>
      </c>
      <c r="P18" s="3104"/>
      <c r="Q18" s="3104"/>
      <c r="R18" s="3456"/>
      <c r="S18" s="2353">
        <v>4409</v>
      </c>
      <c r="T18" s="2303" t="s">
        <v>681</v>
      </c>
      <c r="U18" s="2303" t="s">
        <v>1319</v>
      </c>
      <c r="V18" s="2456" t="s">
        <v>1283</v>
      </c>
      <c r="W18" s="2229"/>
      <c r="X18" s="2229"/>
      <c r="Y18" s="2229"/>
    </row>
    <row r="19" spans="2:25" s="1468" customFormat="1" ht="15.75" thickBot="1" x14ac:dyDescent="0.3">
      <c r="B19" s="2390"/>
      <c r="C19" s="2273"/>
      <c r="D19" s="2273"/>
      <c r="E19" s="2273"/>
      <c r="F19" s="2273"/>
      <c r="G19" s="2273"/>
      <c r="H19" s="2273"/>
      <c r="I19" s="2273"/>
      <c r="J19" s="2276" t="s">
        <v>675</v>
      </c>
      <c r="K19" s="2276" t="s">
        <v>675</v>
      </c>
      <c r="L19" s="2276" t="s">
        <v>723</v>
      </c>
      <c r="M19" s="2276"/>
      <c r="N19" s="2277"/>
      <c r="O19" s="3569" t="s">
        <v>1177</v>
      </c>
      <c r="P19" s="3284"/>
      <c r="Q19" s="3284"/>
      <c r="R19" s="3570"/>
      <c r="S19" s="2476"/>
      <c r="T19" s="2336"/>
      <c r="U19" s="2336"/>
      <c r="V19" s="2335"/>
      <c r="W19" s="2272"/>
      <c r="X19" s="2278"/>
      <c r="Y19" s="2272"/>
    </row>
    <row r="20" spans="2:25" s="1468" customFormat="1" x14ac:dyDescent="0.25">
      <c r="B20" s="2390"/>
      <c r="C20" s="2273"/>
      <c r="D20" s="2273"/>
      <c r="E20" s="2273"/>
      <c r="F20" s="2273"/>
      <c r="G20" s="2273"/>
      <c r="H20" s="2273"/>
      <c r="I20" s="2273"/>
      <c r="J20" s="2276" t="s">
        <v>675</v>
      </c>
      <c r="K20" s="2276" t="s">
        <v>675</v>
      </c>
      <c r="L20" s="2276" t="s">
        <v>723</v>
      </c>
      <c r="M20" s="2276" t="s">
        <v>677</v>
      </c>
      <c r="N20" s="2277"/>
      <c r="O20" s="3574" t="s">
        <v>1179</v>
      </c>
      <c r="P20" s="3546"/>
      <c r="Q20" s="3546"/>
      <c r="R20" s="3546"/>
      <c r="S20" s="2336"/>
      <c r="T20" s="2336"/>
      <c r="U20" s="2336"/>
      <c r="V20" s="2335"/>
      <c r="W20" s="2272"/>
      <c r="X20" s="2278"/>
      <c r="Y20" s="2272"/>
    </row>
    <row r="21" spans="2:25" s="1468" customFormat="1" x14ac:dyDescent="0.25">
      <c r="B21" s="2275" t="s">
        <v>53</v>
      </c>
      <c r="C21" s="2273"/>
      <c r="D21" s="2273"/>
      <c r="E21" s="2273"/>
      <c r="F21" s="2273"/>
      <c r="G21" s="2273"/>
      <c r="H21" s="2273"/>
      <c r="I21" s="2273"/>
      <c r="J21" s="2281" t="s">
        <v>675</v>
      </c>
      <c r="K21" s="2281" t="s">
        <v>675</v>
      </c>
      <c r="L21" s="2282" t="s">
        <v>723</v>
      </c>
      <c r="M21" s="2282" t="s">
        <v>677</v>
      </c>
      <c r="N21" s="2283" t="s">
        <v>598</v>
      </c>
      <c r="O21" s="3455" t="s">
        <v>1178</v>
      </c>
      <c r="P21" s="3104"/>
      <c r="Q21" s="3104"/>
      <c r="R21" s="3456"/>
      <c r="S21" s="2289">
        <v>4409</v>
      </c>
      <c r="T21" s="2300" t="s">
        <v>668</v>
      </c>
      <c r="U21" s="2300" t="s">
        <v>1320</v>
      </c>
      <c r="V21" s="2335" t="s">
        <v>1283</v>
      </c>
      <c r="W21" s="1494">
        <v>50000</v>
      </c>
      <c r="X21" s="1494">
        <v>37499.94</v>
      </c>
      <c r="Y21" s="1494">
        <v>50000</v>
      </c>
    </row>
    <row r="22" spans="2:25" s="1468" customFormat="1" ht="15.75" thickBot="1" x14ac:dyDescent="0.3">
      <c r="B22" s="2390"/>
      <c r="C22" s="2273"/>
      <c r="D22" s="2273"/>
      <c r="E22" s="2273"/>
      <c r="F22" s="2273"/>
      <c r="G22" s="2273"/>
      <c r="H22" s="2273"/>
      <c r="I22" s="2273"/>
      <c r="J22" s="2276" t="s">
        <v>675</v>
      </c>
      <c r="K22" s="2276" t="s">
        <v>675</v>
      </c>
      <c r="L22" s="2276" t="s">
        <v>738</v>
      </c>
      <c r="M22" s="2276"/>
      <c r="N22" s="2277"/>
      <c r="O22" s="3569" t="s">
        <v>819</v>
      </c>
      <c r="P22" s="3284"/>
      <c r="Q22" s="3284"/>
      <c r="R22" s="3570"/>
      <c r="S22" s="2476"/>
      <c r="T22" s="2300"/>
      <c r="U22" s="2337"/>
      <c r="V22" s="2335"/>
      <c r="W22" s="1494"/>
      <c r="X22" s="1494"/>
      <c r="Y22" s="1494"/>
    </row>
    <row r="23" spans="2:25" s="1468" customFormat="1" x14ac:dyDescent="0.25">
      <c r="B23" s="2390"/>
      <c r="C23" s="2273"/>
      <c r="D23" s="2273"/>
      <c r="E23" s="2273"/>
      <c r="F23" s="2273"/>
      <c r="G23" s="2273"/>
      <c r="H23" s="2273"/>
      <c r="I23" s="2273"/>
      <c r="J23" s="2276" t="s">
        <v>675</v>
      </c>
      <c r="K23" s="2276" t="s">
        <v>675</v>
      </c>
      <c r="L23" s="2276" t="s">
        <v>738</v>
      </c>
      <c r="M23" s="2276" t="s">
        <v>734</v>
      </c>
      <c r="N23" s="2277"/>
      <c r="O23" s="3574" t="s">
        <v>493</v>
      </c>
      <c r="P23" s="3546"/>
      <c r="Q23" s="3546"/>
      <c r="R23" s="3546"/>
      <c r="S23" s="2300"/>
      <c r="T23" s="2300"/>
      <c r="U23" s="2337"/>
      <c r="V23" s="2335"/>
      <c r="W23" s="1494"/>
      <c r="X23" s="1494"/>
      <c r="Y23" s="1494"/>
    </row>
    <row r="24" spans="2:25" s="1468" customFormat="1" x14ac:dyDescent="0.25">
      <c r="B24" s="2275" t="s">
        <v>53</v>
      </c>
      <c r="C24" s="2273"/>
      <c r="D24" s="2273"/>
      <c r="E24" s="2273"/>
      <c r="F24" s="2273"/>
      <c r="G24" s="2273"/>
      <c r="H24" s="2273"/>
      <c r="I24" s="2273"/>
      <c r="J24" s="2281" t="s">
        <v>675</v>
      </c>
      <c r="K24" s="2281" t="s">
        <v>675</v>
      </c>
      <c r="L24" s="2282" t="s">
        <v>738</v>
      </c>
      <c r="M24" s="2282" t="s">
        <v>734</v>
      </c>
      <c r="N24" s="2283" t="s">
        <v>721</v>
      </c>
      <c r="O24" s="3455" t="s">
        <v>1967</v>
      </c>
      <c r="P24" s="3104"/>
      <c r="Q24" s="3104"/>
      <c r="R24" s="3456"/>
      <c r="S24" s="2289">
        <v>4409</v>
      </c>
      <c r="T24" s="2300" t="s">
        <v>668</v>
      </c>
      <c r="U24" s="2300" t="s">
        <v>1284</v>
      </c>
      <c r="V24" s="2335" t="s">
        <v>1283</v>
      </c>
      <c r="W24" s="1494">
        <v>5000</v>
      </c>
      <c r="X24" s="1494">
        <v>3750</v>
      </c>
      <c r="Y24" s="1494">
        <v>5000</v>
      </c>
    </row>
    <row r="25" spans="2:25" s="1468" customFormat="1" ht="15.75" thickBot="1" x14ac:dyDescent="0.3">
      <c r="B25" s="2275" t="s">
        <v>462</v>
      </c>
      <c r="C25" s="2273"/>
      <c r="D25" s="2273"/>
      <c r="E25" s="2273"/>
      <c r="F25" s="2273"/>
      <c r="G25" s="2273"/>
      <c r="H25" s="2273"/>
      <c r="I25" s="2273"/>
      <c r="J25" s="2281" t="s">
        <v>675</v>
      </c>
      <c r="K25" s="2281" t="s">
        <v>675</v>
      </c>
      <c r="L25" s="2282" t="s">
        <v>738</v>
      </c>
      <c r="M25" s="2282">
        <v>9</v>
      </c>
      <c r="N25" s="2283"/>
      <c r="O25" s="3569" t="s">
        <v>1887</v>
      </c>
      <c r="P25" s="3284"/>
      <c r="Q25" s="3284"/>
      <c r="R25" s="3570"/>
      <c r="S25" s="2289">
        <v>4409</v>
      </c>
      <c r="T25" s="2300" t="s">
        <v>668</v>
      </c>
      <c r="U25" s="2300" t="s">
        <v>1320</v>
      </c>
      <c r="V25" s="2335" t="s">
        <v>1283</v>
      </c>
      <c r="W25" s="1494"/>
      <c r="X25" s="1494"/>
      <c r="Y25" s="1494"/>
    </row>
    <row r="26" spans="2:25" s="1468" customFormat="1" x14ac:dyDescent="0.25">
      <c r="B26" s="2275"/>
      <c r="C26" s="2273"/>
      <c r="D26" s="2273"/>
      <c r="E26" s="2273"/>
      <c r="F26" s="2273"/>
      <c r="G26" s="2273"/>
      <c r="H26" s="2273"/>
      <c r="I26" s="2273"/>
      <c r="J26" s="2276" t="s">
        <v>675</v>
      </c>
      <c r="K26" s="2276" t="s">
        <v>680</v>
      </c>
      <c r="L26" s="2276" t="s">
        <v>737</v>
      </c>
      <c r="M26" s="2276" t="s">
        <v>737</v>
      </c>
      <c r="N26" s="2277"/>
      <c r="O26" s="3574" t="s">
        <v>1755</v>
      </c>
      <c r="P26" s="3546"/>
      <c r="Q26" s="3546"/>
      <c r="R26" s="3546"/>
      <c r="S26" s="2300"/>
      <c r="T26" s="2300"/>
      <c r="U26" s="2337"/>
      <c r="V26" s="2335"/>
      <c r="W26" s="1494"/>
      <c r="X26" s="1494"/>
      <c r="Y26" s="1494"/>
    </row>
    <row r="27" spans="2:25" s="1468" customFormat="1" x14ac:dyDescent="0.25">
      <c r="B27" s="2275" t="s">
        <v>462</v>
      </c>
      <c r="C27" s="2273"/>
      <c r="D27" s="2273"/>
      <c r="E27" s="2273"/>
      <c r="F27" s="2273"/>
      <c r="G27" s="2273"/>
      <c r="H27" s="2273"/>
      <c r="I27" s="2273"/>
      <c r="J27" s="2281" t="s">
        <v>675</v>
      </c>
      <c r="K27" s="2281" t="s">
        <v>680</v>
      </c>
      <c r="L27" s="2282" t="s">
        <v>737</v>
      </c>
      <c r="M27" s="2282" t="s">
        <v>737</v>
      </c>
      <c r="N27" s="2283" t="s">
        <v>598</v>
      </c>
      <c r="O27" s="3455" t="s">
        <v>1751</v>
      </c>
      <c r="P27" s="3104"/>
      <c r="Q27" s="3104"/>
      <c r="R27" s="3456"/>
      <c r="S27" s="2289"/>
      <c r="T27" s="2300"/>
      <c r="U27" s="2337"/>
      <c r="V27" s="2335"/>
      <c r="W27" s="1494"/>
      <c r="X27" s="1494"/>
      <c r="Y27" s="1494"/>
    </row>
    <row r="28" spans="2:25" s="1468" customFormat="1" ht="15.75" thickBot="1" x14ac:dyDescent="0.3">
      <c r="B28" s="2390"/>
      <c r="C28" s="2273"/>
      <c r="D28" s="2273"/>
      <c r="E28" s="2273"/>
      <c r="F28" s="2273"/>
      <c r="G28" s="2273"/>
      <c r="H28" s="2273"/>
      <c r="I28" s="2273"/>
      <c r="J28" s="2276" t="s">
        <v>675</v>
      </c>
      <c r="K28" s="2276" t="s">
        <v>680</v>
      </c>
      <c r="L28" s="2276"/>
      <c r="M28" s="2276"/>
      <c r="N28" s="2277"/>
      <c r="O28" s="3569" t="s">
        <v>62</v>
      </c>
      <c r="P28" s="3284"/>
      <c r="Q28" s="3284"/>
      <c r="R28" s="3570"/>
      <c r="S28" s="2476"/>
      <c r="T28" s="2300"/>
      <c r="U28" s="2337"/>
      <c r="V28" s="2335"/>
      <c r="W28" s="1494"/>
      <c r="X28" s="1494"/>
      <c r="Y28" s="1494"/>
    </row>
    <row r="29" spans="2:25" s="1468" customFormat="1" x14ac:dyDescent="0.25">
      <c r="B29" s="2390"/>
      <c r="C29" s="2273"/>
      <c r="D29" s="2273"/>
      <c r="E29" s="2273"/>
      <c r="F29" s="2273"/>
      <c r="G29" s="2273"/>
      <c r="H29" s="2273"/>
      <c r="I29" s="2273"/>
      <c r="J29" s="2276" t="s">
        <v>675</v>
      </c>
      <c r="K29" s="2276" t="s">
        <v>680</v>
      </c>
      <c r="L29" s="2276" t="s">
        <v>680</v>
      </c>
      <c r="M29" s="2276"/>
      <c r="N29" s="2277"/>
      <c r="O29" s="3574" t="s">
        <v>494</v>
      </c>
      <c r="P29" s="3546"/>
      <c r="Q29" s="3546"/>
      <c r="R29" s="3546"/>
      <c r="S29" s="2336"/>
      <c r="T29" s="2300"/>
      <c r="U29" s="2300"/>
      <c r="V29" s="2335"/>
      <c r="W29" s="1494"/>
      <c r="X29" s="1494"/>
      <c r="Y29" s="1494"/>
    </row>
    <row r="30" spans="2:25" s="1468" customFormat="1" x14ac:dyDescent="0.25">
      <c r="B30" s="2390"/>
      <c r="C30" s="2273"/>
      <c r="D30" s="2273"/>
      <c r="E30" s="2273"/>
      <c r="F30" s="2273"/>
      <c r="G30" s="2273"/>
      <c r="H30" s="2273"/>
      <c r="I30" s="2273"/>
      <c r="J30" s="2276" t="s">
        <v>675</v>
      </c>
      <c r="K30" s="2276" t="s">
        <v>680</v>
      </c>
      <c r="L30" s="2276" t="s">
        <v>680</v>
      </c>
      <c r="M30" s="2276" t="s">
        <v>722</v>
      </c>
      <c r="N30" s="2277"/>
      <c r="O30" s="3455" t="s">
        <v>1180</v>
      </c>
      <c r="P30" s="3104"/>
      <c r="Q30" s="3104"/>
      <c r="R30" s="3456"/>
      <c r="S30" s="2476"/>
      <c r="T30" s="2300"/>
      <c r="U30" s="2300"/>
      <c r="V30" s="2335"/>
      <c r="W30" s="1494"/>
      <c r="X30" s="1494"/>
      <c r="Y30" s="1494"/>
    </row>
    <row r="31" spans="2:25" s="1468" customFormat="1" ht="15.75" thickBot="1" x14ac:dyDescent="0.3">
      <c r="B31" s="2275" t="s">
        <v>462</v>
      </c>
      <c r="C31" s="2273"/>
      <c r="D31" s="2273"/>
      <c r="E31" s="2273"/>
      <c r="F31" s="2273"/>
      <c r="G31" s="2273"/>
      <c r="H31" s="2273"/>
      <c r="I31" s="2273"/>
      <c r="J31" s="2281" t="s">
        <v>675</v>
      </c>
      <c r="K31" s="2281" t="s">
        <v>680</v>
      </c>
      <c r="L31" s="2282">
        <v>3</v>
      </c>
      <c r="M31" s="2282" t="s">
        <v>722</v>
      </c>
      <c r="N31" s="2283" t="s">
        <v>598</v>
      </c>
      <c r="O31" s="3569" t="s">
        <v>1923</v>
      </c>
      <c r="P31" s="3284"/>
      <c r="Q31" s="3284"/>
      <c r="R31" s="3570"/>
      <c r="S31" s="2289">
        <v>4409</v>
      </c>
      <c r="T31" s="2300" t="s">
        <v>668</v>
      </c>
      <c r="U31" s="2300" t="s">
        <v>1320</v>
      </c>
      <c r="V31" s="2335" t="s">
        <v>1283</v>
      </c>
      <c r="W31" s="1494">
        <v>50000</v>
      </c>
      <c r="X31" s="1494">
        <v>37000</v>
      </c>
      <c r="Y31" s="1494">
        <v>50000</v>
      </c>
    </row>
    <row r="32" spans="2:25" s="1468" customFormat="1" x14ac:dyDescent="0.25">
      <c r="B32" s="2390"/>
      <c r="C32" s="2273"/>
      <c r="D32" s="2273"/>
      <c r="E32" s="2273"/>
      <c r="F32" s="2273"/>
      <c r="G32" s="2273"/>
      <c r="H32" s="2273"/>
      <c r="I32" s="2273"/>
      <c r="J32" s="2276" t="s">
        <v>675</v>
      </c>
      <c r="K32" s="2276" t="s">
        <v>680</v>
      </c>
      <c r="L32" s="2276" t="s">
        <v>737</v>
      </c>
      <c r="M32" s="2282"/>
      <c r="N32" s="2283"/>
      <c r="O32" s="3574" t="s">
        <v>411</v>
      </c>
      <c r="P32" s="3546"/>
      <c r="Q32" s="3546"/>
      <c r="R32" s="3546"/>
      <c r="S32" s="2336"/>
      <c r="T32" s="2300"/>
      <c r="U32" s="2300"/>
      <c r="V32" s="2335"/>
      <c r="W32" s="1494"/>
      <c r="X32" s="1494"/>
      <c r="Y32" s="1494"/>
    </row>
    <row r="33" spans="2:25" s="1468" customFormat="1" x14ac:dyDescent="0.25">
      <c r="B33" s="2390"/>
      <c r="C33" s="2273"/>
      <c r="D33" s="2273"/>
      <c r="E33" s="2273"/>
      <c r="F33" s="2273"/>
      <c r="G33" s="2273"/>
      <c r="H33" s="2273"/>
      <c r="I33" s="2273"/>
      <c r="J33" s="2276" t="s">
        <v>675</v>
      </c>
      <c r="K33" s="2276" t="s">
        <v>680</v>
      </c>
      <c r="L33" s="2276" t="s">
        <v>737</v>
      </c>
      <c r="M33" s="2282" t="s">
        <v>677</v>
      </c>
      <c r="N33" s="2283"/>
      <c r="O33" s="3455" t="s">
        <v>69</v>
      </c>
      <c r="P33" s="3104"/>
      <c r="Q33" s="3104"/>
      <c r="R33" s="3456"/>
      <c r="S33" s="2289"/>
      <c r="T33" s="2300"/>
      <c r="U33" s="2300"/>
      <c r="V33" s="2335"/>
      <c r="W33" s="1494"/>
      <c r="X33" s="1494"/>
      <c r="Y33" s="1494"/>
    </row>
    <row r="34" spans="2:25" s="1468" customFormat="1" ht="15.75" thickBot="1" x14ac:dyDescent="0.3">
      <c r="B34" s="2275" t="s">
        <v>53</v>
      </c>
      <c r="C34" s="2273"/>
      <c r="D34" s="2273"/>
      <c r="E34" s="2273"/>
      <c r="F34" s="2273"/>
      <c r="G34" s="2273"/>
      <c r="H34" s="2273"/>
      <c r="I34" s="2273"/>
      <c r="J34" s="2281" t="s">
        <v>675</v>
      </c>
      <c r="K34" s="2281" t="s">
        <v>680</v>
      </c>
      <c r="L34" s="2282" t="s">
        <v>737</v>
      </c>
      <c r="M34" s="2282" t="s">
        <v>677</v>
      </c>
      <c r="N34" s="2283" t="s">
        <v>598</v>
      </c>
      <c r="O34" s="3569" t="s">
        <v>69</v>
      </c>
      <c r="P34" s="3284"/>
      <c r="Q34" s="3284"/>
      <c r="R34" s="3570"/>
      <c r="S34" s="2289">
        <v>4409</v>
      </c>
      <c r="T34" s="2300" t="s">
        <v>668</v>
      </c>
      <c r="U34" s="2300" t="s">
        <v>1284</v>
      </c>
      <c r="V34" s="2335" t="s">
        <v>1283</v>
      </c>
      <c r="W34" s="1494">
        <v>5000</v>
      </c>
      <c r="X34" s="1494">
        <v>3750</v>
      </c>
      <c r="Y34" s="1494">
        <v>5000</v>
      </c>
    </row>
    <row r="35" spans="2:25" s="1468" customFormat="1" x14ac:dyDescent="0.25">
      <c r="B35" s="2275" t="s">
        <v>53</v>
      </c>
      <c r="C35" s="2273"/>
      <c r="D35" s="2273"/>
      <c r="E35" s="2273"/>
      <c r="F35" s="2273"/>
      <c r="G35" s="2273"/>
      <c r="H35" s="2273"/>
      <c r="I35" s="2273"/>
      <c r="J35" s="2281" t="s">
        <v>675</v>
      </c>
      <c r="K35" s="2281" t="s">
        <v>680</v>
      </c>
      <c r="L35" s="2282" t="s">
        <v>737</v>
      </c>
      <c r="M35" s="2282" t="s">
        <v>675</v>
      </c>
      <c r="N35" s="2283" t="s">
        <v>598</v>
      </c>
      <c r="O35" s="3574" t="s">
        <v>1924</v>
      </c>
      <c r="P35" s="3546"/>
      <c r="Q35" s="3546"/>
      <c r="R35" s="3546"/>
      <c r="S35" s="2300">
        <v>4409</v>
      </c>
      <c r="T35" s="2300" t="s">
        <v>668</v>
      </c>
      <c r="U35" s="2337" t="s">
        <v>1320</v>
      </c>
      <c r="V35" s="2335" t="s">
        <v>1283</v>
      </c>
      <c r="W35" s="1494">
        <v>5000</v>
      </c>
      <c r="X35" s="1494">
        <v>3750</v>
      </c>
      <c r="Y35" s="1494">
        <v>5000</v>
      </c>
    </row>
    <row r="36" spans="2:25" s="1468" customFormat="1" x14ac:dyDescent="0.25">
      <c r="B36" s="2390"/>
      <c r="C36" s="2273"/>
      <c r="D36" s="2273"/>
      <c r="E36" s="2273"/>
      <c r="F36" s="2273"/>
      <c r="G36" s="2273"/>
      <c r="H36" s="2273"/>
      <c r="I36" s="2273"/>
      <c r="J36" s="2276" t="s">
        <v>675</v>
      </c>
      <c r="K36" s="2276" t="s">
        <v>722</v>
      </c>
      <c r="L36" s="2276"/>
      <c r="M36" s="2276"/>
      <c r="N36" s="2277"/>
      <c r="O36" s="3455" t="s">
        <v>495</v>
      </c>
      <c r="P36" s="3104"/>
      <c r="Q36" s="3104"/>
      <c r="R36" s="3456"/>
      <c r="S36" s="2476"/>
      <c r="T36" s="2300"/>
      <c r="U36" s="2300"/>
      <c r="V36" s="2335"/>
      <c r="W36" s="1494"/>
      <c r="X36" s="1494"/>
      <c r="Y36" s="1494"/>
    </row>
    <row r="37" spans="2:25" s="1468" customFormat="1" ht="15.75" thickBot="1" x14ac:dyDescent="0.3">
      <c r="B37" s="2390"/>
      <c r="C37" s="2273"/>
      <c r="D37" s="2273"/>
      <c r="E37" s="2273"/>
      <c r="F37" s="2273"/>
      <c r="G37" s="2273"/>
      <c r="H37" s="2273"/>
      <c r="I37" s="2273"/>
      <c r="J37" s="2276" t="s">
        <v>675</v>
      </c>
      <c r="K37" s="2276" t="s">
        <v>722</v>
      </c>
      <c r="L37" s="2276" t="s">
        <v>677</v>
      </c>
      <c r="M37" s="2276"/>
      <c r="N37" s="2277"/>
      <c r="O37" s="3569" t="s">
        <v>496</v>
      </c>
      <c r="P37" s="3284"/>
      <c r="Q37" s="3284"/>
      <c r="R37" s="3570"/>
      <c r="S37" s="2476"/>
      <c r="T37" s="2300"/>
      <c r="U37" s="2300"/>
      <c r="V37" s="2335"/>
      <c r="W37" s="1494"/>
      <c r="X37" s="1494"/>
      <c r="Y37" s="1494"/>
    </row>
    <row r="38" spans="2:25" s="1468" customFormat="1" x14ac:dyDescent="0.25">
      <c r="B38" s="2390"/>
      <c r="C38" s="2273"/>
      <c r="D38" s="2273"/>
      <c r="E38" s="2273"/>
      <c r="F38" s="2273"/>
      <c r="G38" s="2273"/>
      <c r="H38" s="2273"/>
      <c r="I38" s="2273"/>
      <c r="J38" s="2276" t="s">
        <v>675</v>
      </c>
      <c r="K38" s="2276" t="s">
        <v>722</v>
      </c>
      <c r="L38" s="2276" t="s">
        <v>677</v>
      </c>
      <c r="M38" s="2276" t="s">
        <v>675</v>
      </c>
      <c r="N38" s="2277"/>
      <c r="O38" s="3574" t="s">
        <v>72</v>
      </c>
      <c r="P38" s="3546"/>
      <c r="Q38" s="3546"/>
      <c r="R38" s="3546"/>
      <c r="S38" s="2336"/>
      <c r="T38" s="2300"/>
      <c r="U38" s="2300"/>
      <c r="V38" s="2335"/>
      <c r="W38" s="1494"/>
      <c r="X38" s="1494"/>
      <c r="Y38" s="1494"/>
    </row>
    <row r="39" spans="2:25" s="1468" customFormat="1" x14ac:dyDescent="0.25">
      <c r="B39" s="2275" t="s">
        <v>462</v>
      </c>
      <c r="C39" s="2273"/>
      <c r="D39" s="2273"/>
      <c r="E39" s="2273"/>
      <c r="F39" s="2273"/>
      <c r="G39" s="2273"/>
      <c r="H39" s="2273"/>
      <c r="I39" s="2273"/>
      <c r="J39" s="2281" t="s">
        <v>675</v>
      </c>
      <c r="K39" s="2281" t="s">
        <v>722</v>
      </c>
      <c r="L39" s="2282" t="s">
        <v>677</v>
      </c>
      <c r="M39" s="2282" t="s">
        <v>675</v>
      </c>
      <c r="N39" s="2283" t="s">
        <v>610</v>
      </c>
      <c r="O39" s="3455" t="s">
        <v>1187</v>
      </c>
      <c r="P39" s="3104"/>
      <c r="Q39" s="3104"/>
      <c r="R39" s="3456"/>
      <c r="S39" s="2289">
        <v>4409</v>
      </c>
      <c r="T39" s="2300" t="s">
        <v>681</v>
      </c>
      <c r="U39" s="2300" t="s">
        <v>1319</v>
      </c>
      <c r="V39" s="2335" t="s">
        <v>875</v>
      </c>
      <c r="W39" s="1494">
        <v>300000</v>
      </c>
      <c r="X39" s="1494">
        <v>225000</v>
      </c>
      <c r="Y39" s="1494">
        <v>300000</v>
      </c>
    </row>
    <row r="40" spans="2:25" s="1468" customFormat="1" ht="15.75" thickBot="1" x14ac:dyDescent="0.3">
      <c r="B40" s="2390"/>
      <c r="C40" s="2273"/>
      <c r="D40" s="2273"/>
      <c r="E40" s="2273"/>
      <c r="F40" s="2273"/>
      <c r="G40" s="2273"/>
      <c r="H40" s="2273"/>
      <c r="I40" s="2273"/>
      <c r="J40" s="2276" t="s">
        <v>675</v>
      </c>
      <c r="K40" s="2276" t="s">
        <v>722</v>
      </c>
      <c r="L40" s="2276" t="s">
        <v>677</v>
      </c>
      <c r="M40" s="2276" t="s">
        <v>680</v>
      </c>
      <c r="N40" s="2277"/>
      <c r="O40" s="3569" t="s">
        <v>1188</v>
      </c>
      <c r="P40" s="3284"/>
      <c r="Q40" s="3284"/>
      <c r="R40" s="3570"/>
      <c r="S40" s="2476"/>
      <c r="T40" s="2300"/>
      <c r="U40" s="2300"/>
      <c r="V40" s="2335"/>
      <c r="W40" s="1494"/>
      <c r="X40" s="1494"/>
      <c r="Y40" s="1494"/>
    </row>
    <row r="41" spans="2:25" s="1468" customFormat="1" x14ac:dyDescent="0.25">
      <c r="B41" s="2275" t="s">
        <v>462</v>
      </c>
      <c r="C41" s="2273"/>
      <c r="D41" s="2273"/>
      <c r="E41" s="2273"/>
      <c r="F41" s="2273"/>
      <c r="G41" s="2273"/>
      <c r="H41" s="2273"/>
      <c r="I41" s="2273"/>
      <c r="J41" s="2281" t="s">
        <v>675</v>
      </c>
      <c r="K41" s="2281" t="s">
        <v>722</v>
      </c>
      <c r="L41" s="2282" t="s">
        <v>677</v>
      </c>
      <c r="M41" s="2282" t="s">
        <v>680</v>
      </c>
      <c r="N41" s="2283" t="s">
        <v>598</v>
      </c>
      <c r="O41" s="3574" t="s">
        <v>1188</v>
      </c>
      <c r="P41" s="3546"/>
      <c r="Q41" s="3546"/>
      <c r="R41" s="3546"/>
      <c r="S41" s="2300">
        <v>4409</v>
      </c>
      <c r="T41" s="2300" t="s">
        <v>681</v>
      </c>
      <c r="U41" s="2300" t="s">
        <v>1319</v>
      </c>
      <c r="V41" s="2335" t="s">
        <v>875</v>
      </c>
      <c r="W41" s="1494">
        <v>20000</v>
      </c>
      <c r="X41" s="1494">
        <v>15000</v>
      </c>
      <c r="Y41" s="1494">
        <v>20000</v>
      </c>
    </row>
    <row r="42" spans="2:25" s="1468" customFormat="1" x14ac:dyDescent="0.25">
      <c r="B42" s="2390"/>
      <c r="C42" s="2273"/>
      <c r="D42" s="2273"/>
      <c r="E42" s="2273"/>
      <c r="F42" s="2273"/>
      <c r="G42" s="2273"/>
      <c r="H42" s="2273"/>
      <c r="I42" s="2273"/>
      <c r="J42" s="2276" t="s">
        <v>675</v>
      </c>
      <c r="K42" s="2276" t="s">
        <v>722</v>
      </c>
      <c r="L42" s="2276" t="s">
        <v>677</v>
      </c>
      <c r="M42" s="2276" t="s">
        <v>722</v>
      </c>
      <c r="N42" s="2277"/>
      <c r="O42" s="3455" t="s">
        <v>1189</v>
      </c>
      <c r="P42" s="3104"/>
      <c r="Q42" s="3104"/>
      <c r="R42" s="3456"/>
      <c r="S42" s="2289"/>
      <c r="T42" s="2300"/>
      <c r="U42" s="2300"/>
      <c r="V42" s="2335"/>
      <c r="W42" s="1494"/>
      <c r="X42" s="1494"/>
      <c r="Y42" s="1494"/>
    </row>
    <row r="43" spans="2:25" s="1468" customFormat="1" ht="14.45" customHeight="1" thickBot="1" x14ac:dyDescent="0.3">
      <c r="B43" s="2275" t="s">
        <v>462</v>
      </c>
      <c r="C43" s="2273"/>
      <c r="D43" s="2273"/>
      <c r="E43" s="2273"/>
      <c r="F43" s="2273"/>
      <c r="G43" s="2273"/>
      <c r="H43" s="2273"/>
      <c r="I43" s="2273"/>
      <c r="J43" s="2282" t="s">
        <v>675</v>
      </c>
      <c r="K43" s="2282" t="s">
        <v>722</v>
      </c>
      <c r="L43" s="2282" t="s">
        <v>677</v>
      </c>
      <c r="M43" s="2282" t="s">
        <v>722</v>
      </c>
      <c r="N43" s="2283" t="s">
        <v>598</v>
      </c>
      <c r="O43" s="3569" t="s">
        <v>1190</v>
      </c>
      <c r="P43" s="3284"/>
      <c r="Q43" s="3284"/>
      <c r="R43" s="3570"/>
      <c r="S43" s="2289">
        <v>4409</v>
      </c>
      <c r="T43" s="2300" t="s">
        <v>681</v>
      </c>
      <c r="U43" s="2300" t="s">
        <v>1319</v>
      </c>
      <c r="V43" s="2335" t="s">
        <v>875</v>
      </c>
      <c r="W43" s="1494">
        <v>50000</v>
      </c>
      <c r="X43" s="1494">
        <v>37500</v>
      </c>
      <c r="Y43" s="1494">
        <v>50000</v>
      </c>
    </row>
    <row r="44" spans="2:25" s="1468" customFormat="1" x14ac:dyDescent="0.25">
      <c r="B44" s="2275" t="s">
        <v>462</v>
      </c>
      <c r="C44" s="2273"/>
      <c r="D44" s="2273"/>
      <c r="E44" s="2273"/>
      <c r="F44" s="2273"/>
      <c r="G44" s="2273"/>
      <c r="H44" s="2273"/>
      <c r="I44" s="2273"/>
      <c r="J44" s="2281" t="s">
        <v>675</v>
      </c>
      <c r="K44" s="2281" t="s">
        <v>722</v>
      </c>
      <c r="L44" s="2282" t="s">
        <v>677</v>
      </c>
      <c r="M44" s="2282" t="s">
        <v>722</v>
      </c>
      <c r="N44" s="2283" t="s">
        <v>610</v>
      </c>
      <c r="O44" s="3574" t="s">
        <v>1966</v>
      </c>
      <c r="P44" s="3546"/>
      <c r="Q44" s="3546"/>
      <c r="R44" s="3546"/>
      <c r="S44" s="2300">
        <v>4409</v>
      </c>
      <c r="T44" s="2300" t="s">
        <v>681</v>
      </c>
      <c r="U44" s="2300" t="s">
        <v>1319</v>
      </c>
      <c r="V44" s="2335" t="s">
        <v>875</v>
      </c>
      <c r="Y44" s="1494"/>
    </row>
    <row r="45" spans="2:25" s="1468" customFormat="1" x14ac:dyDescent="0.25">
      <c r="B45" s="2390"/>
      <c r="C45" s="2273"/>
      <c r="D45" s="2273"/>
      <c r="E45" s="2273"/>
      <c r="F45" s="2273"/>
      <c r="G45" s="2273"/>
      <c r="H45" s="2273"/>
      <c r="I45" s="2273"/>
      <c r="J45" s="2276" t="s">
        <v>675</v>
      </c>
      <c r="K45" s="2276" t="s">
        <v>743</v>
      </c>
      <c r="L45" s="2276"/>
      <c r="M45" s="2276"/>
      <c r="N45" s="2277"/>
      <c r="O45" s="3455" t="s">
        <v>954</v>
      </c>
      <c r="P45" s="3104"/>
      <c r="Q45" s="3104"/>
      <c r="R45" s="3456"/>
      <c r="S45" s="2476"/>
      <c r="T45" s="2300"/>
      <c r="U45" s="2300"/>
      <c r="V45" s="2335"/>
      <c r="W45" s="1494"/>
      <c r="X45" s="1494"/>
      <c r="Y45" s="1494"/>
    </row>
    <row r="46" spans="2:25" s="1468" customFormat="1" ht="15.75" thickBot="1" x14ac:dyDescent="0.3">
      <c r="B46" s="2390"/>
      <c r="C46" s="2273"/>
      <c r="D46" s="2273"/>
      <c r="E46" s="2273"/>
      <c r="F46" s="2273"/>
      <c r="G46" s="2273"/>
      <c r="H46" s="2273"/>
      <c r="I46" s="2323"/>
      <c r="J46" s="2276" t="s">
        <v>675</v>
      </c>
      <c r="K46" s="2276" t="s">
        <v>743</v>
      </c>
      <c r="L46" s="2276" t="s">
        <v>677</v>
      </c>
      <c r="M46" s="2276"/>
      <c r="N46" s="2277"/>
      <c r="O46" s="3569" t="s">
        <v>842</v>
      </c>
      <c r="P46" s="3284"/>
      <c r="Q46" s="3284"/>
      <c r="R46" s="3570"/>
      <c r="S46" s="2476"/>
      <c r="T46" s="2300"/>
      <c r="U46" s="2300"/>
      <c r="V46" s="2335"/>
      <c r="W46" s="1494"/>
      <c r="X46" s="1494"/>
      <c r="Y46" s="1494"/>
    </row>
    <row r="47" spans="2:25" s="1468" customFormat="1" x14ac:dyDescent="0.25">
      <c r="B47" s="2459"/>
      <c r="C47" s="2315"/>
      <c r="D47" s="2315"/>
      <c r="E47" s="2315"/>
      <c r="F47" s="2315"/>
      <c r="G47" s="2315"/>
      <c r="H47" s="2315"/>
      <c r="I47" s="2533"/>
      <c r="J47" s="2338" t="s">
        <v>675</v>
      </c>
      <c r="K47" s="2338" t="s">
        <v>743</v>
      </c>
      <c r="L47" s="2338" t="s">
        <v>677</v>
      </c>
      <c r="M47" s="2338" t="s">
        <v>677</v>
      </c>
      <c r="N47" s="2426"/>
      <c r="O47" s="3574" t="s">
        <v>1191</v>
      </c>
      <c r="P47" s="3546"/>
      <c r="Q47" s="3546"/>
      <c r="R47" s="3546"/>
      <c r="S47" s="2336"/>
      <c r="T47" s="2313"/>
      <c r="U47" s="2313"/>
      <c r="V47" s="2349"/>
      <c r="W47" s="2230"/>
      <c r="X47" s="2230"/>
      <c r="Y47" s="2230"/>
    </row>
    <row r="48" spans="2:25" s="1468" customFormat="1" ht="15.75" x14ac:dyDescent="0.25">
      <c r="B48" s="2347" t="s">
        <v>54</v>
      </c>
      <c r="C48" s="2315"/>
      <c r="D48" s="2315"/>
      <c r="E48" s="2315"/>
      <c r="F48" s="2315"/>
      <c r="G48" s="2315"/>
      <c r="H48" s="2315"/>
      <c r="I48" s="2315"/>
      <c r="J48" s="2354" t="s">
        <v>675</v>
      </c>
      <c r="K48" s="2354" t="s">
        <v>743</v>
      </c>
      <c r="L48" s="2297" t="s">
        <v>677</v>
      </c>
      <c r="M48" s="2297">
        <v>1</v>
      </c>
      <c r="N48" s="2298" t="s">
        <v>598</v>
      </c>
      <c r="O48" s="3455" t="s">
        <v>1192</v>
      </c>
      <c r="P48" s="3104"/>
      <c r="Q48" s="3104"/>
      <c r="R48" s="3456"/>
      <c r="S48" s="2343">
        <v>4409</v>
      </c>
      <c r="T48" s="2313" t="s">
        <v>681</v>
      </c>
      <c r="U48" s="2313" t="s">
        <v>1319</v>
      </c>
      <c r="V48" s="2344" t="s">
        <v>875</v>
      </c>
      <c r="W48" s="2230">
        <v>10000</v>
      </c>
      <c r="X48" s="2230">
        <v>7500</v>
      </c>
      <c r="Y48" s="2230">
        <v>10000</v>
      </c>
    </row>
    <row r="49" spans="2:25" s="1468" customFormat="1" ht="15.75" thickBot="1" x14ac:dyDescent="0.3">
      <c r="B49" s="2504"/>
      <c r="C49" s="2411"/>
      <c r="D49" s="2411"/>
      <c r="E49" s="2411"/>
      <c r="F49" s="2411"/>
      <c r="G49" s="2411"/>
      <c r="H49" s="2411"/>
      <c r="I49" s="2411"/>
      <c r="J49" s="2322">
        <v>4</v>
      </c>
      <c r="K49" s="2322">
        <v>2</v>
      </c>
      <c r="L49" s="2322"/>
      <c r="M49" s="2409"/>
      <c r="N49" s="2409"/>
      <c r="O49" s="3569" t="s">
        <v>1055</v>
      </c>
      <c r="P49" s="3284"/>
      <c r="Q49" s="3284"/>
      <c r="R49" s="3570"/>
      <c r="S49" s="2411"/>
      <c r="T49" s="2411"/>
      <c r="U49" s="2411"/>
      <c r="V49" s="2411"/>
      <c r="W49" s="2411"/>
      <c r="X49" s="2411"/>
      <c r="Y49" s="2411"/>
    </row>
    <row r="50" spans="2:25" s="1468" customFormat="1" ht="15.75" x14ac:dyDescent="0.25">
      <c r="B50" s="2392" t="s">
        <v>2065</v>
      </c>
      <c r="C50" s="2967"/>
      <c r="D50" s="2967"/>
      <c r="E50" s="2967"/>
      <c r="F50" s="2967"/>
      <c r="G50" s="2967"/>
      <c r="H50" s="2967"/>
      <c r="I50" s="2967"/>
      <c r="J50" s="2501">
        <v>4</v>
      </c>
      <c r="K50" s="2501">
        <v>2</v>
      </c>
      <c r="L50" s="2501">
        <v>1</v>
      </c>
      <c r="M50" s="2501">
        <v>1</v>
      </c>
      <c r="N50" s="2282" t="s">
        <v>598</v>
      </c>
      <c r="O50" s="3574" t="s">
        <v>2066</v>
      </c>
      <c r="P50" s="3546"/>
      <c r="Q50" s="3546"/>
      <c r="R50" s="3546"/>
      <c r="S50" s="2392">
        <v>4409</v>
      </c>
      <c r="T50" s="2393">
        <v>20</v>
      </c>
      <c r="U50" s="2393">
        <v>1995</v>
      </c>
      <c r="V50" s="2393">
        <v>100</v>
      </c>
      <c r="W50" s="2230">
        <v>228412.9</v>
      </c>
      <c r="X50" s="2230">
        <v>171309.42</v>
      </c>
      <c r="Y50" s="2968">
        <v>200000</v>
      </c>
    </row>
    <row r="51" spans="2:25" s="1468" customFormat="1" ht="15.75" thickBot="1" x14ac:dyDescent="0.3">
      <c r="B51" s="3972" t="s">
        <v>1</v>
      </c>
      <c r="C51" s="3973"/>
      <c r="D51" s="3973"/>
      <c r="E51" s="3973"/>
      <c r="F51" s="3973"/>
      <c r="G51" s="3973"/>
      <c r="H51" s="3973"/>
      <c r="I51" s="3973"/>
      <c r="J51" s="3973"/>
      <c r="K51" s="3973"/>
      <c r="L51" s="3973"/>
      <c r="M51" s="3973"/>
      <c r="N51" s="3973"/>
      <c r="O51" s="3973"/>
      <c r="P51" s="3973"/>
      <c r="Q51" s="3973"/>
      <c r="R51" s="3973"/>
      <c r="S51" s="3973"/>
      <c r="T51" s="3973"/>
      <c r="U51" s="3973"/>
      <c r="V51" s="3974"/>
      <c r="W51" s="2809">
        <f>SUM(W18:W48)</f>
        <v>495000</v>
      </c>
      <c r="X51" s="2809">
        <f>SUM(X18:X48)</f>
        <v>370749.94</v>
      </c>
      <c r="Y51" s="2809">
        <f>SUM(Y17:Y50)</f>
        <v>695000</v>
      </c>
    </row>
    <row r="52" spans="2:25" ht="15.75" thickBot="1" x14ac:dyDescent="0.3">
      <c r="B52" s="3463" t="s">
        <v>497</v>
      </c>
      <c r="C52" s="3464"/>
      <c r="D52" s="3464"/>
      <c r="E52" s="3464"/>
      <c r="F52" s="3464"/>
      <c r="G52" s="3464"/>
      <c r="H52" s="3464"/>
      <c r="I52" s="3464"/>
      <c r="J52" s="3464"/>
      <c r="K52" s="3464"/>
      <c r="L52" s="3464"/>
      <c r="M52" s="3464"/>
      <c r="N52" s="3464"/>
      <c r="O52" s="3464"/>
      <c r="P52" s="3464"/>
      <c r="Q52" s="3464"/>
      <c r="R52" s="3464"/>
      <c r="S52" s="3464"/>
      <c r="T52" s="3464"/>
      <c r="U52" s="3464"/>
      <c r="V52" s="3465"/>
      <c r="W52" s="89">
        <f>W51+'129'!W44</f>
        <v>2419189</v>
      </c>
      <c r="X52" s="89">
        <f>X51+'129'!X44</f>
        <v>1810141.75</v>
      </c>
      <c r="Y52" s="89">
        <f>('129'!Y44+'130'!Y51)</f>
        <v>2263737</v>
      </c>
    </row>
    <row r="53" spans="2:25" x14ac:dyDescent="0.25">
      <c r="B53" s="60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61"/>
    </row>
    <row r="54" spans="2:25" x14ac:dyDescent="0.25">
      <c r="B54" s="5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1465"/>
    </row>
    <row r="55" spans="2:25" x14ac:dyDescent="0.25">
      <c r="B55" s="55"/>
      <c r="C55" s="18"/>
      <c r="D55" s="18"/>
      <c r="E55" s="18"/>
      <c r="F55" s="18"/>
      <c r="G55" s="18"/>
      <c r="H55" s="26"/>
      <c r="I55" s="26"/>
      <c r="J55" s="26"/>
      <c r="K55" s="26"/>
      <c r="L55" s="26"/>
      <c r="M55" s="26"/>
      <c r="N55" s="26"/>
      <c r="O55" s="26"/>
      <c r="P55" s="18"/>
      <c r="Q55" s="18"/>
      <c r="R55" s="18"/>
      <c r="S55" s="26"/>
      <c r="T55" s="26"/>
      <c r="U55" s="26"/>
      <c r="V55" s="26"/>
      <c r="W55" s="18"/>
      <c r="X55" s="18"/>
      <c r="Y55" s="62"/>
    </row>
    <row r="56" spans="2:25" x14ac:dyDescent="0.25">
      <c r="B56" s="55"/>
      <c r="C56" s="3000" t="s">
        <v>916</v>
      </c>
      <c r="D56" s="3000"/>
      <c r="E56" s="3000"/>
      <c r="F56" s="3000"/>
      <c r="G56" s="3000"/>
      <c r="H56" s="26"/>
      <c r="I56" s="26"/>
      <c r="J56" s="26"/>
      <c r="K56" s="26"/>
      <c r="L56" s="26"/>
      <c r="M56" s="26"/>
      <c r="N56" s="26"/>
      <c r="O56" s="26"/>
      <c r="P56" s="3131" t="s">
        <v>909</v>
      </c>
      <c r="Q56" s="3131"/>
      <c r="R56" s="3131"/>
      <c r="S56" s="26"/>
      <c r="T56" s="26"/>
      <c r="U56" s="26"/>
      <c r="V56" s="26"/>
      <c r="W56" s="3000" t="s">
        <v>893</v>
      </c>
      <c r="X56" s="3000"/>
      <c r="Y56" s="62"/>
    </row>
    <row r="57" spans="2:25" ht="15.75" thickBot="1" x14ac:dyDescent="0.3">
      <c r="B57" s="63"/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68"/>
    </row>
    <row r="58" spans="2:25" x14ac:dyDescent="0.25">
      <c r="Y58">
        <v>130</v>
      </c>
    </row>
    <row r="62" spans="2:25" x14ac:dyDescent="0.25">
      <c r="Q62" s="336"/>
    </row>
    <row r="63" spans="2:25" x14ac:dyDescent="0.25">
      <c r="Q63" s="336"/>
    </row>
  </sheetData>
  <mergeCells count="71">
    <mergeCell ref="O49:R49"/>
    <mergeCell ref="O50:R50"/>
    <mergeCell ref="O43:R43"/>
    <mergeCell ref="O45:R45"/>
    <mergeCell ref="O46:R46"/>
    <mergeCell ref="O47:R47"/>
    <mergeCell ref="O48:R48"/>
    <mergeCell ref="O38:R38"/>
    <mergeCell ref="O39:R39"/>
    <mergeCell ref="O40:R40"/>
    <mergeCell ref="O41:R41"/>
    <mergeCell ref="O42:R42"/>
    <mergeCell ref="O33:R33"/>
    <mergeCell ref="O34:R34"/>
    <mergeCell ref="O35:R35"/>
    <mergeCell ref="O36:R36"/>
    <mergeCell ref="O37:R37"/>
    <mergeCell ref="O28:R28"/>
    <mergeCell ref="O29:R29"/>
    <mergeCell ref="O30:R30"/>
    <mergeCell ref="O31:R31"/>
    <mergeCell ref="O32:R32"/>
    <mergeCell ref="O22:R22"/>
    <mergeCell ref="O23:R23"/>
    <mergeCell ref="O25:R25"/>
    <mergeCell ref="O26:R26"/>
    <mergeCell ref="O27:R27"/>
    <mergeCell ref="C9:H9"/>
    <mergeCell ref="J11:N11"/>
    <mergeCell ref="D11:H11"/>
    <mergeCell ref="B1:Y1"/>
    <mergeCell ref="B2:Y2"/>
    <mergeCell ref="B3:Y3"/>
    <mergeCell ref="B4:Y4"/>
    <mergeCell ref="B7:Y7"/>
    <mergeCell ref="C5:D5"/>
    <mergeCell ref="T11:T15"/>
    <mergeCell ref="U11:U15"/>
    <mergeCell ref="L12:L15"/>
    <mergeCell ref="M12:M15"/>
    <mergeCell ref="N12:N15"/>
    <mergeCell ref="O13:R13"/>
    <mergeCell ref="V11:V15"/>
    <mergeCell ref="O21:R21"/>
    <mergeCell ref="Y12:Y15"/>
    <mergeCell ref="B11:B15"/>
    <mergeCell ref="C11:C15"/>
    <mergeCell ref="D12:D15"/>
    <mergeCell ref="E12:E15"/>
    <mergeCell ref="F12:F15"/>
    <mergeCell ref="G12:G15"/>
    <mergeCell ref="H12:H15"/>
    <mergeCell ref="I11:I15"/>
    <mergeCell ref="J12:J15"/>
    <mergeCell ref="K12:K15"/>
    <mergeCell ref="W5:X5"/>
    <mergeCell ref="C56:G56"/>
    <mergeCell ref="P56:R56"/>
    <mergeCell ref="W56:X56"/>
    <mergeCell ref="B52:V52"/>
    <mergeCell ref="W11:X11"/>
    <mergeCell ref="W12:W15"/>
    <mergeCell ref="X12:X15"/>
    <mergeCell ref="O16:R16"/>
    <mergeCell ref="B51:V51"/>
    <mergeCell ref="O44:R44"/>
    <mergeCell ref="O24:R24"/>
    <mergeCell ref="O17:R17"/>
    <mergeCell ref="O18:R18"/>
    <mergeCell ref="O19:R19"/>
    <mergeCell ref="O20:R20"/>
  </mergeCells>
  <pageMargins left="0.70866141732283472" right="0.70866141732283472" top="0.74803149606299213" bottom="0.74803149606299213" header="0.31496062992125984" footer="0.31496062992125984"/>
  <pageSetup paperSize="5" scale="50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>
    <pageSetUpPr fitToPage="1"/>
  </sheetPr>
  <dimension ref="A1:J38"/>
  <sheetViews>
    <sheetView workbookViewId="0">
      <selection activeCell="K35" sqref="K35"/>
    </sheetView>
  </sheetViews>
  <sheetFormatPr baseColWidth="10" defaultRowHeight="15" x14ac:dyDescent="0.25"/>
  <cols>
    <col min="1" max="1" width="8.42578125" style="1246" customWidth="1"/>
    <col min="3" max="3" width="16.5703125" customWidth="1"/>
    <col min="9" max="9" width="12.710937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1801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171" t="s">
        <v>283</v>
      </c>
    </row>
    <row r="6" spans="2:10" ht="15.75" thickBot="1" x14ac:dyDescent="0.3">
      <c r="B6" s="1293"/>
      <c r="C6" s="1293"/>
      <c r="H6" s="1293"/>
    </row>
    <row r="7" spans="2:10" ht="15.75" thickBot="1" x14ac:dyDescent="0.3">
      <c r="B7" s="459" t="s">
        <v>4</v>
      </c>
      <c r="C7" s="460"/>
      <c r="D7" s="46">
        <v>7122</v>
      </c>
      <c r="E7" s="1757" t="s">
        <v>1874</v>
      </c>
      <c r="F7" s="184" t="s">
        <v>105</v>
      </c>
      <c r="G7" s="184"/>
      <c r="H7" s="1266"/>
      <c r="I7" s="184"/>
      <c r="J7" s="1288"/>
    </row>
    <row r="8" spans="2:10" ht="15.75" thickBot="1" x14ac:dyDescent="0.3">
      <c r="B8" s="1" t="s">
        <v>76</v>
      </c>
      <c r="C8" s="460"/>
      <c r="D8" s="47">
        <v>14</v>
      </c>
      <c r="E8" s="1292"/>
      <c r="F8" s="3876" t="s">
        <v>1925</v>
      </c>
      <c r="G8" s="3876"/>
      <c r="H8" s="3876"/>
      <c r="I8" s="3877"/>
      <c r="J8" s="1288"/>
    </row>
    <row r="9" spans="2:10" ht="15.75" thickBot="1" x14ac:dyDescent="0.3">
      <c r="B9" s="459" t="s">
        <v>77</v>
      </c>
      <c r="C9" s="192"/>
      <c r="D9" s="47">
        <v>0</v>
      </c>
      <c r="F9" s="1247" t="s">
        <v>498</v>
      </c>
      <c r="G9" s="1320"/>
      <c r="H9" s="1320"/>
      <c r="I9" s="1312"/>
    </row>
    <row r="10" spans="2:10" ht="15.75" thickBot="1" x14ac:dyDescent="0.3">
      <c r="B10" s="1" t="s">
        <v>78</v>
      </c>
      <c r="C10" s="697"/>
      <c r="D10" s="47">
        <v>0</v>
      </c>
      <c r="E10" s="234"/>
      <c r="F10" s="1320" t="s">
        <v>37</v>
      </c>
      <c r="G10" s="1320"/>
      <c r="H10" s="1247"/>
      <c r="I10" s="1320"/>
      <c r="J10" s="1288"/>
    </row>
    <row r="11" spans="2:10" ht="15.75" thickBot="1" x14ac:dyDescent="0.3">
      <c r="B11" s="424" t="s">
        <v>284</v>
      </c>
      <c r="C11" s="460"/>
      <c r="D11" s="56">
        <v>2</v>
      </c>
      <c r="E11" s="234"/>
      <c r="F11" s="1320" t="s">
        <v>37</v>
      </c>
      <c r="G11" s="1320"/>
      <c r="H11" s="1320"/>
      <c r="I11" s="1312"/>
    </row>
    <row r="12" spans="2:10" ht="15.75" thickBot="1" x14ac:dyDescent="0.3">
      <c r="B12" s="459" t="s">
        <v>1944</v>
      </c>
      <c r="C12" s="460"/>
      <c r="D12" s="1355"/>
      <c r="E12" s="1293"/>
      <c r="F12" s="1320" t="s">
        <v>37</v>
      </c>
      <c r="G12" s="1247"/>
      <c r="H12" s="1320"/>
      <c r="I12" s="1312"/>
    </row>
    <row r="13" spans="2:10" ht="15.75" thickBot="1" x14ac:dyDescent="0.3">
      <c r="B13" s="193" t="s">
        <v>22</v>
      </c>
      <c r="C13" s="460"/>
      <c r="D13" s="98">
        <v>4409</v>
      </c>
      <c r="E13" s="92" t="s">
        <v>296</v>
      </c>
      <c r="F13" s="467"/>
      <c r="G13" s="1301">
        <v>211101</v>
      </c>
      <c r="H13" s="234"/>
      <c r="J13" s="1288"/>
    </row>
    <row r="14" spans="2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  <c r="J16" s="1288"/>
    </row>
    <row r="17" spans="2:10" s="1468" customFormat="1" ht="15.75" thickBot="1" x14ac:dyDescent="0.3">
      <c r="B17" s="3613" t="s">
        <v>2170</v>
      </c>
      <c r="C17" s="3615"/>
      <c r="D17" s="2697">
        <v>8</v>
      </c>
      <c r="E17" s="2097">
        <v>28268</v>
      </c>
      <c r="F17" s="2725">
        <f t="shared" ref="F17:F24" si="0">E17*12</f>
        <v>339216</v>
      </c>
      <c r="G17" s="2697">
        <v>8</v>
      </c>
      <c r="H17" s="2097">
        <v>28268</v>
      </c>
      <c r="I17" s="2725">
        <f>(H17*12)</f>
        <v>339216</v>
      </c>
      <c r="J17" s="2299"/>
    </row>
    <row r="18" spans="2:10" s="1468" customFormat="1" ht="15.75" thickBot="1" x14ac:dyDescent="0.3">
      <c r="B18" s="3418" t="s">
        <v>569</v>
      </c>
      <c r="C18" s="3420"/>
      <c r="D18" s="2385">
        <v>1</v>
      </c>
      <c r="E18" s="1494">
        <v>4500</v>
      </c>
      <c r="F18" s="2726">
        <f t="shared" si="0"/>
        <v>54000</v>
      </c>
      <c r="G18" s="2385">
        <v>1</v>
      </c>
      <c r="H18" s="2099">
        <v>4500</v>
      </c>
      <c r="I18" s="2727">
        <f t="shared" ref="I18:I24" si="1">H18*12</f>
        <v>54000</v>
      </c>
    </row>
    <row r="19" spans="2:10" s="1468" customFormat="1" ht="15.75" thickBot="1" x14ac:dyDescent="0.3">
      <c r="B19" s="3418" t="s">
        <v>2171</v>
      </c>
      <c r="C19" s="3420"/>
      <c r="D19" s="2385">
        <v>3</v>
      </c>
      <c r="E19" s="2099">
        <v>13456</v>
      </c>
      <c r="F19" s="2087">
        <f t="shared" si="0"/>
        <v>161472</v>
      </c>
      <c r="G19" s="2385">
        <v>3</v>
      </c>
      <c r="H19" s="2099">
        <v>13456</v>
      </c>
      <c r="I19" s="2087">
        <f t="shared" si="1"/>
        <v>161472</v>
      </c>
      <c r="J19" s="2299"/>
    </row>
    <row r="20" spans="2:10" s="1468" customFormat="1" x14ac:dyDescent="0.25">
      <c r="B20" s="3613" t="s">
        <v>655</v>
      </c>
      <c r="C20" s="3615"/>
      <c r="D20" s="2385">
        <v>4</v>
      </c>
      <c r="E20" s="2099">
        <v>21000</v>
      </c>
      <c r="F20" s="1494">
        <f t="shared" si="0"/>
        <v>252000</v>
      </c>
      <c r="G20" s="2385">
        <v>4</v>
      </c>
      <c r="H20" s="1494">
        <v>21000</v>
      </c>
      <c r="I20" s="2707">
        <f t="shared" si="1"/>
        <v>252000</v>
      </c>
      <c r="J20" s="2299"/>
    </row>
    <row r="21" spans="2:10" s="1468" customFormat="1" ht="15.75" thickBot="1" x14ac:dyDescent="0.3">
      <c r="B21" s="3418" t="s">
        <v>2173</v>
      </c>
      <c r="C21" s="3420"/>
      <c r="D21" s="2385">
        <v>1</v>
      </c>
      <c r="E21" s="2099">
        <v>2500</v>
      </c>
      <c r="F21" s="1494">
        <f t="shared" si="0"/>
        <v>30000</v>
      </c>
      <c r="G21" s="2385">
        <v>1</v>
      </c>
      <c r="H21" s="2099">
        <v>2500</v>
      </c>
      <c r="I21" s="1494">
        <f t="shared" si="1"/>
        <v>30000</v>
      </c>
    </row>
    <row r="22" spans="2:10" s="1468" customFormat="1" x14ac:dyDescent="0.25">
      <c r="B22" s="3613" t="s">
        <v>2172</v>
      </c>
      <c r="C22" s="3615"/>
      <c r="D22" s="2385">
        <v>1</v>
      </c>
      <c r="E22" s="2099">
        <v>4232</v>
      </c>
      <c r="F22" s="1494">
        <f t="shared" si="0"/>
        <v>50784</v>
      </c>
      <c r="G22" s="2385">
        <v>1</v>
      </c>
      <c r="H22" s="2099">
        <v>4232</v>
      </c>
      <c r="I22" s="1494">
        <f t="shared" si="1"/>
        <v>50784</v>
      </c>
      <c r="J22" s="2299"/>
    </row>
    <row r="23" spans="2:10" s="1468" customFormat="1" ht="15.75" thickBot="1" x14ac:dyDescent="0.3">
      <c r="B23" s="3418" t="s">
        <v>2530</v>
      </c>
      <c r="C23" s="3420"/>
      <c r="D23" s="2385">
        <v>1</v>
      </c>
      <c r="E23" s="2099">
        <v>2500</v>
      </c>
      <c r="F23" s="1494">
        <f t="shared" si="0"/>
        <v>30000</v>
      </c>
      <c r="G23" s="2385">
        <v>1</v>
      </c>
      <c r="H23" s="2099">
        <v>2500</v>
      </c>
      <c r="I23" s="1494">
        <f t="shared" si="1"/>
        <v>30000</v>
      </c>
      <c r="J23" s="2299"/>
    </row>
    <row r="24" spans="2:10" s="1468" customFormat="1" x14ac:dyDescent="0.25">
      <c r="B24" s="3613" t="s">
        <v>2545</v>
      </c>
      <c r="C24" s="3615"/>
      <c r="D24" s="2385">
        <v>1</v>
      </c>
      <c r="E24" s="1494">
        <v>5000</v>
      </c>
      <c r="F24" s="2707">
        <f t="shared" si="0"/>
        <v>60000</v>
      </c>
      <c r="G24" s="2384">
        <v>1</v>
      </c>
      <c r="H24" s="1494">
        <v>5000</v>
      </c>
      <c r="I24" s="1494">
        <f t="shared" si="1"/>
        <v>60000</v>
      </c>
    </row>
    <row r="25" spans="2:10" ht="15.75" thickBot="1" x14ac:dyDescent="0.3">
      <c r="B25" s="3197"/>
      <c r="C25" s="3199"/>
      <c r="D25" s="36"/>
      <c r="E25" s="47"/>
      <c r="F25" s="10"/>
      <c r="G25" s="47"/>
      <c r="H25" s="10"/>
      <c r="I25" s="47"/>
    </row>
    <row r="26" spans="2:10" x14ac:dyDescent="0.25">
      <c r="B26" s="3551"/>
      <c r="C26" s="3386"/>
      <c r="D26" s="36"/>
      <c r="E26" s="47"/>
      <c r="F26" s="10"/>
      <c r="G26" s="47"/>
      <c r="H26" s="10"/>
      <c r="I26" s="47"/>
    </row>
    <row r="27" spans="2:10" ht="15.75" thickBot="1" x14ac:dyDescent="0.3">
      <c r="B27" s="3197"/>
      <c r="C27" s="3199"/>
      <c r="D27" s="36"/>
      <c r="E27" s="47"/>
      <c r="F27" s="10"/>
      <c r="G27" s="47"/>
      <c r="H27" s="10"/>
      <c r="I27" s="47"/>
    </row>
    <row r="28" spans="2:10" ht="15.75" thickBot="1" x14ac:dyDescent="0.3">
      <c r="B28" s="3551"/>
      <c r="C28" s="3386"/>
      <c r="D28" s="36"/>
      <c r="E28" s="47"/>
      <c r="F28" s="10"/>
      <c r="G28" s="47"/>
      <c r="H28" s="10"/>
      <c r="I28" s="47"/>
    </row>
    <row r="29" spans="2:10" x14ac:dyDescent="0.25">
      <c r="B29" s="3551"/>
      <c r="C29" s="3386"/>
      <c r="D29" s="36"/>
      <c r="E29" s="47"/>
      <c r="F29" s="10"/>
      <c r="G29" s="47"/>
      <c r="H29" s="10"/>
      <c r="I29" s="47"/>
    </row>
    <row r="30" spans="2:10" ht="15.75" thickBot="1" x14ac:dyDescent="0.3">
      <c r="B30" s="3197"/>
      <c r="C30" s="3199"/>
      <c r="D30" s="36"/>
      <c r="E30" s="47"/>
      <c r="F30" s="10"/>
      <c r="G30" s="47"/>
      <c r="H30" s="10"/>
      <c r="I30" s="47"/>
    </row>
    <row r="31" spans="2:10" x14ac:dyDescent="0.25">
      <c r="B31" s="3551"/>
      <c r="C31" s="3386"/>
      <c r="D31" s="36"/>
      <c r="E31" s="47"/>
      <c r="F31" s="10"/>
      <c r="G31" s="47"/>
      <c r="H31" s="10"/>
      <c r="I31" s="47"/>
    </row>
    <row r="32" spans="2:10" ht="15.75" thickBot="1" x14ac:dyDescent="0.3">
      <c r="B32" s="3197"/>
      <c r="C32" s="3199"/>
      <c r="D32" s="36"/>
      <c r="E32" s="47"/>
      <c r="F32" s="10"/>
      <c r="G32" s="47"/>
      <c r="H32" s="10"/>
      <c r="I32" s="56"/>
    </row>
    <row r="33" spans="2:9" ht="15.75" thickBot="1" x14ac:dyDescent="0.3">
      <c r="B33" s="3551"/>
      <c r="C33" s="3386"/>
      <c r="D33" s="139"/>
      <c r="E33" s="141"/>
      <c r="F33" s="7"/>
      <c r="G33" s="141"/>
      <c r="H33" s="257"/>
      <c r="I33" s="258"/>
    </row>
    <row r="34" spans="2:9" ht="15.75" thickBot="1" x14ac:dyDescent="0.3">
      <c r="C34" s="92" t="s">
        <v>99</v>
      </c>
      <c r="D34" s="1877">
        <f>SUM(D17:D33)</f>
        <v>20</v>
      </c>
      <c r="E34" s="115">
        <f>SUM(E17:E33)</f>
        <v>81456</v>
      </c>
      <c r="F34" s="242">
        <f>SUM(F17:F33)</f>
        <v>977472</v>
      </c>
      <c r="G34" s="255"/>
      <c r="H34" s="242">
        <f>SUM(H17:H33)</f>
        <v>81456</v>
      </c>
      <c r="I34" s="115">
        <f>SUM(I17:I33)</f>
        <v>977472</v>
      </c>
    </row>
    <row r="36" spans="2:9" x14ac:dyDescent="0.25">
      <c r="C36" s="4"/>
      <c r="D36" s="4"/>
      <c r="F36" s="4"/>
      <c r="H36" s="4"/>
    </row>
    <row r="37" spans="2:9" x14ac:dyDescent="0.25">
      <c r="C37" s="3447" t="s">
        <v>294</v>
      </c>
      <c r="D37" s="3447"/>
      <c r="F37" s="291" t="s">
        <v>271</v>
      </c>
      <c r="H37" s="291" t="s">
        <v>295</v>
      </c>
    </row>
    <row r="38" spans="2:9" x14ac:dyDescent="0.25">
      <c r="I38">
        <v>131</v>
      </c>
    </row>
  </sheetData>
  <mergeCells count="30">
    <mergeCell ref="B32:C32"/>
    <mergeCell ref="B33:C33"/>
    <mergeCell ref="B29:C29"/>
    <mergeCell ref="B30:C30"/>
    <mergeCell ref="B25:C25"/>
    <mergeCell ref="B26:C26"/>
    <mergeCell ref="B27:C27"/>
    <mergeCell ref="B28:C28"/>
    <mergeCell ref="B31:C31"/>
    <mergeCell ref="B20:C20"/>
    <mergeCell ref="B21:C21"/>
    <mergeCell ref="B22:C22"/>
    <mergeCell ref="B23:C23"/>
    <mergeCell ref="B24:C24"/>
    <mergeCell ref="H15:I15"/>
    <mergeCell ref="C37:D37"/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  <mergeCell ref="F8:I8"/>
    <mergeCell ref="B17:C17"/>
    <mergeCell ref="B18:C18"/>
    <mergeCell ref="B19:C19"/>
  </mergeCells>
  <pageMargins left="0.70866141732283472" right="0.70866141732283472" top="1.299212598425197" bottom="0.74803149606299213" header="0.31496062992125984" footer="0.31496062992125984"/>
  <pageSetup paperSize="5" scale="81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A1:J37"/>
  <sheetViews>
    <sheetView topLeftCell="A7" workbookViewId="0">
      <selection activeCell="I38" sqref="I38"/>
    </sheetView>
  </sheetViews>
  <sheetFormatPr baseColWidth="10" defaultRowHeight="15" x14ac:dyDescent="0.25"/>
  <cols>
    <col min="1" max="1" width="8.28515625" style="1246" customWidth="1"/>
    <col min="3" max="3" width="18.5703125" customWidth="1"/>
    <col min="5" max="5" width="12.28515625" customWidth="1"/>
    <col min="6" max="6" width="13.140625" customWidth="1"/>
    <col min="8" max="8" width="12.85546875" customWidth="1"/>
    <col min="9" max="9" width="12.710937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1801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171" t="s">
        <v>283</v>
      </c>
    </row>
    <row r="6" spans="2:10" ht="15.75" thickBot="1" x14ac:dyDescent="0.3">
      <c r="B6" s="1293"/>
      <c r="C6" s="1293"/>
      <c r="E6" s="1293"/>
      <c r="G6" s="1293"/>
      <c r="H6" s="1293"/>
      <c r="I6" s="1293"/>
    </row>
    <row r="7" spans="2:10" ht="15.75" thickBot="1" x14ac:dyDescent="0.3">
      <c r="B7" s="1" t="s">
        <v>4</v>
      </c>
      <c r="C7" s="192"/>
      <c r="D7" s="1301">
        <v>7122</v>
      </c>
      <c r="E7" s="1758" t="s">
        <v>1874</v>
      </c>
      <c r="F7" s="466" t="s">
        <v>105</v>
      </c>
      <c r="G7" s="1266"/>
      <c r="H7" s="1266"/>
      <c r="I7" s="1266"/>
      <c r="J7" s="1288"/>
    </row>
    <row r="8" spans="2:10" ht="15.75" thickBot="1" x14ac:dyDescent="0.3">
      <c r="B8" s="459" t="s">
        <v>76</v>
      </c>
      <c r="C8" s="697"/>
      <c r="D8" s="1115">
        <v>14</v>
      </c>
      <c r="F8" s="1320" t="s">
        <v>1925</v>
      </c>
      <c r="G8" s="1275"/>
      <c r="H8" s="1320"/>
      <c r="I8" s="1290"/>
      <c r="J8" s="1288"/>
    </row>
    <row r="9" spans="2:10" ht="15.75" thickBot="1" x14ac:dyDescent="0.3">
      <c r="B9" s="1" t="s">
        <v>77</v>
      </c>
      <c r="C9" s="697"/>
      <c r="D9" s="1301">
        <v>0</v>
      </c>
      <c r="E9" s="1289"/>
      <c r="F9" s="1247" t="s">
        <v>498</v>
      </c>
      <c r="G9" s="1320"/>
      <c r="H9" s="1247"/>
      <c r="I9" s="1290"/>
      <c r="J9" s="1288"/>
    </row>
    <row r="10" spans="2:10" ht="15.75" thickBot="1" x14ac:dyDescent="0.3">
      <c r="B10" s="424" t="s">
        <v>78</v>
      </c>
      <c r="C10" s="697"/>
      <c r="D10" s="1115">
        <v>0</v>
      </c>
      <c r="E10" s="234"/>
      <c r="F10" s="1320" t="s">
        <v>37</v>
      </c>
      <c r="G10" s="1275"/>
      <c r="H10" s="1320"/>
      <c r="I10" s="1290"/>
    </row>
    <row r="11" spans="2:10" ht="15.75" thickBot="1" x14ac:dyDescent="0.3">
      <c r="B11" s="424" t="s">
        <v>284</v>
      </c>
      <c r="C11" s="697"/>
      <c r="D11" s="1301">
        <v>2</v>
      </c>
      <c r="F11" s="1320" t="s">
        <v>37</v>
      </c>
      <c r="G11" s="1320"/>
      <c r="H11" s="1320"/>
      <c r="I11" s="1290"/>
    </row>
    <row r="12" spans="2:10" ht="15.75" thickBot="1" x14ac:dyDescent="0.3">
      <c r="B12" s="424" t="s">
        <v>1944</v>
      </c>
      <c r="C12" s="460"/>
      <c r="D12" s="1"/>
      <c r="E12" s="234"/>
      <c r="F12" s="1293" t="s">
        <v>37</v>
      </c>
      <c r="G12" s="1320"/>
      <c r="H12" s="1293"/>
      <c r="I12" s="1312"/>
      <c r="J12" s="1288"/>
    </row>
    <row r="13" spans="2:10" ht="15.75" thickBot="1" x14ac:dyDescent="0.3">
      <c r="B13" s="459" t="s">
        <v>22</v>
      </c>
      <c r="C13" s="194"/>
      <c r="D13" s="98">
        <v>4409</v>
      </c>
      <c r="E13" s="465" t="s">
        <v>296</v>
      </c>
      <c r="F13" s="92"/>
      <c r="G13" s="1301">
        <v>211201</v>
      </c>
      <c r="I13" s="1312"/>
      <c r="J13" s="1288"/>
    </row>
    <row r="14" spans="2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9" s="1468" customFormat="1" ht="15.75" thickBot="1" x14ac:dyDescent="0.3">
      <c r="B17" s="3613" t="s">
        <v>647</v>
      </c>
      <c r="C17" s="3615"/>
      <c r="D17" s="2697">
        <v>1</v>
      </c>
      <c r="E17" s="2087">
        <v>5000</v>
      </c>
      <c r="F17" s="2087">
        <f t="shared" ref="F17:F20" si="0">E17*12</f>
        <v>60000</v>
      </c>
      <c r="G17" s="2697">
        <v>1</v>
      </c>
      <c r="H17" s="2087">
        <v>5000</v>
      </c>
      <c r="I17" s="2087">
        <f t="shared" ref="I17:I20" si="1">H17*12</f>
        <v>60000</v>
      </c>
    </row>
    <row r="18" spans="2:9" s="1468" customFormat="1" ht="15.75" thickBot="1" x14ac:dyDescent="0.3">
      <c r="B18" s="3613" t="s">
        <v>648</v>
      </c>
      <c r="C18" s="3615"/>
      <c r="D18" s="2385">
        <v>1</v>
      </c>
      <c r="E18" s="1494">
        <v>3500</v>
      </c>
      <c r="F18" s="2087">
        <f t="shared" si="0"/>
        <v>42000</v>
      </c>
      <c r="G18" s="2385">
        <v>1</v>
      </c>
      <c r="H18" s="1494">
        <v>3500</v>
      </c>
      <c r="I18" s="2087">
        <f>H18*12</f>
        <v>42000</v>
      </c>
    </row>
    <row r="19" spans="2:9" s="1468" customFormat="1" ht="15.75" thickBot="1" x14ac:dyDescent="0.3">
      <c r="B19" s="3613" t="s">
        <v>2174</v>
      </c>
      <c r="C19" s="3615"/>
      <c r="D19" s="2385">
        <v>1</v>
      </c>
      <c r="E19" s="1494">
        <v>6000</v>
      </c>
      <c r="F19" s="2087">
        <f t="shared" si="0"/>
        <v>72000</v>
      </c>
      <c r="G19" s="2385">
        <v>1</v>
      </c>
      <c r="H19" s="1494">
        <v>6000</v>
      </c>
      <c r="I19" s="2087">
        <f>(H19*12)</f>
        <v>72000</v>
      </c>
    </row>
    <row r="20" spans="2:9" s="1468" customFormat="1" ht="15.75" thickBot="1" x14ac:dyDescent="0.3">
      <c r="B20" s="3613" t="s">
        <v>2546</v>
      </c>
      <c r="C20" s="3615"/>
      <c r="D20" s="2385">
        <v>1</v>
      </c>
      <c r="E20" s="1494">
        <v>6000</v>
      </c>
      <c r="F20" s="1494">
        <f t="shared" si="0"/>
        <v>72000</v>
      </c>
      <c r="G20" s="2385">
        <v>1</v>
      </c>
      <c r="H20" s="1494">
        <v>6000</v>
      </c>
      <c r="I20" s="1494">
        <f t="shared" si="1"/>
        <v>72000</v>
      </c>
    </row>
    <row r="21" spans="2:9" ht="15.75" thickBot="1" x14ac:dyDescent="0.3">
      <c r="B21" s="3551"/>
      <c r="C21" s="3386"/>
      <c r="D21" s="58"/>
      <c r="E21" s="75"/>
      <c r="F21" s="254"/>
      <c r="G21" s="58"/>
      <c r="H21" s="75"/>
      <c r="I21" s="75"/>
    </row>
    <row r="22" spans="2:9" ht="15.75" thickBot="1" x14ac:dyDescent="0.3">
      <c r="B22" s="3551"/>
      <c r="C22" s="3386"/>
      <c r="D22" s="58"/>
      <c r="E22" s="75"/>
      <c r="F22" s="254"/>
      <c r="G22" s="49"/>
      <c r="H22" s="75"/>
      <c r="I22" s="75"/>
    </row>
    <row r="23" spans="2:9" ht="15.75" thickBot="1" x14ac:dyDescent="0.3">
      <c r="B23" s="3551"/>
      <c r="C23" s="3386"/>
      <c r="D23" s="58"/>
      <c r="E23" s="75"/>
      <c r="F23" s="254"/>
      <c r="G23" s="49"/>
      <c r="H23" s="75"/>
      <c r="I23" s="75"/>
    </row>
    <row r="24" spans="2:9" ht="15.75" thickBot="1" x14ac:dyDescent="0.3">
      <c r="B24" s="3551"/>
      <c r="C24" s="3386"/>
      <c r="D24" s="36"/>
      <c r="E24" s="47"/>
      <c r="F24" s="10"/>
      <c r="G24" s="47"/>
      <c r="H24" s="10"/>
      <c r="I24" s="47"/>
    </row>
    <row r="25" spans="2:9" ht="15.75" thickBot="1" x14ac:dyDescent="0.3">
      <c r="B25" s="3551"/>
      <c r="C25" s="3386"/>
      <c r="D25" s="36"/>
      <c r="E25" s="47"/>
      <c r="F25" s="10"/>
      <c r="G25" s="47"/>
      <c r="H25" s="10"/>
      <c r="I25" s="47"/>
    </row>
    <row r="26" spans="2:9" ht="15.75" thickBot="1" x14ac:dyDescent="0.3">
      <c r="B26" s="3551"/>
      <c r="C26" s="3386"/>
      <c r="D26" s="36"/>
      <c r="E26" s="47"/>
      <c r="F26" s="10"/>
      <c r="G26" s="47"/>
      <c r="H26" s="10"/>
      <c r="I26" s="47"/>
    </row>
    <row r="27" spans="2:9" ht="15.75" thickBot="1" x14ac:dyDescent="0.3">
      <c r="B27" s="3551"/>
      <c r="C27" s="3386"/>
      <c r="D27" s="36"/>
      <c r="E27" s="47"/>
      <c r="F27" s="10"/>
      <c r="G27" s="47"/>
      <c r="H27" s="10"/>
      <c r="I27" s="47"/>
    </row>
    <row r="28" spans="2:9" ht="15.75" thickBot="1" x14ac:dyDescent="0.3">
      <c r="B28" s="3551"/>
      <c r="C28" s="3386"/>
      <c r="D28" s="36"/>
      <c r="E28" s="47"/>
      <c r="F28" s="10"/>
      <c r="G28" s="47"/>
      <c r="H28" s="10"/>
      <c r="I28" s="47"/>
    </row>
    <row r="29" spans="2:9" ht="15.75" thickBot="1" x14ac:dyDescent="0.3">
      <c r="B29" s="3551"/>
      <c r="C29" s="3386"/>
      <c r="D29" s="36"/>
      <c r="E29" s="47"/>
      <c r="F29" s="10"/>
      <c r="G29" s="47"/>
      <c r="H29" s="10"/>
      <c r="I29" s="47"/>
    </row>
    <row r="30" spans="2:9" ht="15.75" thickBot="1" x14ac:dyDescent="0.3">
      <c r="B30" s="3551"/>
      <c r="C30" s="3386"/>
      <c r="D30" s="36"/>
      <c r="E30" s="47"/>
      <c r="F30" s="10"/>
      <c r="G30" s="47"/>
      <c r="H30" s="10"/>
      <c r="I30" s="47"/>
    </row>
    <row r="31" spans="2:9" ht="15.75" thickBot="1" x14ac:dyDescent="0.3">
      <c r="B31" s="3551"/>
      <c r="C31" s="3386"/>
      <c r="D31" s="36"/>
      <c r="E31" s="47"/>
      <c r="F31" s="10"/>
      <c r="G31" s="47"/>
      <c r="H31" s="10"/>
      <c r="I31" s="56"/>
    </row>
    <row r="32" spans="2:9" ht="15.75" thickBot="1" x14ac:dyDescent="0.3">
      <c r="B32" s="3875"/>
      <c r="C32" s="3877"/>
      <c r="D32" s="139"/>
      <c r="E32" s="141"/>
      <c r="F32" s="7"/>
      <c r="G32" s="141"/>
      <c r="H32" s="257"/>
      <c r="I32" s="258"/>
    </row>
    <row r="33" spans="3:9" ht="15.75" thickBot="1" x14ac:dyDescent="0.3">
      <c r="C33" s="1316" t="s">
        <v>99</v>
      </c>
      <c r="D33" s="234"/>
      <c r="E33" s="115">
        <f>SUM(E17:E32)</f>
        <v>20500</v>
      </c>
      <c r="F33" s="242">
        <f>SUM(F17:F32)</f>
        <v>246000</v>
      </c>
      <c r="G33" s="255"/>
      <c r="H33" s="242">
        <f>SUM(H17:H32)</f>
        <v>20500</v>
      </c>
      <c r="I33" s="115">
        <f>SUM(I17:I32)</f>
        <v>246000</v>
      </c>
    </row>
    <row r="34" spans="3:9" x14ac:dyDescent="0.25">
      <c r="H34" s="336"/>
      <c r="I34" s="336"/>
    </row>
    <row r="35" spans="3:9" x14ac:dyDescent="0.25">
      <c r="C35" s="4"/>
      <c r="D35" s="4"/>
      <c r="F35" s="4"/>
      <c r="H35" s="4"/>
    </row>
    <row r="36" spans="3:9" x14ac:dyDescent="0.25">
      <c r="C36" s="3447" t="s">
        <v>294</v>
      </c>
      <c r="D36" s="3447"/>
      <c r="F36" s="305" t="s">
        <v>271</v>
      </c>
      <c r="H36" s="305" t="s">
        <v>295</v>
      </c>
    </row>
    <row r="37" spans="3:9" x14ac:dyDescent="0.25">
      <c r="I37">
        <v>132</v>
      </c>
    </row>
  </sheetData>
  <mergeCells count="28">
    <mergeCell ref="B31:C31"/>
    <mergeCell ref="B32:C32"/>
    <mergeCell ref="B24:C24"/>
    <mergeCell ref="B25:C25"/>
    <mergeCell ref="B26:C26"/>
    <mergeCell ref="B27:C27"/>
    <mergeCell ref="B28:C28"/>
    <mergeCell ref="B21:C21"/>
    <mergeCell ref="B22:C22"/>
    <mergeCell ref="B23:C23"/>
    <mergeCell ref="B29:C29"/>
    <mergeCell ref="B30:C30"/>
    <mergeCell ref="H15:I15"/>
    <mergeCell ref="C36:D36"/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  <mergeCell ref="B17:C17"/>
    <mergeCell ref="B18:C18"/>
    <mergeCell ref="B19:C19"/>
    <mergeCell ref="B20:C20"/>
  </mergeCells>
  <pageMargins left="0.25" right="0.25" top="0.75" bottom="0.75" header="0.3" footer="0.3"/>
  <pageSetup paperSize="5" scale="90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pageSetUpPr fitToPage="1"/>
  </sheetPr>
  <dimension ref="A1:N36"/>
  <sheetViews>
    <sheetView topLeftCell="A7" workbookViewId="0">
      <selection activeCell="L38" sqref="L38"/>
    </sheetView>
  </sheetViews>
  <sheetFormatPr baseColWidth="10" defaultRowHeight="15" x14ac:dyDescent="0.25"/>
  <cols>
    <col min="1" max="1" width="12" style="1246" customWidth="1"/>
    <col min="2" max="2" width="8.7109375" customWidth="1"/>
    <col min="3" max="3" width="10.140625" customWidth="1"/>
    <col min="4" max="4" width="9.28515625" customWidth="1"/>
    <col min="5" max="5" width="9.7109375" customWidth="1"/>
    <col min="9" max="9" width="8.85546875" customWidth="1"/>
    <col min="10" max="10" width="12.85546875" customWidth="1"/>
    <col min="12" max="12" width="12" customWidth="1"/>
  </cols>
  <sheetData>
    <row r="1" spans="2:14" ht="15.75" x14ac:dyDescent="0.25">
      <c r="C1" s="3499" t="s">
        <v>74</v>
      </c>
      <c r="D1" s="3499"/>
      <c r="E1" s="3499"/>
      <c r="F1" s="3499"/>
      <c r="G1" s="3499"/>
      <c r="H1" s="3499"/>
      <c r="I1" s="3499"/>
      <c r="J1" s="3499"/>
    </row>
    <row r="2" spans="2:14" ht="15.75" x14ac:dyDescent="0.25">
      <c r="C2" s="3499" t="s">
        <v>0</v>
      </c>
      <c r="D2" s="3499"/>
      <c r="E2" s="3499"/>
      <c r="F2" s="3499"/>
      <c r="G2" s="3499"/>
      <c r="H2" s="3499"/>
      <c r="I2" s="3499"/>
      <c r="J2" s="3499"/>
    </row>
    <row r="3" spans="2:14" x14ac:dyDescent="0.25">
      <c r="C3" s="3483" t="s">
        <v>501</v>
      </c>
      <c r="D3" s="3483"/>
      <c r="E3" s="3483"/>
      <c r="F3" s="3483"/>
      <c r="G3" s="3483"/>
      <c r="H3" s="3483"/>
      <c r="I3" s="3483"/>
      <c r="J3" s="3483"/>
    </row>
    <row r="4" spans="2:14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</row>
    <row r="5" spans="2:14" x14ac:dyDescent="0.25">
      <c r="C5" s="171" t="s">
        <v>500</v>
      </c>
    </row>
    <row r="6" spans="2:14" ht="15.75" thickBot="1" x14ac:dyDescent="0.3">
      <c r="I6" s="1293"/>
      <c r="J6" s="1293"/>
      <c r="K6" s="1293"/>
      <c r="L6" s="1293"/>
      <c r="M6" s="1293"/>
    </row>
    <row r="7" spans="2:14" ht="15.75" thickBot="1" x14ac:dyDescent="0.3">
      <c r="B7" s="1320"/>
      <c r="C7" s="459" t="s">
        <v>4</v>
      </c>
      <c r="D7" s="460"/>
      <c r="E7" s="46">
        <v>7122</v>
      </c>
      <c r="F7" s="1757" t="s">
        <v>1874</v>
      </c>
      <c r="G7" s="1781" t="s">
        <v>105</v>
      </c>
      <c r="H7" s="394"/>
      <c r="I7" s="1296"/>
      <c r="J7" s="1781"/>
      <c r="K7" s="1320"/>
      <c r="N7" s="1288"/>
    </row>
    <row r="8" spans="2:14" ht="15.75" thickBot="1" x14ac:dyDescent="0.3">
      <c r="C8" s="459" t="s">
        <v>76</v>
      </c>
      <c r="D8" s="192"/>
      <c r="E8" s="47">
        <v>14</v>
      </c>
      <c r="F8" s="1292"/>
      <c r="G8" s="1266" t="s">
        <v>482</v>
      </c>
      <c r="H8" s="466"/>
      <c r="I8" s="184"/>
      <c r="J8" s="466"/>
      <c r="L8" s="1275"/>
      <c r="M8" s="1312"/>
    </row>
    <row r="9" spans="2:14" ht="15.75" thickBot="1" x14ac:dyDescent="0.3">
      <c r="B9" s="1320"/>
      <c r="C9" s="1" t="s">
        <v>77</v>
      </c>
      <c r="D9" s="194"/>
      <c r="E9" s="47">
        <v>0</v>
      </c>
      <c r="F9" s="1292"/>
      <c r="G9" s="1320" t="s">
        <v>498</v>
      </c>
      <c r="H9" s="1320"/>
      <c r="I9" s="1320"/>
      <c r="J9" s="1320"/>
      <c r="K9" s="1320"/>
      <c r="L9" s="1320"/>
      <c r="N9" s="1288"/>
    </row>
    <row r="10" spans="2:14" ht="15.75" thickBot="1" x14ac:dyDescent="0.3">
      <c r="C10" s="459" t="s">
        <v>78</v>
      </c>
      <c r="D10" s="460"/>
      <c r="E10" s="47">
        <v>0</v>
      </c>
      <c r="F10" s="234"/>
      <c r="G10" s="1293" t="s">
        <v>37</v>
      </c>
      <c r="H10" s="1293"/>
      <c r="I10" s="1275"/>
      <c r="J10" s="1247"/>
      <c r="K10" s="1275"/>
      <c r="L10" s="1320"/>
      <c r="M10" s="1312"/>
      <c r="N10" s="1288"/>
    </row>
    <row r="11" spans="2:14" ht="15.75" thickBot="1" x14ac:dyDescent="0.3">
      <c r="B11" s="1275"/>
      <c r="C11" s="459" t="s">
        <v>284</v>
      </c>
      <c r="D11" s="460"/>
      <c r="E11" s="56">
        <v>2</v>
      </c>
      <c r="F11" s="234"/>
      <c r="G11" s="1247" t="s">
        <v>37</v>
      </c>
      <c r="H11" s="1293"/>
      <c r="I11" s="1320"/>
      <c r="J11" s="1320"/>
      <c r="K11" s="1320"/>
      <c r="L11" s="1320"/>
      <c r="M11" s="1312"/>
      <c r="N11" s="1288"/>
    </row>
    <row r="12" spans="2:14" ht="15.75" thickBot="1" x14ac:dyDescent="0.3">
      <c r="B12" s="1320"/>
      <c r="C12" s="193" t="s">
        <v>23</v>
      </c>
      <c r="D12" s="1"/>
      <c r="E12" s="1355"/>
      <c r="G12" s="1780" t="s">
        <v>37</v>
      </c>
      <c r="H12" s="178"/>
      <c r="I12" s="1266"/>
      <c r="J12" s="1247"/>
      <c r="N12" s="1288"/>
    </row>
    <row r="13" spans="2:14" ht="15.75" thickBot="1" x14ac:dyDescent="0.3">
      <c r="C13" s="193" t="s">
        <v>22</v>
      </c>
      <c r="D13" s="460"/>
      <c r="E13" s="94">
        <v>4409</v>
      </c>
      <c r="F13" s="234"/>
      <c r="G13" s="1320"/>
      <c r="I13" s="1320"/>
      <c r="J13" s="1320"/>
      <c r="K13" s="1320"/>
      <c r="L13" s="1320"/>
      <c r="M13" s="1312"/>
      <c r="N13" s="1288"/>
    </row>
    <row r="14" spans="2:14" ht="15.75" thickBot="1" x14ac:dyDescent="0.3">
      <c r="B14" s="1320"/>
      <c r="E14" s="234"/>
      <c r="F14" s="1320"/>
      <c r="G14" s="1320"/>
      <c r="H14" s="1320"/>
      <c r="I14" s="1320"/>
      <c r="K14" s="1320"/>
      <c r="L14" s="1320"/>
      <c r="M14" s="1312"/>
      <c r="N14" s="1288"/>
    </row>
    <row r="15" spans="2:14" ht="15.75" thickBot="1" x14ac:dyDescent="0.3">
      <c r="B15" s="3733" t="s">
        <v>484</v>
      </c>
      <c r="C15" s="3734"/>
      <c r="D15" s="3734"/>
      <c r="E15" s="3734"/>
      <c r="F15" s="3735"/>
      <c r="G15" s="3247" t="s">
        <v>486</v>
      </c>
      <c r="H15" s="3248"/>
      <c r="I15" s="3249"/>
      <c r="J15" s="3009" t="s">
        <v>85</v>
      </c>
      <c r="K15" s="3011"/>
      <c r="L15" s="3009" t="s">
        <v>190</v>
      </c>
      <c r="M15" s="3011"/>
    </row>
    <row r="16" spans="2:14" ht="15.75" thickBot="1" x14ac:dyDescent="0.3">
      <c r="B16" s="100" t="s">
        <v>671</v>
      </c>
      <c r="C16" s="120" t="s">
        <v>485</v>
      </c>
      <c r="D16" s="495" t="s">
        <v>300</v>
      </c>
      <c r="E16" s="495" t="s">
        <v>301</v>
      </c>
      <c r="F16" s="495" t="s">
        <v>6</v>
      </c>
      <c r="G16" s="3202"/>
      <c r="H16" s="3203"/>
      <c r="I16" s="3204"/>
      <c r="J16" s="101" t="s">
        <v>116</v>
      </c>
      <c r="K16" s="101" t="s">
        <v>117</v>
      </c>
      <c r="L16" s="101" t="s">
        <v>116</v>
      </c>
      <c r="M16" s="101" t="s">
        <v>117</v>
      </c>
    </row>
    <row r="17" spans="2:13" ht="15.75" thickBot="1" x14ac:dyDescent="0.3">
      <c r="B17" s="95">
        <v>1</v>
      </c>
      <c r="C17" s="695">
        <v>1</v>
      </c>
      <c r="D17" s="315">
        <v>2</v>
      </c>
      <c r="E17" s="315">
        <v>3</v>
      </c>
      <c r="F17" s="315">
        <v>4</v>
      </c>
      <c r="G17" s="3965">
        <v>5</v>
      </c>
      <c r="H17" s="3966"/>
      <c r="I17" s="3967"/>
      <c r="J17" s="316">
        <v>6</v>
      </c>
      <c r="K17" s="316">
        <v>7</v>
      </c>
      <c r="L17" s="316">
        <v>8</v>
      </c>
      <c r="M17" s="316">
        <v>9</v>
      </c>
    </row>
    <row r="18" spans="2:13" ht="15.75" thickBot="1" x14ac:dyDescent="0.3">
      <c r="B18" s="711">
        <v>2</v>
      </c>
      <c r="C18" s="545">
        <v>4</v>
      </c>
      <c r="D18" s="169">
        <v>1</v>
      </c>
      <c r="E18" s="169">
        <v>2</v>
      </c>
      <c r="F18" s="548" t="s">
        <v>610</v>
      </c>
      <c r="G18" s="3551" t="s">
        <v>2303</v>
      </c>
      <c r="H18" s="3385"/>
      <c r="I18" s="3386"/>
      <c r="J18" s="170">
        <v>23586.3367</v>
      </c>
      <c r="K18" s="82">
        <f>J18*12</f>
        <v>283036.0404</v>
      </c>
      <c r="L18" s="170">
        <v>25000</v>
      </c>
      <c r="M18" s="82">
        <v>300000</v>
      </c>
    </row>
    <row r="19" spans="2:13" ht="15.75" thickBot="1" x14ac:dyDescent="0.3">
      <c r="B19" s="49">
        <v>2</v>
      </c>
      <c r="C19" s="660">
        <v>4</v>
      </c>
      <c r="D19" s="8">
        <v>1</v>
      </c>
      <c r="E19" s="8">
        <v>3</v>
      </c>
      <c r="F19" s="434" t="s">
        <v>598</v>
      </c>
      <c r="G19" s="36" t="s">
        <v>499</v>
      </c>
      <c r="H19" s="10"/>
      <c r="I19" s="35"/>
      <c r="J19" s="1666">
        <v>1666.67</v>
      </c>
      <c r="K19" s="75">
        <v>20000</v>
      </c>
      <c r="L19" s="138">
        <v>1666.67</v>
      </c>
      <c r="M19" s="82">
        <v>20000</v>
      </c>
    </row>
    <row r="20" spans="2:13" x14ac:dyDescent="0.25">
      <c r="B20" s="49">
        <v>2</v>
      </c>
      <c r="C20" s="660">
        <v>4</v>
      </c>
      <c r="D20" s="8">
        <v>1</v>
      </c>
      <c r="E20" s="8">
        <v>4</v>
      </c>
      <c r="F20" s="434" t="s">
        <v>598</v>
      </c>
      <c r="G20" s="55" t="s">
        <v>1190</v>
      </c>
      <c r="H20" s="2"/>
      <c r="I20" s="62"/>
      <c r="J20" s="138">
        <v>3036.6158</v>
      </c>
      <c r="K20" s="75">
        <f>J20*12</f>
        <v>36439.389600000002</v>
      </c>
      <c r="L20" s="1467">
        <v>4166.74</v>
      </c>
      <c r="M20" s="82">
        <v>50000</v>
      </c>
    </row>
    <row r="21" spans="2:13" x14ac:dyDescent="0.25">
      <c r="B21" s="47"/>
      <c r="C21" s="11"/>
      <c r="D21" s="6"/>
      <c r="E21" s="6"/>
      <c r="F21" s="434"/>
      <c r="G21" s="55"/>
      <c r="H21" s="2"/>
      <c r="I21" s="62"/>
      <c r="J21" s="1279"/>
      <c r="K21" s="1286"/>
      <c r="L21" s="1279"/>
      <c r="M21" s="1286"/>
    </row>
    <row r="22" spans="2:13" x14ac:dyDescent="0.25">
      <c r="B22" s="47"/>
      <c r="C22" s="11"/>
      <c r="D22" s="6"/>
      <c r="E22" s="6"/>
      <c r="F22" s="67"/>
      <c r="G22" s="55"/>
      <c r="H22" s="2"/>
      <c r="I22" s="62"/>
      <c r="J22" s="1279"/>
      <c r="K22" s="1286"/>
      <c r="L22" s="1279"/>
      <c r="M22" s="1286"/>
    </row>
    <row r="23" spans="2:13" x14ac:dyDescent="0.25">
      <c r="B23" s="47"/>
      <c r="C23" s="11"/>
      <c r="D23" s="6"/>
      <c r="E23" s="6"/>
      <c r="F23" s="67"/>
      <c r="G23" s="36"/>
      <c r="H23" s="10"/>
      <c r="I23" s="35"/>
      <c r="J23" s="1279"/>
      <c r="K23" s="1286"/>
      <c r="L23" s="1279"/>
      <c r="M23" s="1286"/>
    </row>
    <row r="24" spans="2:13" x14ac:dyDescent="0.25">
      <c r="B24" s="47"/>
      <c r="C24" s="11"/>
      <c r="D24" s="6"/>
      <c r="E24" s="6"/>
      <c r="F24" s="67"/>
      <c r="G24" s="55"/>
      <c r="H24" s="2"/>
      <c r="I24" s="62"/>
      <c r="J24" s="1279"/>
      <c r="K24" s="1286"/>
      <c r="L24" s="1279"/>
      <c r="M24" s="1286"/>
    </row>
    <row r="25" spans="2:13" x14ac:dyDescent="0.25">
      <c r="B25" s="47"/>
      <c r="C25" s="11"/>
      <c r="D25" s="6"/>
      <c r="E25" s="6"/>
      <c r="F25" s="67"/>
      <c r="G25" s="36"/>
      <c r="H25" s="10"/>
      <c r="I25" s="35"/>
      <c r="J25" s="1286"/>
      <c r="K25" s="1278"/>
      <c r="L25" s="1279"/>
      <c r="M25" s="1286"/>
    </row>
    <row r="26" spans="2:13" x14ac:dyDescent="0.25">
      <c r="B26" s="47"/>
      <c r="C26" s="11"/>
      <c r="D26" s="6"/>
      <c r="E26" s="6"/>
      <c r="F26" s="67"/>
      <c r="G26" s="55"/>
      <c r="H26" s="2"/>
      <c r="I26" s="62"/>
      <c r="J26" s="1279"/>
      <c r="K26" s="1286"/>
      <c r="L26" s="1279"/>
      <c r="M26" s="1286"/>
    </row>
    <row r="27" spans="2:13" x14ac:dyDescent="0.25">
      <c r="B27" s="47"/>
      <c r="C27" s="11"/>
      <c r="D27" s="6"/>
      <c r="E27" s="6"/>
      <c r="F27" s="67"/>
      <c r="G27" s="36"/>
      <c r="H27" s="10"/>
      <c r="I27" s="35"/>
      <c r="J27" s="1279"/>
      <c r="K27" s="1286"/>
      <c r="L27" s="1279"/>
      <c r="M27" s="1286"/>
    </row>
    <row r="28" spans="2:13" x14ac:dyDescent="0.25">
      <c r="B28" s="47"/>
      <c r="C28" s="11"/>
      <c r="D28" s="6"/>
      <c r="E28" s="6"/>
      <c r="F28" s="67"/>
      <c r="G28" s="55"/>
      <c r="H28" s="2"/>
      <c r="I28" s="62"/>
      <c r="J28" s="1279"/>
      <c r="K28" s="1286"/>
      <c r="L28" s="1279"/>
      <c r="M28" s="1286"/>
    </row>
    <row r="29" spans="2:13" ht="15.75" thickBot="1" x14ac:dyDescent="0.3">
      <c r="B29" s="56"/>
      <c r="C29" s="463"/>
      <c r="D29" s="106"/>
      <c r="E29" s="106"/>
      <c r="F29" s="107"/>
      <c r="G29" s="41"/>
      <c r="H29" s="42"/>
      <c r="I29" s="43"/>
      <c r="J29" s="1283"/>
      <c r="K29" s="806"/>
      <c r="L29" s="1283"/>
      <c r="M29" s="806"/>
    </row>
    <row r="30" spans="2:13" ht="15.75" thickBot="1" x14ac:dyDescent="0.3">
      <c r="I30" s="465" t="s">
        <v>99</v>
      </c>
      <c r="J30" s="1308">
        <f>SUM(J18:J29)</f>
        <v>28289.622499999998</v>
      </c>
      <c r="K30" s="115">
        <f>SUM(K18:K29)</f>
        <v>339475.43</v>
      </c>
      <c r="L30" s="115">
        <f>(L18+L19+L20)</f>
        <v>30833.409999999996</v>
      </c>
      <c r="M30" s="116">
        <f>(M18+M19+M20)</f>
        <v>370000</v>
      </c>
    </row>
    <row r="31" spans="2:13" x14ac:dyDescent="0.25">
      <c r="C31" s="3968" t="s">
        <v>487</v>
      </c>
      <c r="D31" s="3394" t="s">
        <v>128</v>
      </c>
      <c r="E31" s="3526" t="s">
        <v>194</v>
      </c>
    </row>
    <row r="32" spans="2:13" x14ac:dyDescent="0.25">
      <c r="C32" s="3969"/>
      <c r="D32" s="3487"/>
      <c r="E32" s="3926"/>
    </row>
    <row r="33" spans="3:13" x14ac:dyDescent="0.25">
      <c r="C33" s="36"/>
      <c r="D33" s="47"/>
      <c r="E33" s="35"/>
      <c r="G33" s="4"/>
      <c r="I33" s="4"/>
      <c r="L33" s="4"/>
    </row>
    <row r="34" spans="3:13" x14ac:dyDescent="0.25">
      <c r="C34" s="36"/>
      <c r="D34" s="47"/>
      <c r="E34" s="35"/>
      <c r="G34" s="305" t="s">
        <v>488</v>
      </c>
      <c r="I34" s="305" t="s">
        <v>489</v>
      </c>
      <c r="L34" s="305" t="s">
        <v>102</v>
      </c>
    </row>
    <row r="35" spans="3:13" x14ac:dyDescent="0.25">
      <c r="C35" s="36"/>
      <c r="D35" s="47"/>
      <c r="E35" s="35"/>
      <c r="M35">
        <v>133</v>
      </c>
    </row>
    <row r="36" spans="3:13" ht="15.75" thickBot="1" x14ac:dyDescent="0.3">
      <c r="C36" s="41"/>
      <c r="D36" s="56"/>
      <c r="E36" s="43"/>
    </row>
  </sheetData>
  <mergeCells count="13">
    <mergeCell ref="C1:J1"/>
    <mergeCell ref="C2:J2"/>
    <mergeCell ref="C3:J3"/>
    <mergeCell ref="C4:J4"/>
    <mergeCell ref="G15:I16"/>
    <mergeCell ref="J15:K15"/>
    <mergeCell ref="L15:M15"/>
    <mergeCell ref="G17:I17"/>
    <mergeCell ref="C31:C32"/>
    <mergeCell ref="D31:D32"/>
    <mergeCell ref="E31:E32"/>
    <mergeCell ref="B15:F15"/>
    <mergeCell ref="G18:I18"/>
  </mergeCells>
  <pageMargins left="0.25" right="0.25" top="0.75" bottom="0.75" header="0.3" footer="0.3"/>
  <pageSetup paperSize="5" scale="93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>
    <pageSetUpPr fitToPage="1"/>
  </sheetPr>
  <dimension ref="A1:P37"/>
  <sheetViews>
    <sheetView zoomScale="80" zoomScaleNormal="80" workbookViewId="0">
      <selection activeCell="P38" sqref="P38"/>
    </sheetView>
  </sheetViews>
  <sheetFormatPr baseColWidth="10" defaultRowHeight="15" x14ac:dyDescent="0.25"/>
  <cols>
    <col min="1" max="1" width="24.28515625" style="1246" customWidth="1"/>
    <col min="3" max="3" width="9.28515625" customWidth="1"/>
    <col min="4" max="4" width="7.85546875" customWidth="1"/>
    <col min="5" max="5" width="8" customWidth="1"/>
    <col min="6" max="6" width="13.5703125" customWidth="1"/>
    <col min="7" max="7" width="13.140625" customWidth="1"/>
    <col min="8" max="8" width="26.28515625" customWidth="1"/>
    <col min="9" max="9" width="11.28515625" customWidth="1"/>
    <col min="10" max="10" width="16.28515625" customWidth="1"/>
    <col min="11" max="11" width="11.42578125" customWidth="1"/>
    <col min="12" max="12" width="12.42578125" customWidth="1"/>
    <col min="13" max="13" width="14" customWidth="1"/>
    <col min="14" max="14" width="9.7109375" customWidth="1"/>
    <col min="15" max="15" width="11.42578125" customWidth="1"/>
  </cols>
  <sheetData>
    <row r="1" spans="2:16" x14ac:dyDescent="0.25">
      <c r="C1" s="3483" t="s">
        <v>74</v>
      </c>
      <c r="D1" s="3483"/>
      <c r="E1" s="3483"/>
      <c r="F1" s="3483"/>
      <c r="G1" s="3483"/>
      <c r="H1" s="3483"/>
      <c r="I1" s="3483"/>
      <c r="J1" s="3483"/>
      <c r="K1" s="3483"/>
      <c r="L1" s="3483"/>
      <c r="M1" s="3483"/>
      <c r="N1" s="3483"/>
      <c r="O1" s="3483"/>
      <c r="P1" s="3483"/>
    </row>
    <row r="2" spans="2:16" x14ac:dyDescent="0.25">
      <c r="C2" s="3483" t="s">
        <v>0</v>
      </c>
      <c r="D2" s="3483"/>
      <c r="E2" s="3483"/>
      <c r="F2" s="3483"/>
      <c r="G2" s="3483"/>
      <c r="H2" s="3483"/>
      <c r="I2" s="3483"/>
      <c r="J2" s="3483"/>
      <c r="K2" s="3483"/>
      <c r="L2" s="3483"/>
      <c r="M2" s="3483"/>
      <c r="N2" s="3483"/>
      <c r="O2" s="3483"/>
      <c r="P2" s="3483"/>
    </row>
    <row r="3" spans="2:16" x14ac:dyDescent="0.25">
      <c r="C3" s="3483" t="s">
        <v>1991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  <c r="N3" s="3483"/>
      <c r="O3" s="3483"/>
      <c r="P3" s="3483"/>
    </row>
    <row r="4" spans="2:16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</row>
    <row r="5" spans="2:16" x14ac:dyDescent="0.25">
      <c r="C5" s="171" t="s">
        <v>297</v>
      </c>
    </row>
    <row r="6" spans="2:16" ht="15.75" thickBot="1" x14ac:dyDescent="0.3"/>
    <row r="7" spans="2:16" x14ac:dyDescent="0.25">
      <c r="C7" s="3483" t="s">
        <v>4</v>
      </c>
      <c r="D7" s="3001"/>
      <c r="E7" s="46">
        <v>7122</v>
      </c>
      <c r="F7" s="306" t="s">
        <v>1874</v>
      </c>
      <c r="G7" s="18" t="s">
        <v>105</v>
      </c>
      <c r="H7" s="18"/>
      <c r="I7" s="18"/>
      <c r="J7" s="18"/>
      <c r="K7" s="18"/>
      <c r="L7" s="18"/>
      <c r="M7" s="18"/>
      <c r="N7" s="4"/>
      <c r="O7" s="4"/>
      <c r="P7" s="4"/>
    </row>
    <row r="8" spans="2:16" x14ac:dyDescent="0.25">
      <c r="C8" s="3483" t="s">
        <v>76</v>
      </c>
      <c r="D8" s="3001"/>
      <c r="E8" s="47">
        <v>14</v>
      </c>
      <c r="G8" s="4" t="s">
        <v>1925</v>
      </c>
      <c r="H8" s="4"/>
      <c r="I8" s="4"/>
      <c r="J8" s="4"/>
      <c r="K8" s="4"/>
      <c r="L8" s="4"/>
      <c r="M8" s="4"/>
      <c r="N8" s="10"/>
      <c r="O8" s="10"/>
      <c r="P8" s="10"/>
    </row>
    <row r="9" spans="2:16" x14ac:dyDescent="0.25">
      <c r="C9" s="3483" t="s">
        <v>77</v>
      </c>
      <c r="D9" s="3001"/>
      <c r="E9" s="47">
        <v>0</v>
      </c>
      <c r="G9" s="4" t="s">
        <v>502</v>
      </c>
      <c r="H9" s="4"/>
      <c r="I9" s="4"/>
      <c r="J9" s="4"/>
      <c r="K9" s="4"/>
      <c r="L9" s="4"/>
      <c r="M9" s="4"/>
      <c r="N9" s="10"/>
      <c r="O9" s="10"/>
      <c r="P9" s="10"/>
    </row>
    <row r="10" spans="2:16" x14ac:dyDescent="0.25">
      <c r="C10" s="3483" t="s">
        <v>78</v>
      </c>
      <c r="D10" s="3001"/>
      <c r="E10" s="47">
        <v>0</v>
      </c>
      <c r="G10" s="4" t="s">
        <v>37</v>
      </c>
      <c r="H10" s="4"/>
      <c r="I10" s="4"/>
      <c r="J10" s="4"/>
      <c r="K10" s="4"/>
      <c r="L10" s="4"/>
      <c r="M10" s="4"/>
      <c r="N10" s="10"/>
      <c r="O10" s="10"/>
      <c r="P10" s="10"/>
    </row>
    <row r="11" spans="2:16" ht="15.75" thickBot="1" x14ac:dyDescent="0.3">
      <c r="C11" s="3483" t="s">
        <v>284</v>
      </c>
      <c r="D11" s="3001"/>
      <c r="E11" s="56">
        <v>2</v>
      </c>
      <c r="G11" s="4" t="s">
        <v>37</v>
      </c>
      <c r="H11" s="4"/>
      <c r="I11" s="4"/>
      <c r="J11" s="4"/>
      <c r="K11" s="4"/>
      <c r="L11" s="4"/>
      <c r="M11" s="4"/>
      <c r="N11" s="10"/>
      <c r="O11" s="10"/>
      <c r="P11" s="10"/>
    </row>
    <row r="12" spans="2:16" ht="15.75" thickBot="1" x14ac:dyDescent="0.3">
      <c r="C12" s="3483"/>
      <c r="D12" s="3483"/>
      <c r="E12" s="3483"/>
    </row>
    <row r="13" spans="2:16" x14ac:dyDescent="0.25">
      <c r="C13" s="3483" t="s">
        <v>22</v>
      </c>
      <c r="D13" s="3001"/>
      <c r="E13" s="98">
        <v>228</v>
      </c>
      <c r="F13" s="92" t="s">
        <v>23</v>
      </c>
      <c r="H13" s="18" t="s">
        <v>37</v>
      </c>
      <c r="I13" s="18"/>
      <c r="J13" s="18"/>
      <c r="K13" s="18"/>
      <c r="L13" s="4"/>
      <c r="M13" s="4"/>
      <c r="N13" s="4"/>
      <c r="O13" s="4"/>
      <c r="P13" s="4"/>
    </row>
    <row r="14" spans="2:16" ht="15.75" thickBot="1" x14ac:dyDescent="0.3"/>
    <row r="15" spans="2:16" ht="15.75" thickBot="1" x14ac:dyDescent="0.3">
      <c r="B15" s="3009" t="s">
        <v>107</v>
      </c>
      <c r="C15" s="3010"/>
      <c r="D15" s="3010"/>
      <c r="E15" s="3010"/>
      <c r="F15" s="3011"/>
      <c r="G15" s="3524" t="s">
        <v>302</v>
      </c>
      <c r="H15" s="3525"/>
      <c r="I15" s="3711" t="s">
        <v>22</v>
      </c>
      <c r="J15" s="3394" t="s">
        <v>1110</v>
      </c>
      <c r="K15" s="3394" t="s">
        <v>678</v>
      </c>
      <c r="L15" s="3942" t="s">
        <v>799</v>
      </c>
      <c r="M15" s="3703" t="s">
        <v>129</v>
      </c>
      <c r="N15" s="3703" t="s">
        <v>130</v>
      </c>
      <c r="O15" s="3703" t="s">
        <v>303</v>
      </c>
      <c r="P15" s="3703" t="s">
        <v>1</v>
      </c>
    </row>
    <row r="16" spans="2:16" ht="15.75" thickBot="1" x14ac:dyDescent="0.3">
      <c r="B16" s="97" t="s">
        <v>671</v>
      </c>
      <c r="C16" s="495" t="s">
        <v>299</v>
      </c>
      <c r="D16" s="495" t="s">
        <v>300</v>
      </c>
      <c r="E16" s="495" t="s">
        <v>301</v>
      </c>
      <c r="F16" s="495" t="s">
        <v>6</v>
      </c>
      <c r="G16" s="3701"/>
      <c r="H16" s="3071"/>
      <c r="I16" s="3712"/>
      <c r="J16" s="3478"/>
      <c r="K16" s="3478"/>
      <c r="L16" s="3943"/>
      <c r="M16" s="3710"/>
      <c r="N16" s="3704"/>
      <c r="O16" s="3704"/>
      <c r="P16" s="3704"/>
    </row>
    <row r="17" spans="2:16" ht="15.75" thickBot="1" x14ac:dyDescent="0.3">
      <c r="B17" s="1302">
        <v>1</v>
      </c>
      <c r="C17" s="97">
        <v>2</v>
      </c>
      <c r="D17" s="97">
        <v>3</v>
      </c>
      <c r="E17" s="97">
        <v>4</v>
      </c>
      <c r="F17" s="97">
        <v>5</v>
      </c>
      <c r="G17" s="3717">
        <v>6</v>
      </c>
      <c r="H17" s="3725"/>
      <c r="I17" s="664">
        <v>7</v>
      </c>
      <c r="J17" s="212">
        <v>8</v>
      </c>
      <c r="K17" s="665">
        <v>9</v>
      </c>
      <c r="L17" s="222">
        <v>10</v>
      </c>
      <c r="M17" s="187">
        <v>11</v>
      </c>
      <c r="N17" s="187">
        <v>12</v>
      </c>
      <c r="O17" s="187">
        <v>13</v>
      </c>
      <c r="P17" s="187">
        <v>14</v>
      </c>
    </row>
    <row r="18" spans="2:16" x14ac:dyDescent="0.25">
      <c r="B18" s="1271">
        <v>2</v>
      </c>
      <c r="C18" s="1950">
        <v>6</v>
      </c>
      <c r="D18" s="1271"/>
      <c r="E18" s="1271"/>
      <c r="F18" s="793"/>
      <c r="G18" s="214" t="s">
        <v>807</v>
      </c>
      <c r="H18" s="18"/>
      <c r="I18" s="69"/>
      <c r="J18" s="220"/>
      <c r="K18" s="66"/>
      <c r="L18" s="511"/>
      <c r="M18" s="220"/>
      <c r="N18" s="220"/>
      <c r="O18" s="220"/>
      <c r="P18" s="220"/>
    </row>
    <row r="19" spans="2:16" x14ac:dyDescent="0.25">
      <c r="B19" s="1262">
        <v>2</v>
      </c>
      <c r="C19" s="1940">
        <v>6</v>
      </c>
      <c r="D19" s="1262">
        <v>1</v>
      </c>
      <c r="E19" s="1262"/>
      <c r="F19" s="591"/>
      <c r="G19" s="38" t="s">
        <v>842</v>
      </c>
      <c r="H19" s="16"/>
      <c r="I19" s="36"/>
      <c r="J19" s="47"/>
      <c r="K19" s="35"/>
      <c r="L19" s="35"/>
      <c r="M19" s="47"/>
      <c r="N19" s="47"/>
      <c r="O19" s="47"/>
      <c r="P19" s="47"/>
    </row>
    <row r="20" spans="2:16" x14ac:dyDescent="0.25">
      <c r="B20" s="1262">
        <v>2</v>
      </c>
      <c r="C20" s="1940">
        <v>6</v>
      </c>
      <c r="D20" s="1262">
        <v>1</v>
      </c>
      <c r="E20" s="1262">
        <v>1</v>
      </c>
      <c r="F20" s="591"/>
      <c r="G20" s="92" t="s">
        <v>1193</v>
      </c>
      <c r="H20" s="38"/>
      <c r="I20" s="36"/>
      <c r="J20" s="47"/>
      <c r="K20" s="35"/>
      <c r="L20" s="219"/>
      <c r="M20" s="47"/>
      <c r="N20" s="47"/>
      <c r="O20" s="47"/>
      <c r="P20" s="75"/>
    </row>
    <row r="21" spans="2:16" x14ac:dyDescent="0.25">
      <c r="B21" s="1850">
        <v>2</v>
      </c>
      <c r="C21" s="1949">
        <v>6</v>
      </c>
      <c r="D21" s="1850">
        <v>1</v>
      </c>
      <c r="E21" s="1850">
        <v>1</v>
      </c>
      <c r="F21" s="434" t="s">
        <v>598</v>
      </c>
      <c r="G21" s="36" t="s">
        <v>1193</v>
      </c>
      <c r="H21" s="10"/>
      <c r="I21" s="36"/>
      <c r="J21" s="47"/>
      <c r="K21" s="35"/>
      <c r="L21" s="219"/>
      <c r="M21" s="47"/>
      <c r="N21" s="47"/>
      <c r="O21" s="47"/>
      <c r="P21" s="75">
        <v>10000</v>
      </c>
    </row>
    <row r="22" spans="2:16" x14ac:dyDescent="0.25">
      <c r="B22" s="1850"/>
      <c r="C22" s="1949"/>
      <c r="D22" s="1850"/>
      <c r="E22" s="1850"/>
      <c r="F22" s="2028"/>
      <c r="G22" s="36"/>
      <c r="H22" s="10"/>
      <c r="I22" s="36"/>
      <c r="J22" s="47"/>
      <c r="K22" s="35"/>
      <c r="L22" s="219"/>
      <c r="M22" s="47"/>
      <c r="N22" s="47"/>
      <c r="O22" s="47"/>
      <c r="P22" s="75"/>
    </row>
    <row r="23" spans="2:16" x14ac:dyDescent="0.25">
      <c r="B23" s="6"/>
      <c r="C23" s="702"/>
      <c r="D23" s="8"/>
      <c r="E23" s="6"/>
      <c r="F23" s="67"/>
      <c r="G23" s="36"/>
      <c r="H23" s="10"/>
      <c r="I23" s="36"/>
      <c r="J23" s="47"/>
      <c r="K23" s="35"/>
      <c r="L23" s="35"/>
      <c r="M23" s="47"/>
      <c r="N23" s="47"/>
      <c r="O23" s="47"/>
      <c r="P23" s="47"/>
    </row>
    <row r="24" spans="2:16" x14ac:dyDescent="0.25">
      <c r="B24" s="6"/>
      <c r="C24" s="702"/>
      <c r="D24" s="8"/>
      <c r="E24" s="8"/>
      <c r="F24" s="67"/>
      <c r="G24" s="36"/>
      <c r="H24" s="10"/>
      <c r="I24" s="36"/>
      <c r="J24" s="47"/>
      <c r="K24" s="35"/>
      <c r="L24" s="647"/>
      <c r="M24" s="47"/>
      <c r="N24" s="47"/>
      <c r="O24" s="47"/>
      <c r="P24" s="75"/>
    </row>
    <row r="25" spans="2:16" x14ac:dyDescent="0.25">
      <c r="B25" s="6"/>
      <c r="C25" s="11"/>
      <c r="D25" s="6"/>
      <c r="E25" s="6"/>
      <c r="F25" s="67"/>
      <c r="G25" s="36"/>
      <c r="H25" s="10"/>
      <c r="I25" s="36"/>
      <c r="J25" s="47"/>
      <c r="K25" s="35"/>
      <c r="L25" s="35"/>
      <c r="M25" s="47"/>
      <c r="N25" s="47"/>
      <c r="O25" s="47"/>
      <c r="P25" s="47"/>
    </row>
    <row r="26" spans="2:16" x14ac:dyDescent="0.25">
      <c r="B26" s="6"/>
      <c r="C26" s="11"/>
      <c r="D26" s="6"/>
      <c r="E26" s="6"/>
      <c r="F26" s="67"/>
      <c r="G26" s="36"/>
      <c r="H26" s="10"/>
      <c r="I26" s="36"/>
      <c r="J26" s="47"/>
      <c r="K26" s="35"/>
      <c r="L26" s="35"/>
      <c r="M26" s="47"/>
      <c r="N26" s="47"/>
      <c r="O26" s="47"/>
      <c r="P26" s="47"/>
    </row>
    <row r="27" spans="2:16" x14ac:dyDescent="0.25">
      <c r="B27" s="6"/>
      <c r="C27" s="11"/>
      <c r="D27" s="6"/>
      <c r="E27" s="6"/>
      <c r="F27" s="67"/>
      <c r="G27" s="36"/>
      <c r="H27" s="10"/>
      <c r="I27" s="36"/>
      <c r="J27" s="47"/>
      <c r="K27" s="35"/>
      <c r="L27" s="35"/>
      <c r="M27" s="47"/>
      <c r="N27" s="47"/>
      <c r="O27" s="47"/>
      <c r="P27" s="47"/>
    </row>
    <row r="28" spans="2:16" x14ac:dyDescent="0.25">
      <c r="B28" s="6"/>
      <c r="C28" s="11"/>
      <c r="D28" s="6"/>
      <c r="E28" s="6"/>
      <c r="F28" s="67"/>
      <c r="G28" s="36"/>
      <c r="H28" s="10"/>
      <c r="I28" s="36"/>
      <c r="J28" s="47"/>
      <c r="K28" s="35"/>
      <c r="L28" s="35"/>
      <c r="M28" s="47"/>
      <c r="N28" s="47"/>
      <c r="O28" s="47"/>
      <c r="P28" s="47"/>
    </row>
    <row r="29" spans="2:16" x14ac:dyDescent="0.25">
      <c r="B29" s="6"/>
      <c r="C29" s="11"/>
      <c r="D29" s="6"/>
      <c r="E29" s="6"/>
      <c r="F29" s="67"/>
      <c r="G29" s="36"/>
      <c r="H29" s="10"/>
      <c r="I29" s="36"/>
      <c r="J29" s="47"/>
      <c r="K29" s="35"/>
      <c r="L29" s="35"/>
      <c r="M29" s="47"/>
      <c r="N29" s="47"/>
      <c r="O29" s="47"/>
      <c r="P29" s="47"/>
    </row>
    <row r="30" spans="2:16" x14ac:dyDescent="0.25">
      <c r="B30" s="6"/>
      <c r="C30" s="11"/>
      <c r="D30" s="6"/>
      <c r="E30" s="6"/>
      <c r="F30" s="67"/>
      <c r="G30" s="36"/>
      <c r="H30" s="10"/>
      <c r="I30" s="36"/>
      <c r="J30" s="47"/>
      <c r="K30" s="35"/>
      <c r="L30" s="35"/>
      <c r="M30" s="47"/>
      <c r="N30" s="47"/>
      <c r="O30" s="47"/>
      <c r="P30" s="47"/>
    </row>
    <row r="31" spans="2:16" x14ac:dyDescent="0.25">
      <c r="B31" s="6"/>
      <c r="C31" s="11"/>
      <c r="D31" s="6"/>
      <c r="E31" s="6"/>
      <c r="F31" s="67"/>
      <c r="G31" s="36"/>
      <c r="H31" s="10"/>
      <c r="I31" s="36"/>
      <c r="J31" s="47"/>
      <c r="K31" s="35"/>
      <c r="L31" s="35"/>
      <c r="M31" s="47"/>
      <c r="N31" s="47"/>
      <c r="O31" s="47"/>
      <c r="P31" s="47"/>
    </row>
    <row r="32" spans="2:16" x14ac:dyDescent="0.25">
      <c r="B32" s="6"/>
      <c r="C32" s="11"/>
      <c r="D32" s="6"/>
      <c r="E32" s="6"/>
      <c r="F32" s="67"/>
      <c r="G32" s="36"/>
      <c r="H32" s="10"/>
      <c r="I32" s="36"/>
      <c r="J32" s="47"/>
      <c r="K32" s="35"/>
      <c r="L32" s="35"/>
      <c r="M32" s="47"/>
      <c r="N32" s="47"/>
      <c r="O32" s="47"/>
      <c r="P32" s="47"/>
    </row>
    <row r="33" spans="2:16" ht="15.75" thickBot="1" x14ac:dyDescent="0.3">
      <c r="B33" s="6"/>
      <c r="C33" s="463"/>
      <c r="D33" s="106"/>
      <c r="E33" s="106"/>
      <c r="F33" s="107"/>
      <c r="G33" s="63"/>
      <c r="H33" s="64"/>
      <c r="I33" s="41"/>
      <c r="J33" s="56"/>
      <c r="K33" s="43"/>
      <c r="L33" s="68"/>
      <c r="M33" s="56"/>
      <c r="N33" s="56"/>
      <c r="O33" s="56"/>
      <c r="P33" s="141"/>
    </row>
    <row r="34" spans="2:16" ht="15.75" thickBot="1" x14ac:dyDescent="0.3">
      <c r="O34" s="92" t="s">
        <v>99</v>
      </c>
      <c r="P34" s="115">
        <f>SUM(P19:P33)</f>
        <v>10000</v>
      </c>
    </row>
    <row r="35" spans="2:16" x14ac:dyDescent="0.25">
      <c r="D35" s="4"/>
      <c r="E35" s="4"/>
      <c r="F35" s="4"/>
      <c r="H35" s="4"/>
      <c r="I35" s="4"/>
      <c r="J35" s="4"/>
      <c r="K35" s="4"/>
      <c r="L35" s="4"/>
      <c r="N35" s="4"/>
      <c r="O35" s="4"/>
    </row>
    <row r="36" spans="2:16" x14ac:dyDescent="0.25">
      <c r="D36" s="3447" t="s">
        <v>294</v>
      </c>
      <c r="E36" s="3447"/>
      <c r="F36" s="3447"/>
      <c r="H36" s="3447" t="s">
        <v>304</v>
      </c>
      <c r="I36" s="3447"/>
      <c r="J36" s="3447"/>
      <c r="K36" s="3447"/>
      <c r="L36" s="3447"/>
      <c r="N36" s="3447" t="s">
        <v>305</v>
      </c>
      <c r="O36" s="3447"/>
    </row>
    <row r="37" spans="2:16" x14ac:dyDescent="0.25">
      <c r="P37">
        <v>134</v>
      </c>
    </row>
  </sheetData>
  <mergeCells count="25">
    <mergeCell ref="C8:D8"/>
    <mergeCell ref="C1:P1"/>
    <mergeCell ref="C2:P2"/>
    <mergeCell ref="C3:P3"/>
    <mergeCell ref="C4:P4"/>
    <mergeCell ref="C7:D7"/>
    <mergeCell ref="P15:P16"/>
    <mergeCell ref="C9:D9"/>
    <mergeCell ref="C10:D10"/>
    <mergeCell ref="C11:D11"/>
    <mergeCell ref="C12:E12"/>
    <mergeCell ref="C13:D13"/>
    <mergeCell ref="B15:F15"/>
    <mergeCell ref="G17:H17"/>
    <mergeCell ref="D36:F36"/>
    <mergeCell ref="H36:L36"/>
    <mergeCell ref="N36:O36"/>
    <mergeCell ref="G15:H16"/>
    <mergeCell ref="L15:L16"/>
    <mergeCell ref="M15:M16"/>
    <mergeCell ref="N15:N16"/>
    <mergeCell ref="O15:O16"/>
    <mergeCell ref="I15:I16"/>
    <mergeCell ref="J15:J16"/>
    <mergeCell ref="K15:K16"/>
  </mergeCells>
  <pageMargins left="0.25" right="0.25" top="0.75" bottom="0.75" header="0.3" footer="0.3"/>
  <pageSetup paperSize="5" scale="81"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FF0000"/>
    <pageSetUpPr fitToPage="1"/>
  </sheetPr>
  <dimension ref="A1:Y50"/>
  <sheetViews>
    <sheetView topLeftCell="Q16" zoomScale="120" zoomScaleNormal="120" workbookViewId="0">
      <selection activeCell="A40" sqref="A40:XFD40"/>
    </sheetView>
  </sheetViews>
  <sheetFormatPr baseColWidth="10" defaultRowHeight="15" x14ac:dyDescent="0.25"/>
  <cols>
    <col min="1" max="1" width="16.140625" style="1246" customWidth="1"/>
    <col min="4" max="7" width="7.85546875" customWidth="1"/>
    <col min="8" max="8" width="7.5703125" customWidth="1"/>
    <col min="9" max="9" width="5.28515625" customWidth="1"/>
    <col min="10" max="11" width="5.7109375" customWidth="1"/>
    <col min="12" max="12" width="8.7109375" customWidth="1"/>
    <col min="13" max="13" width="7.85546875" customWidth="1"/>
    <col min="14" max="14" width="8.85546875" customWidth="1"/>
    <col min="18" max="18" width="13.85546875" customWidth="1"/>
    <col min="19" max="19" width="15" customWidth="1"/>
    <col min="20" max="20" width="14.28515625" customWidth="1"/>
    <col min="21" max="21" width="13.85546875" customWidth="1"/>
    <col min="22" max="22" width="12.7109375" customWidth="1"/>
    <col min="23" max="23" width="18.5703125" customWidth="1"/>
    <col min="24" max="24" width="18.140625" customWidth="1"/>
    <col min="25" max="25" width="16.8554687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60"/>
      <c r="C5" s="3036" t="s">
        <v>684</v>
      </c>
      <c r="D5" s="3036"/>
      <c r="E5" s="303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</row>
    <row r="6" spans="2:25" x14ac:dyDescent="0.25">
      <c r="B6" s="55"/>
      <c r="C6" s="2"/>
      <c r="D6" s="2"/>
      <c r="E6" s="2"/>
      <c r="F6" s="1266" t="s">
        <v>1711</v>
      </c>
      <c r="G6" s="1266"/>
      <c r="H6" s="126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25" x14ac:dyDescent="0.25">
      <c r="B7" s="3038" t="s">
        <v>1111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x14ac:dyDescent="0.25">
      <c r="B9" s="55"/>
      <c r="C9" s="119" t="s">
        <v>1112</v>
      </c>
      <c r="D9" s="119"/>
      <c r="E9" s="119"/>
      <c r="F9" s="119"/>
      <c r="G9" s="2"/>
      <c r="H9" s="2"/>
      <c r="I9" s="2"/>
      <c r="J9" s="2"/>
      <c r="K9" s="3000" t="s">
        <v>1113</v>
      </c>
      <c r="L9" s="3000"/>
      <c r="M9" s="3000"/>
      <c r="N9" s="3000"/>
      <c r="O9" s="3000"/>
      <c r="P9" s="3000"/>
      <c r="Q9" s="3000"/>
      <c r="R9" s="3000"/>
      <c r="S9" s="3000"/>
      <c r="T9" s="3000"/>
      <c r="U9" s="3000"/>
      <c r="V9" s="2"/>
      <c r="W9" s="2"/>
      <c r="X9" s="2"/>
      <c r="Y9" s="62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25" ht="15.75" customHeight="1" thickBot="1" x14ac:dyDescent="0.3">
      <c r="B11" s="3401" t="s">
        <v>757</v>
      </c>
      <c r="C11" s="3401" t="s">
        <v>702</v>
      </c>
      <c r="D11" s="3010" t="s">
        <v>16</v>
      </c>
      <c r="E11" s="3010"/>
      <c r="F11" s="3010"/>
      <c r="G11" s="3010"/>
      <c r="H11" s="3011"/>
      <c r="I11" s="3407" t="s">
        <v>713</v>
      </c>
      <c r="J11" s="3036" t="s">
        <v>45</v>
      </c>
      <c r="K11" s="3036"/>
      <c r="L11" s="3036"/>
      <c r="M11" s="3036"/>
      <c r="N11" s="3037"/>
      <c r="O11" s="55"/>
      <c r="P11" s="2"/>
      <c r="Q11" s="2"/>
      <c r="R11" s="62"/>
      <c r="S11" s="62"/>
      <c r="T11" s="3394" t="s">
        <v>47</v>
      </c>
      <c r="U11" s="3394" t="s">
        <v>678</v>
      </c>
      <c r="V11" s="3394" t="s">
        <v>14</v>
      </c>
      <c r="W11" s="3413" t="s">
        <v>2304</v>
      </c>
      <c r="X11" s="3414"/>
      <c r="Y11" s="221" t="s">
        <v>2456</v>
      </c>
    </row>
    <row r="12" spans="2:25" x14ac:dyDescent="0.25">
      <c r="B12" s="3402"/>
      <c r="C12" s="3402"/>
      <c r="D12" s="3407" t="s">
        <v>690</v>
      </c>
      <c r="E12" s="3407" t="s">
        <v>690</v>
      </c>
      <c r="F12" s="3401" t="s">
        <v>890</v>
      </c>
      <c r="G12" s="3401" t="s">
        <v>693</v>
      </c>
      <c r="H12" s="3401" t="s">
        <v>703</v>
      </c>
      <c r="I12" s="3408"/>
      <c r="J12" s="3979" t="s">
        <v>671</v>
      </c>
      <c r="K12" s="3407" t="s">
        <v>43</v>
      </c>
      <c r="L12" s="3407" t="s">
        <v>5</v>
      </c>
      <c r="M12" s="3401" t="s">
        <v>113</v>
      </c>
      <c r="N12" s="3407" t="s">
        <v>6</v>
      </c>
      <c r="O12" s="55"/>
      <c r="P12" s="2"/>
      <c r="Q12" s="2"/>
      <c r="R12" s="62"/>
      <c r="S12" s="62"/>
      <c r="T12" s="3403"/>
      <c r="U12" s="3403"/>
      <c r="V12" s="3403"/>
      <c r="W12" s="3394" t="s">
        <v>1114</v>
      </c>
      <c r="X12" s="3394" t="s">
        <v>717</v>
      </c>
      <c r="Y12" s="3394" t="s">
        <v>269</v>
      </c>
    </row>
    <row r="13" spans="2:25" x14ac:dyDescent="0.25">
      <c r="B13" s="3402"/>
      <c r="C13" s="3402"/>
      <c r="D13" s="3408"/>
      <c r="E13" s="3408"/>
      <c r="F13" s="3402"/>
      <c r="G13" s="3402"/>
      <c r="H13" s="3402"/>
      <c r="I13" s="3408"/>
      <c r="J13" s="3980"/>
      <c r="K13" s="3408"/>
      <c r="L13" s="3408"/>
      <c r="M13" s="3402"/>
      <c r="N13" s="3408"/>
      <c r="O13" s="2999" t="s">
        <v>46</v>
      </c>
      <c r="P13" s="3000"/>
      <c r="Q13" s="3000"/>
      <c r="R13" s="3001"/>
      <c r="S13" s="663" t="s">
        <v>22</v>
      </c>
      <c r="T13" s="3403"/>
      <c r="U13" s="3403"/>
      <c r="V13" s="3403"/>
      <c r="W13" s="3395"/>
      <c r="X13" s="3395"/>
      <c r="Y13" s="3395"/>
    </row>
    <row r="14" spans="2:25" x14ac:dyDescent="0.25">
      <c r="B14" s="3402"/>
      <c r="C14" s="3402"/>
      <c r="D14" s="3408"/>
      <c r="E14" s="3408"/>
      <c r="F14" s="3402"/>
      <c r="G14" s="3402"/>
      <c r="H14" s="3402"/>
      <c r="I14" s="3408"/>
      <c r="J14" s="3980"/>
      <c r="K14" s="3408"/>
      <c r="L14" s="3408"/>
      <c r="M14" s="3402"/>
      <c r="N14" s="3408"/>
      <c r="O14" s="55"/>
      <c r="P14" s="2"/>
      <c r="Q14" s="2"/>
      <c r="R14" s="62"/>
      <c r="S14" s="62"/>
      <c r="T14" s="3403"/>
      <c r="U14" s="3403"/>
      <c r="V14" s="3403"/>
      <c r="W14" s="3395"/>
      <c r="X14" s="3395"/>
      <c r="Y14" s="3395"/>
    </row>
    <row r="15" spans="2:25" ht="19.5" customHeight="1" thickBot="1" x14ac:dyDescent="0.3">
      <c r="B15" s="3402"/>
      <c r="C15" s="3402"/>
      <c r="D15" s="3408"/>
      <c r="E15" s="3408"/>
      <c r="F15" s="3402"/>
      <c r="G15" s="3402"/>
      <c r="H15" s="3402"/>
      <c r="I15" s="3408"/>
      <c r="J15" s="3980"/>
      <c r="K15" s="3408"/>
      <c r="L15" s="3408"/>
      <c r="M15" s="3402"/>
      <c r="N15" s="3408"/>
      <c r="O15" s="63"/>
      <c r="P15" s="64"/>
      <c r="Q15" s="64"/>
      <c r="R15" s="65"/>
      <c r="S15" s="65"/>
      <c r="T15" s="3478"/>
      <c r="U15" s="3478"/>
      <c r="V15" s="3478"/>
      <c r="W15" s="3481"/>
      <c r="X15" s="3481"/>
      <c r="Y15" s="3481"/>
    </row>
    <row r="16" spans="2:25" ht="15.75" thickBot="1" x14ac:dyDescent="0.3">
      <c r="B16" s="592"/>
      <c r="C16" s="468"/>
      <c r="D16" s="468"/>
      <c r="E16" s="468"/>
      <c r="F16" s="468"/>
      <c r="G16" s="468"/>
      <c r="H16" s="468"/>
      <c r="I16" s="468"/>
      <c r="J16" s="468"/>
      <c r="K16" s="468"/>
      <c r="L16" s="693">
        <v>1</v>
      </c>
      <c r="M16" s="693"/>
      <c r="N16" s="694"/>
      <c r="O16" s="3212">
        <v>2</v>
      </c>
      <c r="P16" s="3212"/>
      <c r="Q16" s="3212"/>
      <c r="R16" s="3213"/>
      <c r="S16" s="659"/>
      <c r="T16" s="45">
        <v>3</v>
      </c>
      <c r="U16" s="45">
        <v>4</v>
      </c>
      <c r="V16" s="307">
        <v>5</v>
      </c>
      <c r="W16" s="307">
        <v>6</v>
      </c>
      <c r="X16" s="307">
        <v>7</v>
      </c>
      <c r="Y16" s="304">
        <v>8</v>
      </c>
    </row>
    <row r="17" spans="2:25" s="1468" customFormat="1" x14ac:dyDescent="0.25">
      <c r="B17" s="2803"/>
      <c r="C17" s="2804"/>
      <c r="D17" s="2805" t="s">
        <v>1156</v>
      </c>
      <c r="E17" s="2805" t="s">
        <v>1716</v>
      </c>
      <c r="F17" s="2805" t="s">
        <v>542</v>
      </c>
      <c r="G17" s="2804"/>
      <c r="H17" s="2804"/>
      <c r="I17" s="2804"/>
      <c r="J17" s="2805" t="s">
        <v>675</v>
      </c>
      <c r="K17" s="2805" t="s">
        <v>677</v>
      </c>
      <c r="L17" s="2269"/>
      <c r="M17" s="2269"/>
      <c r="N17" s="2271"/>
      <c r="O17" s="3574" t="s">
        <v>1194</v>
      </c>
      <c r="P17" s="3546"/>
      <c r="Q17" s="3546"/>
      <c r="R17" s="3575"/>
      <c r="S17" s="2806"/>
      <c r="T17" s="2389"/>
      <c r="U17" s="2389"/>
      <c r="V17" s="2470"/>
      <c r="W17" s="2087"/>
      <c r="X17" s="2087"/>
      <c r="Y17" s="2087"/>
    </row>
    <row r="18" spans="2:25" s="1468" customFormat="1" x14ac:dyDescent="0.25">
      <c r="B18" s="2926" t="s">
        <v>462</v>
      </c>
      <c r="C18" s="2305"/>
      <c r="D18" s="2369"/>
      <c r="E18" s="2369"/>
      <c r="F18" s="2369"/>
      <c r="G18" s="2305"/>
      <c r="H18" s="2305"/>
      <c r="I18" s="2305"/>
      <c r="J18" s="2369" t="s">
        <v>675</v>
      </c>
      <c r="K18" s="2369" t="s">
        <v>677</v>
      </c>
      <c r="L18" s="2352" t="s">
        <v>677</v>
      </c>
      <c r="M18" s="2352" t="s">
        <v>677</v>
      </c>
      <c r="N18" s="2454" t="s">
        <v>598</v>
      </c>
      <c r="O18" s="3387" t="s">
        <v>1691</v>
      </c>
      <c r="P18" s="3149"/>
      <c r="Q18" s="3149"/>
      <c r="R18" s="3149"/>
      <c r="S18" s="2541"/>
      <c r="T18" s="2303" t="s">
        <v>681</v>
      </c>
      <c r="U18" s="2303" t="s">
        <v>1319</v>
      </c>
      <c r="V18" s="2456" t="s">
        <v>875</v>
      </c>
      <c r="W18" s="2229"/>
      <c r="X18" s="2229"/>
      <c r="Y18" s="2229"/>
    </row>
    <row r="19" spans="2:25" s="1468" customFormat="1" x14ac:dyDescent="0.25">
      <c r="B19" s="2388"/>
      <c r="C19" s="2273"/>
      <c r="D19" s="2273"/>
      <c r="E19" s="2273"/>
      <c r="F19" s="2273"/>
      <c r="G19" s="2273"/>
      <c r="H19" s="2273"/>
      <c r="I19" s="2273"/>
      <c r="J19" s="2323" t="s">
        <v>675</v>
      </c>
      <c r="K19" s="2323" t="s">
        <v>677</v>
      </c>
      <c r="L19" s="2276" t="s">
        <v>677</v>
      </c>
      <c r="M19" s="2276"/>
      <c r="N19" s="2277"/>
      <c r="O19" s="3387" t="s">
        <v>811</v>
      </c>
      <c r="P19" s="3149"/>
      <c r="Q19" s="3149"/>
      <c r="R19" s="3149"/>
      <c r="S19" s="2476"/>
      <c r="T19" s="2336"/>
      <c r="U19" s="2336"/>
      <c r="V19" s="2335"/>
      <c r="W19" s="2272"/>
      <c r="X19" s="2278"/>
      <c r="Y19" s="2272"/>
    </row>
    <row r="20" spans="2:25" s="1468" customFormat="1" x14ac:dyDescent="0.25">
      <c r="B20" s="2390"/>
      <c r="C20" s="2273"/>
      <c r="D20" s="2273"/>
      <c r="E20" s="2273"/>
      <c r="F20" s="2273"/>
      <c r="G20" s="2273"/>
      <c r="H20" s="2273"/>
      <c r="I20" s="2273"/>
      <c r="J20" s="2323" t="s">
        <v>675</v>
      </c>
      <c r="K20" s="2323" t="s">
        <v>677</v>
      </c>
      <c r="L20" s="2276" t="s">
        <v>677</v>
      </c>
      <c r="M20" s="2276" t="s">
        <v>675</v>
      </c>
      <c r="N20" s="2429"/>
      <c r="O20" s="3148" t="s">
        <v>2473</v>
      </c>
      <c r="P20" s="3149"/>
      <c r="Q20" s="3149"/>
      <c r="R20" s="3150"/>
      <c r="S20" s="2476"/>
      <c r="T20" s="2336"/>
      <c r="U20" s="2336"/>
      <c r="V20" s="2335"/>
      <c r="W20" s="2272"/>
      <c r="X20" s="2278"/>
      <c r="Y20" s="2272"/>
    </row>
    <row r="21" spans="2:25" s="1468" customFormat="1" x14ac:dyDescent="0.25">
      <c r="B21" s="2275" t="s">
        <v>462</v>
      </c>
      <c r="C21" s="2273"/>
      <c r="D21" s="2273"/>
      <c r="E21" s="2273"/>
      <c r="F21" s="2273"/>
      <c r="G21" s="2273"/>
      <c r="H21" s="2273"/>
      <c r="I21" s="2273"/>
      <c r="J21" s="2273" t="s">
        <v>675</v>
      </c>
      <c r="K21" s="2273" t="s">
        <v>677</v>
      </c>
      <c r="L21" s="2282" t="s">
        <v>677</v>
      </c>
      <c r="M21" s="2282" t="s">
        <v>675</v>
      </c>
      <c r="N21" s="2283" t="s">
        <v>598</v>
      </c>
      <c r="O21" s="3455" t="s">
        <v>1195</v>
      </c>
      <c r="P21" s="3104"/>
      <c r="Q21" s="3104"/>
      <c r="R21" s="3456"/>
      <c r="S21" s="2289" t="s">
        <v>1165</v>
      </c>
      <c r="T21" s="2300" t="s">
        <v>681</v>
      </c>
      <c r="U21" s="2300" t="s">
        <v>1319</v>
      </c>
      <c r="V21" s="2335" t="s">
        <v>875</v>
      </c>
      <c r="W21" s="1494">
        <v>240000</v>
      </c>
      <c r="X21" s="1494">
        <v>180000</v>
      </c>
      <c r="Y21" s="1494">
        <v>240000</v>
      </c>
    </row>
    <row r="22" spans="2:25" s="1468" customFormat="1" x14ac:dyDescent="0.25">
      <c r="B22" s="2390"/>
      <c r="C22" s="2273"/>
      <c r="D22" s="2273"/>
      <c r="E22" s="2273"/>
      <c r="F22" s="2273"/>
      <c r="G22" s="2273"/>
      <c r="H22" s="2273"/>
      <c r="I22" s="2273"/>
      <c r="J22" s="2323" t="s">
        <v>675</v>
      </c>
      <c r="K22" s="2323" t="s">
        <v>677</v>
      </c>
      <c r="L22" s="2276" t="s">
        <v>677</v>
      </c>
      <c r="M22" s="2276" t="s">
        <v>722</v>
      </c>
      <c r="N22" s="2283"/>
      <c r="O22" s="3148" t="s">
        <v>724</v>
      </c>
      <c r="P22" s="3149"/>
      <c r="Q22" s="3149"/>
      <c r="R22" s="3150"/>
      <c r="S22" s="2476"/>
      <c r="T22" s="2300"/>
      <c r="U22" s="2300"/>
      <c r="V22" s="2335"/>
      <c r="W22" s="1494"/>
      <c r="X22" s="1494"/>
      <c r="Y22" s="1494"/>
    </row>
    <row r="23" spans="2:25" s="1468" customFormat="1" x14ac:dyDescent="0.25">
      <c r="B23" s="2275" t="s">
        <v>462</v>
      </c>
      <c r="C23" s="2273"/>
      <c r="D23" s="2273"/>
      <c r="E23" s="2323"/>
      <c r="F23" s="2323"/>
      <c r="G23" s="2273"/>
      <c r="H23" s="2273"/>
      <c r="I23" s="2273"/>
      <c r="J23" s="2273" t="s">
        <v>675</v>
      </c>
      <c r="K23" s="2273" t="s">
        <v>677</v>
      </c>
      <c r="L23" s="2282" t="s">
        <v>677</v>
      </c>
      <c r="M23" s="2282" t="s">
        <v>722</v>
      </c>
      <c r="N23" s="2283" t="s">
        <v>598</v>
      </c>
      <c r="O23" s="3455" t="s">
        <v>724</v>
      </c>
      <c r="P23" s="3104"/>
      <c r="Q23" s="3104"/>
      <c r="R23" s="3456"/>
      <c r="S23" s="2289" t="s">
        <v>1165</v>
      </c>
      <c r="T23" s="2300" t="s">
        <v>667</v>
      </c>
      <c r="U23" s="2300" t="s">
        <v>1282</v>
      </c>
      <c r="V23" s="2335" t="s">
        <v>541</v>
      </c>
      <c r="W23" s="1494"/>
      <c r="X23" s="1494"/>
      <c r="Y23" s="1494"/>
    </row>
    <row r="24" spans="2:25" s="1468" customFormat="1" x14ac:dyDescent="0.25">
      <c r="B24" s="2390"/>
      <c r="C24" s="2273"/>
      <c r="D24" s="2273"/>
      <c r="E24" s="2273"/>
      <c r="F24" s="2273"/>
      <c r="G24" s="2273"/>
      <c r="H24" s="2273"/>
      <c r="I24" s="2273"/>
      <c r="J24" s="2323" t="s">
        <v>675</v>
      </c>
      <c r="K24" s="2323" t="s">
        <v>677</v>
      </c>
      <c r="L24" s="2276" t="s">
        <v>723</v>
      </c>
      <c r="M24" s="2276"/>
      <c r="N24" s="2277"/>
      <c r="O24" s="3148" t="s">
        <v>491</v>
      </c>
      <c r="P24" s="3149"/>
      <c r="Q24" s="3149"/>
      <c r="R24" s="3150"/>
      <c r="S24" s="2476"/>
      <c r="T24" s="2300"/>
      <c r="U24" s="2300"/>
      <c r="V24" s="2335"/>
      <c r="W24" s="1494"/>
      <c r="X24" s="1494"/>
      <c r="Y24" s="1494"/>
    </row>
    <row r="25" spans="2:25" s="1468" customFormat="1" x14ac:dyDescent="0.25">
      <c r="B25" s="2390"/>
      <c r="C25" s="2273"/>
      <c r="D25" s="2273"/>
      <c r="E25" s="2273"/>
      <c r="F25" s="2273"/>
      <c r="G25" s="2273"/>
      <c r="H25" s="2273"/>
      <c r="I25" s="2273"/>
      <c r="J25" s="2323" t="s">
        <v>675</v>
      </c>
      <c r="K25" s="2323" t="s">
        <v>677</v>
      </c>
      <c r="L25" s="2276" t="s">
        <v>723</v>
      </c>
      <c r="M25" s="2276" t="s">
        <v>677</v>
      </c>
      <c r="N25" s="2277"/>
      <c r="O25" s="3455" t="s">
        <v>1158</v>
      </c>
      <c r="P25" s="3104"/>
      <c r="Q25" s="3104"/>
      <c r="R25" s="3456"/>
      <c r="S25" s="2476"/>
      <c r="T25" s="2300"/>
      <c r="U25" s="2337"/>
      <c r="V25" s="2335"/>
      <c r="W25" s="1494"/>
      <c r="X25" s="1494"/>
      <c r="Y25" s="1494"/>
    </row>
    <row r="26" spans="2:25" s="1468" customFormat="1" x14ac:dyDescent="0.25">
      <c r="B26" s="2275" t="s">
        <v>462</v>
      </c>
      <c r="C26" s="2273"/>
      <c r="D26" s="2273"/>
      <c r="E26" s="2273"/>
      <c r="F26" s="2273"/>
      <c r="G26" s="2273"/>
      <c r="H26" s="2273"/>
      <c r="I26" s="2273"/>
      <c r="J26" s="2273" t="s">
        <v>675</v>
      </c>
      <c r="K26" s="2273" t="s">
        <v>677</v>
      </c>
      <c r="L26" s="2282" t="s">
        <v>723</v>
      </c>
      <c r="M26" s="2282" t="s">
        <v>677</v>
      </c>
      <c r="N26" s="2283" t="s">
        <v>598</v>
      </c>
      <c r="O26" s="3148" t="s">
        <v>137</v>
      </c>
      <c r="P26" s="3149"/>
      <c r="Q26" s="3149"/>
      <c r="R26" s="3150"/>
      <c r="S26" s="2289" t="s">
        <v>1165</v>
      </c>
      <c r="T26" s="2300" t="s">
        <v>681</v>
      </c>
      <c r="U26" s="2337" t="s">
        <v>1319</v>
      </c>
      <c r="V26" s="2335" t="s">
        <v>875</v>
      </c>
      <c r="W26" s="1494">
        <v>7000</v>
      </c>
      <c r="X26" s="1494">
        <v>5250</v>
      </c>
      <c r="Y26" s="1494">
        <v>7000</v>
      </c>
    </row>
    <row r="27" spans="2:25" s="1468" customFormat="1" x14ac:dyDescent="0.25">
      <c r="B27" s="2390"/>
      <c r="C27" s="2273"/>
      <c r="D27" s="2273"/>
      <c r="E27" s="2273"/>
      <c r="F27" s="2273"/>
      <c r="G27" s="2273"/>
      <c r="H27" s="2273"/>
      <c r="I27" s="2273"/>
      <c r="J27" s="2323" t="s">
        <v>675</v>
      </c>
      <c r="K27" s="2323" t="s">
        <v>677</v>
      </c>
      <c r="L27" s="2276" t="s">
        <v>723</v>
      </c>
      <c r="M27" s="2276" t="s">
        <v>675</v>
      </c>
      <c r="N27" s="2277"/>
      <c r="O27" s="3455" t="s">
        <v>1196</v>
      </c>
      <c r="P27" s="3104"/>
      <c r="Q27" s="3104"/>
      <c r="R27" s="3456"/>
      <c r="S27" s="2289"/>
      <c r="T27" s="2300"/>
      <c r="U27" s="2337"/>
      <c r="V27" s="2335"/>
      <c r="W27" s="1494"/>
      <c r="X27" s="1494"/>
      <c r="Y27" s="1494"/>
    </row>
    <row r="28" spans="2:25" s="1468" customFormat="1" x14ac:dyDescent="0.25">
      <c r="B28" s="2275" t="s">
        <v>462</v>
      </c>
      <c r="C28" s="2273"/>
      <c r="D28" s="2273"/>
      <c r="E28" s="2273"/>
      <c r="F28" s="2273"/>
      <c r="G28" s="2273"/>
      <c r="H28" s="2273"/>
      <c r="I28" s="2273"/>
      <c r="J28" s="2273" t="s">
        <v>675</v>
      </c>
      <c r="K28" s="2273" t="s">
        <v>677</v>
      </c>
      <c r="L28" s="2282" t="s">
        <v>723</v>
      </c>
      <c r="M28" s="2282" t="s">
        <v>675</v>
      </c>
      <c r="N28" s="2283" t="s">
        <v>598</v>
      </c>
      <c r="O28" s="3148" t="s">
        <v>393</v>
      </c>
      <c r="P28" s="3149"/>
      <c r="Q28" s="3149"/>
      <c r="R28" s="3150"/>
      <c r="S28" s="2289" t="s">
        <v>1165</v>
      </c>
      <c r="T28" s="2300" t="s">
        <v>681</v>
      </c>
      <c r="U28" s="2300" t="s">
        <v>1319</v>
      </c>
      <c r="V28" s="2335" t="s">
        <v>875</v>
      </c>
      <c r="W28" s="1494">
        <v>8000</v>
      </c>
      <c r="X28" s="1494">
        <v>6000</v>
      </c>
      <c r="Y28" s="1494">
        <v>8000</v>
      </c>
    </row>
    <row r="29" spans="2:25" s="1468" customFormat="1" x14ac:dyDescent="0.25">
      <c r="B29" s="2390"/>
      <c r="C29" s="2273"/>
      <c r="D29" s="2273"/>
      <c r="E29" s="2273"/>
      <c r="F29" s="2273"/>
      <c r="G29" s="2273"/>
      <c r="H29" s="2273"/>
      <c r="I29" s="2273"/>
      <c r="J29" s="2323" t="s">
        <v>675</v>
      </c>
      <c r="K29" s="2323" t="s">
        <v>677</v>
      </c>
      <c r="L29" s="2276" t="s">
        <v>723</v>
      </c>
      <c r="M29" s="2276" t="s">
        <v>680</v>
      </c>
      <c r="N29" s="2277"/>
      <c r="O29" s="3455" t="s">
        <v>1197</v>
      </c>
      <c r="P29" s="3104"/>
      <c r="Q29" s="3104"/>
      <c r="R29" s="3456"/>
      <c r="S29" s="2476"/>
      <c r="T29" s="2300"/>
      <c r="U29" s="2300"/>
      <c r="V29" s="2335"/>
      <c r="W29" s="1494"/>
      <c r="X29" s="1494"/>
      <c r="Y29" s="1494"/>
    </row>
    <row r="30" spans="2:25" s="1468" customFormat="1" x14ac:dyDescent="0.25">
      <c r="B30" s="2275" t="s">
        <v>462</v>
      </c>
      <c r="C30" s="2273"/>
      <c r="D30" s="2273"/>
      <c r="E30" s="2273"/>
      <c r="F30" s="2273"/>
      <c r="G30" s="2273"/>
      <c r="H30" s="2273"/>
      <c r="I30" s="2273"/>
      <c r="J30" s="2273" t="s">
        <v>675</v>
      </c>
      <c r="K30" s="2273" t="s">
        <v>677</v>
      </c>
      <c r="L30" s="2282" t="s">
        <v>723</v>
      </c>
      <c r="M30" s="2282" t="s">
        <v>680</v>
      </c>
      <c r="N30" s="2283" t="s">
        <v>598</v>
      </c>
      <c r="O30" s="3148" t="s">
        <v>503</v>
      </c>
      <c r="P30" s="3149"/>
      <c r="Q30" s="3149"/>
      <c r="R30" s="3150"/>
      <c r="S30" s="2289" t="s">
        <v>1165</v>
      </c>
      <c r="T30" s="2300" t="s">
        <v>681</v>
      </c>
      <c r="U30" s="2300" t="s">
        <v>1319</v>
      </c>
      <c r="V30" s="2335" t="s">
        <v>875</v>
      </c>
      <c r="W30" s="1494">
        <v>5000</v>
      </c>
      <c r="X30" s="1494">
        <v>3750</v>
      </c>
      <c r="Y30" s="1494">
        <v>5000</v>
      </c>
    </row>
    <row r="31" spans="2:25" s="1468" customFormat="1" x14ac:dyDescent="0.25">
      <c r="B31" s="2390"/>
      <c r="C31" s="2273"/>
      <c r="D31" s="2273"/>
      <c r="E31" s="2273"/>
      <c r="F31" s="2273"/>
      <c r="G31" s="2273"/>
      <c r="H31" s="2273"/>
      <c r="I31" s="2273"/>
      <c r="J31" s="2323" t="s">
        <v>675</v>
      </c>
      <c r="K31" s="2323" t="s">
        <v>677</v>
      </c>
      <c r="L31" s="2276" t="s">
        <v>723</v>
      </c>
      <c r="M31" s="2276" t="s">
        <v>722</v>
      </c>
      <c r="N31" s="2277"/>
      <c r="O31" s="3455" t="s">
        <v>1926</v>
      </c>
      <c r="P31" s="3104"/>
      <c r="Q31" s="3104"/>
      <c r="R31" s="3456"/>
      <c r="S31" s="2476"/>
      <c r="T31" s="2300"/>
      <c r="U31" s="2300"/>
      <c r="V31" s="2335"/>
      <c r="W31" s="1494"/>
      <c r="X31" s="1494"/>
      <c r="Y31" s="1494"/>
    </row>
    <row r="32" spans="2:25" s="1468" customFormat="1" x14ac:dyDescent="0.25">
      <c r="B32" s="2275" t="s">
        <v>462</v>
      </c>
      <c r="C32" s="2273"/>
      <c r="D32" s="2273"/>
      <c r="E32" s="2273"/>
      <c r="F32" s="2273"/>
      <c r="G32" s="2273"/>
      <c r="H32" s="2273"/>
      <c r="I32" s="2273"/>
      <c r="J32" s="2273" t="s">
        <v>675</v>
      </c>
      <c r="K32" s="2273" t="s">
        <v>677</v>
      </c>
      <c r="L32" s="2282" t="s">
        <v>723</v>
      </c>
      <c r="M32" s="2282" t="s">
        <v>722</v>
      </c>
      <c r="N32" s="2283" t="s">
        <v>598</v>
      </c>
      <c r="O32" s="3148" t="s">
        <v>1927</v>
      </c>
      <c r="P32" s="3149"/>
      <c r="Q32" s="3149"/>
      <c r="R32" s="3150"/>
      <c r="S32" s="2289" t="s">
        <v>1165</v>
      </c>
      <c r="T32" s="2300" t="s">
        <v>681</v>
      </c>
      <c r="U32" s="2300" t="s">
        <v>1319</v>
      </c>
      <c r="V32" s="2335" t="s">
        <v>875</v>
      </c>
      <c r="W32" s="1494"/>
      <c r="X32" s="1494"/>
      <c r="Y32" s="1494"/>
    </row>
    <row r="33" spans="2:25" s="1468" customFormat="1" x14ac:dyDescent="0.25">
      <c r="B33" s="2390"/>
      <c r="C33" s="2273"/>
      <c r="D33" s="2273"/>
      <c r="E33" s="2273"/>
      <c r="F33" s="2273"/>
      <c r="G33" s="2273"/>
      <c r="H33" s="2273"/>
      <c r="I33" s="2273"/>
      <c r="J33" s="2323" t="s">
        <v>675</v>
      </c>
      <c r="K33" s="2323" t="s">
        <v>680</v>
      </c>
      <c r="L33" s="2276"/>
      <c r="M33" s="2276"/>
      <c r="N33" s="2277"/>
      <c r="O33" s="3455" t="s">
        <v>1954</v>
      </c>
      <c r="P33" s="3104"/>
      <c r="Q33" s="3104"/>
      <c r="R33" s="3456"/>
      <c r="S33" s="2476"/>
      <c r="T33" s="2300"/>
      <c r="U33" s="2300"/>
      <c r="V33" s="2335"/>
      <c r="W33" s="1494"/>
      <c r="X33" s="1494"/>
      <c r="Y33" s="1494"/>
    </row>
    <row r="34" spans="2:25" s="1468" customFormat="1" x14ac:dyDescent="0.25">
      <c r="B34" s="2390"/>
      <c r="C34" s="2273"/>
      <c r="D34" s="2273"/>
      <c r="E34" s="2273"/>
      <c r="F34" s="2273"/>
      <c r="G34" s="2273"/>
      <c r="H34" s="2273"/>
      <c r="I34" s="2273"/>
      <c r="J34" s="2323" t="s">
        <v>675</v>
      </c>
      <c r="K34" s="2323" t="s">
        <v>680</v>
      </c>
      <c r="L34" s="2276" t="s">
        <v>722</v>
      </c>
      <c r="M34" s="2276"/>
      <c r="N34" s="2277"/>
      <c r="O34" s="3148" t="s">
        <v>740</v>
      </c>
      <c r="P34" s="3149"/>
      <c r="Q34" s="3149"/>
      <c r="R34" s="3150"/>
      <c r="S34" s="2476"/>
      <c r="T34" s="2300"/>
      <c r="U34" s="2300"/>
      <c r="V34" s="2335"/>
      <c r="W34" s="1494"/>
      <c r="X34" s="1494"/>
      <c r="Y34" s="1494"/>
    </row>
    <row r="35" spans="2:25" s="1468" customFormat="1" x14ac:dyDescent="0.25">
      <c r="B35" s="2390"/>
      <c r="C35" s="2273"/>
      <c r="D35" s="2273"/>
      <c r="E35" s="2273"/>
      <c r="F35" s="2273"/>
      <c r="G35" s="2273"/>
      <c r="H35" s="2273"/>
      <c r="I35" s="2273"/>
      <c r="J35" s="2323" t="s">
        <v>675</v>
      </c>
      <c r="K35" s="2323" t="s">
        <v>680</v>
      </c>
      <c r="L35" s="2276" t="s">
        <v>722</v>
      </c>
      <c r="M35" s="2276" t="s">
        <v>677</v>
      </c>
      <c r="N35" s="2277"/>
      <c r="O35" s="3455" t="s">
        <v>1198</v>
      </c>
      <c r="P35" s="3104"/>
      <c r="Q35" s="3104"/>
      <c r="R35" s="3456"/>
      <c r="S35" s="2476"/>
      <c r="T35" s="2300"/>
      <c r="U35" s="2337"/>
      <c r="V35" s="2335"/>
      <c r="W35" s="1494"/>
      <c r="X35" s="1494"/>
      <c r="Y35" s="1494"/>
    </row>
    <row r="36" spans="2:25" s="1468" customFormat="1" x14ac:dyDescent="0.25">
      <c r="B36" s="2275" t="s">
        <v>462</v>
      </c>
      <c r="C36" s="2273"/>
      <c r="D36" s="2273"/>
      <c r="E36" s="2273"/>
      <c r="F36" s="2273"/>
      <c r="G36" s="2273"/>
      <c r="H36" s="2273"/>
      <c r="I36" s="2273"/>
      <c r="J36" s="2273" t="s">
        <v>675</v>
      </c>
      <c r="K36" s="2273" t="s">
        <v>680</v>
      </c>
      <c r="L36" s="2282" t="s">
        <v>722</v>
      </c>
      <c r="M36" s="2282" t="s">
        <v>677</v>
      </c>
      <c r="N36" s="2283" t="s">
        <v>598</v>
      </c>
      <c r="O36" s="3148" t="s">
        <v>1199</v>
      </c>
      <c r="P36" s="3149"/>
      <c r="Q36" s="3149"/>
      <c r="R36" s="3150"/>
      <c r="S36" s="2289" t="s">
        <v>1165</v>
      </c>
      <c r="T36" s="2300" t="s">
        <v>668</v>
      </c>
      <c r="U36" s="2337" t="s">
        <v>1320</v>
      </c>
      <c r="V36" s="2335" t="s">
        <v>1283</v>
      </c>
      <c r="W36" s="1494">
        <v>450000</v>
      </c>
      <c r="X36" s="1494">
        <v>337500</v>
      </c>
      <c r="Y36" s="1494">
        <v>390665.31</v>
      </c>
    </row>
    <row r="37" spans="2:25" s="1468" customFormat="1" x14ac:dyDescent="0.25">
      <c r="B37" s="2390"/>
      <c r="C37" s="2273"/>
      <c r="D37" s="2273"/>
      <c r="E37" s="2273"/>
      <c r="F37" s="2273"/>
      <c r="G37" s="2273"/>
      <c r="H37" s="2273"/>
      <c r="I37" s="2273"/>
      <c r="J37" s="2323" t="s">
        <v>675</v>
      </c>
      <c r="K37" s="2323" t="s">
        <v>722</v>
      </c>
      <c r="L37" s="2276"/>
      <c r="M37" s="2276"/>
      <c r="N37" s="2277"/>
      <c r="O37" s="3455" t="s">
        <v>666</v>
      </c>
      <c r="P37" s="3104"/>
      <c r="Q37" s="3104"/>
      <c r="R37" s="3456"/>
      <c r="S37" s="2476"/>
      <c r="T37" s="2300"/>
      <c r="U37" s="2300"/>
      <c r="V37" s="2335"/>
      <c r="W37" s="1494"/>
      <c r="X37" s="1494"/>
      <c r="Y37" s="1494"/>
    </row>
    <row r="38" spans="2:25" s="1468" customFormat="1" x14ac:dyDescent="0.25">
      <c r="B38" s="2390"/>
      <c r="C38" s="2273"/>
      <c r="D38" s="2273"/>
      <c r="E38" s="2273"/>
      <c r="F38" s="2273"/>
      <c r="G38" s="2273"/>
      <c r="H38" s="2273"/>
      <c r="I38" s="2273"/>
      <c r="J38" s="2323" t="s">
        <v>675</v>
      </c>
      <c r="K38" s="2323" t="s">
        <v>722</v>
      </c>
      <c r="L38" s="2276" t="s">
        <v>677</v>
      </c>
      <c r="M38" s="2276"/>
      <c r="N38" s="2277"/>
      <c r="O38" s="3148" t="s">
        <v>1968</v>
      </c>
      <c r="P38" s="3149"/>
      <c r="Q38" s="3149"/>
      <c r="R38" s="3150"/>
      <c r="S38" s="2476"/>
      <c r="T38" s="2300"/>
      <c r="U38" s="2300"/>
      <c r="V38" s="2335"/>
      <c r="W38" s="1494"/>
      <c r="X38" s="1494"/>
      <c r="Y38" s="1494"/>
    </row>
    <row r="39" spans="2:25" s="1468" customFormat="1" x14ac:dyDescent="0.25">
      <c r="B39" s="2390"/>
      <c r="C39" s="2273"/>
      <c r="D39" s="2273"/>
      <c r="E39" s="2273"/>
      <c r="F39" s="2273"/>
      <c r="G39" s="2273"/>
      <c r="H39" s="2273"/>
      <c r="I39" s="2273"/>
      <c r="J39" s="2323" t="s">
        <v>675</v>
      </c>
      <c r="K39" s="2323" t="s">
        <v>722</v>
      </c>
      <c r="L39" s="2276" t="s">
        <v>677</v>
      </c>
      <c r="M39" s="2276" t="s">
        <v>675</v>
      </c>
      <c r="N39" s="2277"/>
      <c r="O39" s="3455" t="s">
        <v>1200</v>
      </c>
      <c r="P39" s="3104"/>
      <c r="Q39" s="3104"/>
      <c r="R39" s="3456"/>
      <c r="S39" s="2476"/>
      <c r="T39" s="2300"/>
      <c r="U39" s="2300"/>
      <c r="V39" s="2335"/>
      <c r="W39" s="1494"/>
      <c r="X39" s="1494"/>
      <c r="Y39" s="1494"/>
    </row>
    <row r="40" spans="2:25" s="1468" customFormat="1" x14ac:dyDescent="0.25">
      <c r="B40" s="2275" t="s">
        <v>462</v>
      </c>
      <c r="C40" s="2273"/>
      <c r="D40" s="2273"/>
      <c r="E40" s="2273"/>
      <c r="F40" s="2273"/>
      <c r="G40" s="2273"/>
      <c r="H40" s="2273"/>
      <c r="I40" s="2273"/>
      <c r="J40" s="2273" t="s">
        <v>675</v>
      </c>
      <c r="K40" s="2273" t="s">
        <v>722</v>
      </c>
      <c r="L40" s="2282" t="s">
        <v>677</v>
      </c>
      <c r="M40" s="2282">
        <v>2</v>
      </c>
      <c r="N40" s="2283" t="s">
        <v>610</v>
      </c>
      <c r="O40" s="3148" t="s">
        <v>1201</v>
      </c>
      <c r="P40" s="3149"/>
      <c r="Q40" s="3149"/>
      <c r="R40" s="3150"/>
      <c r="S40" s="2289" t="s">
        <v>1165</v>
      </c>
      <c r="T40" s="2300" t="s">
        <v>681</v>
      </c>
      <c r="U40" s="2300" t="s">
        <v>1319</v>
      </c>
      <c r="V40" s="2335" t="s">
        <v>875</v>
      </c>
      <c r="W40" s="1494">
        <v>656071.28</v>
      </c>
      <c r="X40" s="1494">
        <v>492053.49</v>
      </c>
      <c r="Y40" s="1494">
        <v>400441.35</v>
      </c>
    </row>
    <row r="41" spans="2:25" s="1468" customFormat="1" x14ac:dyDescent="0.25">
      <c r="B41" s="2388"/>
      <c r="C41" s="2273"/>
      <c r="D41" s="2273"/>
      <c r="E41" s="2273"/>
      <c r="F41" s="2273"/>
      <c r="G41" s="2273"/>
      <c r="H41" s="2273"/>
      <c r="I41" s="2273"/>
      <c r="J41" s="2273"/>
      <c r="K41" s="2273"/>
      <c r="L41" s="2282"/>
      <c r="M41" s="2282"/>
      <c r="N41" s="2283"/>
      <c r="O41" s="3455"/>
      <c r="P41" s="3104"/>
      <c r="Q41" s="3104"/>
      <c r="R41" s="3456"/>
      <c r="S41" s="2476"/>
      <c r="T41" s="2300"/>
      <c r="U41" s="2300"/>
      <c r="V41" s="2335"/>
      <c r="W41" s="1494"/>
      <c r="X41" s="1494"/>
      <c r="Y41" s="1494"/>
    </row>
    <row r="42" spans="2:25" s="1469" customFormat="1" ht="15.75" thickBot="1" x14ac:dyDescent="0.3">
      <c r="B42" s="2186"/>
      <c r="C42" s="2176"/>
      <c r="D42" s="2176"/>
      <c r="E42" s="2176"/>
      <c r="F42" s="2176"/>
      <c r="G42" s="2176"/>
      <c r="H42" s="2176"/>
      <c r="I42" s="2176"/>
      <c r="J42" s="2176"/>
      <c r="K42" s="2176"/>
      <c r="L42" s="2173"/>
      <c r="M42" s="2173"/>
      <c r="N42" s="2174"/>
      <c r="O42" s="2989"/>
      <c r="P42" s="2990"/>
      <c r="Q42" s="2990"/>
      <c r="R42" s="2991"/>
      <c r="S42" s="2195"/>
      <c r="T42" s="2171"/>
      <c r="U42" s="2171"/>
      <c r="V42" s="2184"/>
      <c r="W42" s="1471"/>
      <c r="X42" s="1471"/>
      <c r="Y42" s="1471"/>
    </row>
    <row r="43" spans="2:25" ht="15.75" thickBot="1" x14ac:dyDescent="0.3">
      <c r="B43" s="3894" t="s">
        <v>504</v>
      </c>
      <c r="C43" s="3894"/>
      <c r="D43" s="3894"/>
      <c r="E43" s="3894"/>
      <c r="F43" s="3894"/>
      <c r="G43" s="3894"/>
      <c r="H43" s="3894"/>
      <c r="I43" s="3894"/>
      <c r="J43" s="3894"/>
      <c r="K43" s="3894"/>
      <c r="L43" s="3894"/>
      <c r="M43" s="3894"/>
      <c r="N43" s="3894"/>
      <c r="O43" s="3894"/>
      <c r="P43" s="3894"/>
      <c r="Q43" s="3894"/>
      <c r="R43" s="3894"/>
      <c r="S43" s="3894"/>
      <c r="T43" s="3894"/>
      <c r="U43" s="3894"/>
      <c r="V43" s="3895"/>
      <c r="W43" s="696">
        <f>SUM(W17:W42)</f>
        <v>1366071.28</v>
      </c>
      <c r="X43" s="696">
        <f>SUM(X17:X42)</f>
        <v>1024553.49</v>
      </c>
      <c r="Y43" s="696">
        <f>(Y18+Y21+Y23+Y26+Y28+Y30+Y36+Y40)</f>
        <v>1051106.6600000001</v>
      </c>
    </row>
    <row r="44" spans="2:25" x14ac:dyDescent="0.25">
      <c r="B44" s="60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61"/>
    </row>
    <row r="45" spans="2:25" x14ac:dyDescent="0.25">
      <c r="B45" s="5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62"/>
    </row>
    <row r="46" spans="2:25" x14ac:dyDescent="0.25">
      <c r="B46" s="5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62"/>
    </row>
    <row r="47" spans="2:25" x14ac:dyDescent="0.25">
      <c r="B47" s="55"/>
      <c r="C47" s="18"/>
      <c r="D47" s="18"/>
      <c r="E47" s="18"/>
      <c r="F47" s="18"/>
      <c r="G47" s="18"/>
      <c r="H47" s="26"/>
      <c r="I47" s="26"/>
      <c r="J47" s="26"/>
      <c r="K47" s="26"/>
      <c r="L47" s="18"/>
      <c r="M47" s="18"/>
      <c r="N47" s="18"/>
      <c r="O47" s="18"/>
      <c r="P47" s="18"/>
      <c r="Q47" s="26"/>
      <c r="R47" s="26"/>
      <c r="S47" s="26"/>
      <c r="T47" s="26"/>
      <c r="U47" s="18"/>
      <c r="V47" s="18"/>
      <c r="W47" s="18"/>
      <c r="X47" s="18"/>
      <c r="Y47" s="62"/>
    </row>
    <row r="48" spans="2:25" x14ac:dyDescent="0.25">
      <c r="B48" s="55"/>
      <c r="C48" s="3000" t="s">
        <v>892</v>
      </c>
      <c r="D48" s="3000"/>
      <c r="E48" s="3000"/>
      <c r="F48" s="3000"/>
      <c r="G48" s="3000"/>
      <c r="H48" s="26"/>
      <c r="I48" s="26"/>
      <c r="J48" s="26"/>
      <c r="K48" s="26"/>
      <c r="L48" s="3000" t="s">
        <v>763</v>
      </c>
      <c r="M48" s="3000"/>
      <c r="N48" s="3000"/>
      <c r="O48" s="3000"/>
      <c r="P48" s="3000"/>
      <c r="Q48" s="26"/>
      <c r="R48" s="26"/>
      <c r="S48" s="26"/>
      <c r="T48" s="26"/>
      <c r="U48" s="3000" t="s">
        <v>893</v>
      </c>
      <c r="V48" s="3000"/>
      <c r="W48" s="3000"/>
      <c r="X48" s="3000"/>
      <c r="Y48" s="62"/>
    </row>
    <row r="49" spans="2:25" ht="15.75" thickBot="1" x14ac:dyDescent="0.3"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8"/>
    </row>
    <row r="50" spans="2:25" x14ac:dyDescent="0.25">
      <c r="Y50">
        <v>135</v>
      </c>
    </row>
  </sheetData>
  <mergeCells count="62">
    <mergeCell ref="O18:R18"/>
    <mergeCell ref="O41:R41"/>
    <mergeCell ref="O42:R42"/>
    <mergeCell ref="O36:R36"/>
    <mergeCell ref="O37:R37"/>
    <mergeCell ref="O38:R38"/>
    <mergeCell ref="O39:R39"/>
    <mergeCell ref="O40:R40"/>
    <mergeCell ref="O30:R30"/>
    <mergeCell ref="O31:R31"/>
    <mergeCell ref="O32:R32"/>
    <mergeCell ref="O34:R34"/>
    <mergeCell ref="O35:R35"/>
    <mergeCell ref="K9:U9"/>
    <mergeCell ref="B11:B15"/>
    <mergeCell ref="C11:C15"/>
    <mergeCell ref="D12:D15"/>
    <mergeCell ref="E12:E15"/>
    <mergeCell ref="F12:F15"/>
    <mergeCell ref="G12:G15"/>
    <mergeCell ref="L12:L15"/>
    <mergeCell ref="M12:M15"/>
    <mergeCell ref="N12:N15"/>
    <mergeCell ref="B1:Y1"/>
    <mergeCell ref="B2:Y2"/>
    <mergeCell ref="B3:Y3"/>
    <mergeCell ref="B4:Y4"/>
    <mergeCell ref="B7:Y7"/>
    <mergeCell ref="C5:E5"/>
    <mergeCell ref="W5:X5"/>
    <mergeCell ref="Y12:Y15"/>
    <mergeCell ref="T11:T15"/>
    <mergeCell ref="U11:U15"/>
    <mergeCell ref="U48:X48"/>
    <mergeCell ref="L48:P48"/>
    <mergeCell ref="O33:R33"/>
    <mergeCell ref="O17:R17"/>
    <mergeCell ref="O19:R19"/>
    <mergeCell ref="O20:R20"/>
    <mergeCell ref="O21:R21"/>
    <mergeCell ref="O22:R22"/>
    <mergeCell ref="O23:R23"/>
    <mergeCell ref="O24:R24"/>
    <mergeCell ref="O25:R25"/>
    <mergeCell ref="O26:R26"/>
    <mergeCell ref="O27:R27"/>
    <mergeCell ref="C48:G48"/>
    <mergeCell ref="W11:X11"/>
    <mergeCell ref="W12:W15"/>
    <mergeCell ref="X12:X15"/>
    <mergeCell ref="O13:R13"/>
    <mergeCell ref="V11:V15"/>
    <mergeCell ref="O16:R16"/>
    <mergeCell ref="B43:V43"/>
    <mergeCell ref="H12:H15"/>
    <mergeCell ref="I11:I15"/>
    <mergeCell ref="J12:J15"/>
    <mergeCell ref="K12:K15"/>
    <mergeCell ref="J11:N11"/>
    <mergeCell ref="D11:H11"/>
    <mergeCell ref="O28:R28"/>
    <mergeCell ref="O29:R29"/>
  </mergeCells>
  <pageMargins left="0.70866141732283472" right="0.70866141732283472" top="0.55118110236220474" bottom="0.74803149606299213" header="0.31496062992125984" footer="0.31496062992125984"/>
  <pageSetup paperSize="5" scale="57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3"/>
  <sheetViews>
    <sheetView topLeftCell="A7" zoomScale="130" zoomScaleNormal="130" workbookViewId="0">
      <selection activeCell="G15" sqref="G15:I15"/>
    </sheetView>
  </sheetViews>
  <sheetFormatPr baseColWidth="10" defaultRowHeight="15" x14ac:dyDescent="0.25"/>
  <cols>
    <col min="1" max="1" width="8.7109375" style="1246" customWidth="1"/>
    <col min="3" max="3" width="5.85546875" customWidth="1"/>
  </cols>
  <sheetData>
    <row r="2" spans="2:9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2:9" x14ac:dyDescent="0.25">
      <c r="B3" s="3483" t="s">
        <v>0</v>
      </c>
      <c r="C3" s="3483"/>
      <c r="D3" s="3483"/>
      <c r="E3" s="3483"/>
      <c r="F3" s="3483"/>
      <c r="G3" s="3483"/>
      <c r="H3" s="3483"/>
      <c r="I3" s="3483"/>
    </row>
    <row r="4" spans="2:9" x14ac:dyDescent="0.25">
      <c r="B4" s="3483" t="s">
        <v>1801</v>
      </c>
      <c r="C4" s="3483"/>
      <c r="D4" s="3483"/>
      <c r="E4" s="3483"/>
      <c r="F4" s="3483"/>
      <c r="G4" s="3483"/>
      <c r="H4" s="3483"/>
      <c r="I4" s="3483"/>
    </row>
    <row r="5" spans="2:9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</row>
    <row r="6" spans="2:9" x14ac:dyDescent="0.25">
      <c r="B6" s="825" t="s">
        <v>283</v>
      </c>
      <c r="C6" s="1246"/>
      <c r="D6" s="1246"/>
      <c r="E6" s="1246"/>
      <c r="F6" s="1246"/>
      <c r="G6" s="1246"/>
      <c r="H6" s="1246"/>
      <c r="I6" s="1246"/>
    </row>
    <row r="7" spans="2:9" ht="15.75" thickBot="1" x14ac:dyDescent="0.3">
      <c r="B7" s="1293"/>
      <c r="C7" s="1293"/>
      <c r="D7" s="1246"/>
      <c r="E7" s="1246"/>
      <c r="F7" s="1246"/>
      <c r="G7" s="1246"/>
      <c r="H7" s="1293"/>
      <c r="I7" s="1246"/>
    </row>
    <row r="8" spans="2:9" ht="15.75" thickBot="1" x14ac:dyDescent="0.3">
      <c r="B8" s="1874" t="s">
        <v>4</v>
      </c>
      <c r="C8" s="1875"/>
      <c r="D8" s="1111">
        <v>7122</v>
      </c>
      <c r="E8" s="2246" t="s">
        <v>1874</v>
      </c>
      <c r="F8" s="184" t="s">
        <v>105</v>
      </c>
      <c r="G8" s="184"/>
      <c r="H8" s="1266"/>
      <c r="I8" s="184"/>
    </row>
    <row r="9" spans="2:9" ht="15.75" thickBot="1" x14ac:dyDescent="0.3">
      <c r="B9" s="1" t="s">
        <v>76</v>
      </c>
      <c r="C9" s="1875"/>
      <c r="D9" s="1286">
        <v>14</v>
      </c>
      <c r="E9" s="1292"/>
      <c r="F9" s="3876" t="s">
        <v>2417</v>
      </c>
      <c r="G9" s="3876"/>
      <c r="H9" s="3876"/>
      <c r="I9" s="3877"/>
    </row>
    <row r="10" spans="2:9" ht="15.75" thickBot="1" x14ac:dyDescent="0.3">
      <c r="B10" s="1874" t="s">
        <v>77</v>
      </c>
      <c r="C10" s="192"/>
      <c r="D10" s="1286">
        <v>0</v>
      </c>
      <c r="E10" s="1246"/>
      <c r="F10" s="1247" t="s">
        <v>2416</v>
      </c>
      <c r="G10" s="1320"/>
      <c r="H10" s="1320"/>
      <c r="I10" s="1312"/>
    </row>
    <row r="11" spans="2:9" ht="15.75" thickBot="1" x14ac:dyDescent="0.3">
      <c r="B11" s="1" t="s">
        <v>78</v>
      </c>
      <c r="C11" s="697"/>
      <c r="D11" s="1286">
        <v>0</v>
      </c>
      <c r="E11" s="234"/>
      <c r="F11" s="1320" t="s">
        <v>2416</v>
      </c>
      <c r="G11" s="1320"/>
      <c r="H11" s="1247"/>
      <c r="I11" s="1320"/>
    </row>
    <row r="12" spans="2:9" ht="15.75" thickBot="1" x14ac:dyDescent="0.3">
      <c r="B12" s="424" t="s">
        <v>284</v>
      </c>
      <c r="C12" s="1875"/>
      <c r="D12" s="806">
        <v>3</v>
      </c>
      <c r="E12" s="234"/>
      <c r="F12" s="1320" t="s">
        <v>2416</v>
      </c>
      <c r="G12" s="1320"/>
      <c r="H12" s="1320"/>
      <c r="I12" s="1312"/>
    </row>
    <row r="13" spans="2:9" ht="15.75" thickBot="1" x14ac:dyDescent="0.3">
      <c r="B13" s="1874" t="s">
        <v>1944</v>
      </c>
      <c r="C13" s="1875"/>
      <c r="D13" s="1355"/>
      <c r="E13" s="1293"/>
      <c r="F13" s="1320" t="s">
        <v>2416</v>
      </c>
      <c r="G13" s="1247"/>
      <c r="H13" s="1320"/>
      <c r="I13" s="1312"/>
    </row>
    <row r="14" spans="2:9" ht="15.75" thickBot="1" x14ac:dyDescent="0.3">
      <c r="B14" s="193" t="s">
        <v>22</v>
      </c>
      <c r="C14" s="1875"/>
      <c r="D14" s="1303">
        <v>4203</v>
      </c>
      <c r="E14" s="92" t="s">
        <v>296</v>
      </c>
      <c r="F14" s="467"/>
      <c r="G14" s="1301">
        <v>211201</v>
      </c>
      <c r="H14" s="234"/>
      <c r="I14" s="1246"/>
    </row>
    <row r="15" spans="2:9" ht="15.75" thickBot="1" x14ac:dyDescent="0.3">
      <c r="B15" s="3524" t="s">
        <v>287</v>
      </c>
      <c r="C15" s="3526"/>
      <c r="D15" s="3009" t="s">
        <v>188</v>
      </c>
      <c r="E15" s="3010"/>
      <c r="F15" s="3011"/>
      <c r="G15" s="3009" t="s">
        <v>290</v>
      </c>
      <c r="H15" s="3010"/>
      <c r="I15" s="3011"/>
    </row>
    <row r="16" spans="2:9" ht="15.75" thickBot="1" x14ac:dyDescent="0.3">
      <c r="B16" s="3701"/>
      <c r="C16" s="3702"/>
      <c r="D16" s="3246" t="s">
        <v>86</v>
      </c>
      <c r="E16" s="3009" t="s">
        <v>288</v>
      </c>
      <c r="F16" s="3011"/>
      <c r="G16" s="3703" t="s">
        <v>86</v>
      </c>
      <c r="H16" s="3009" t="s">
        <v>291</v>
      </c>
      <c r="I16" s="3011"/>
    </row>
    <row r="17" spans="2:9" ht="15.75" thickBot="1" x14ac:dyDescent="0.3">
      <c r="B17" s="3701"/>
      <c r="C17" s="3702"/>
      <c r="D17" s="3200"/>
      <c r="E17" s="100" t="s">
        <v>92</v>
      </c>
      <c r="F17" s="100" t="s">
        <v>289</v>
      </c>
      <c r="G17" s="3704"/>
      <c r="H17" s="100" t="s">
        <v>87</v>
      </c>
      <c r="I17" s="101" t="s">
        <v>188</v>
      </c>
    </row>
    <row r="18" spans="2:9" ht="15.75" thickBot="1" x14ac:dyDescent="0.3">
      <c r="B18" s="3197" t="s">
        <v>2418</v>
      </c>
      <c r="C18" s="3199"/>
      <c r="D18" s="2247">
        <v>2</v>
      </c>
      <c r="E18" s="138">
        <v>20000</v>
      </c>
      <c r="F18" s="75">
        <f>(E18*12)</f>
        <v>240000</v>
      </c>
      <c r="G18" s="2247">
        <v>2</v>
      </c>
      <c r="H18" s="138">
        <v>20000</v>
      </c>
      <c r="I18" s="75">
        <f>(H18*12)</f>
        <v>240000</v>
      </c>
    </row>
    <row r="19" spans="2:9" x14ac:dyDescent="0.25">
      <c r="B19" s="3551"/>
      <c r="C19" s="3386"/>
      <c r="D19" s="2247"/>
      <c r="E19" s="75"/>
      <c r="F19" s="254"/>
      <c r="G19" s="2250"/>
      <c r="H19" s="75"/>
      <c r="I19" s="75"/>
    </row>
    <row r="20" spans="2:9" ht="15.75" thickBot="1" x14ac:dyDescent="0.3">
      <c r="B20" s="3197"/>
      <c r="C20" s="3199"/>
      <c r="D20" s="1279"/>
      <c r="E20" s="1286"/>
      <c r="F20" s="1257"/>
      <c r="G20" s="1286"/>
      <c r="H20" s="1257"/>
      <c r="I20" s="1286"/>
    </row>
    <row r="21" spans="2:9" x14ac:dyDescent="0.25">
      <c r="B21" s="3551"/>
      <c r="C21" s="3386"/>
      <c r="D21" s="1279"/>
      <c r="E21" s="1286"/>
      <c r="F21" s="1257"/>
      <c r="G21" s="1286"/>
      <c r="H21" s="1257"/>
      <c r="I21" s="1286"/>
    </row>
    <row r="22" spans="2:9" ht="15.75" thickBot="1" x14ac:dyDescent="0.3">
      <c r="B22" s="3197"/>
      <c r="C22" s="3199"/>
      <c r="D22" s="1279"/>
      <c r="E22" s="1286"/>
      <c r="F22" s="1257"/>
      <c r="G22" s="1286"/>
      <c r="H22" s="1257"/>
      <c r="I22" s="1286"/>
    </row>
    <row r="23" spans="2:9" x14ac:dyDescent="0.25">
      <c r="B23" s="3551"/>
      <c r="C23" s="3386"/>
      <c r="D23" s="1279"/>
      <c r="E23" s="1286"/>
      <c r="F23" s="1257"/>
      <c r="G23" s="1286"/>
      <c r="H23" s="1257"/>
      <c r="I23" s="1286"/>
    </row>
    <row r="24" spans="2:9" ht="15.75" thickBot="1" x14ac:dyDescent="0.3">
      <c r="B24" s="3197"/>
      <c r="C24" s="3199"/>
      <c r="D24" s="1279"/>
      <c r="E24" s="1286"/>
      <c r="F24" s="1257"/>
      <c r="G24" s="1286"/>
      <c r="H24" s="1257"/>
      <c r="I24" s="1286"/>
    </row>
    <row r="25" spans="2:9" x14ac:dyDescent="0.25">
      <c r="B25" s="3551"/>
      <c r="C25" s="3386"/>
      <c r="D25" s="1279"/>
      <c r="E25" s="1286"/>
      <c r="F25" s="1257"/>
      <c r="G25" s="1286"/>
      <c r="H25" s="1257"/>
      <c r="I25" s="1286"/>
    </row>
    <row r="26" spans="2:9" ht="15.75" thickBot="1" x14ac:dyDescent="0.3">
      <c r="B26" s="3197"/>
      <c r="C26" s="3199"/>
      <c r="D26" s="1279"/>
      <c r="E26" s="1286"/>
      <c r="F26" s="1257"/>
      <c r="G26" s="1286"/>
      <c r="H26" s="1257"/>
      <c r="I26" s="806"/>
    </row>
    <row r="27" spans="2:9" ht="15.75" thickBot="1" x14ac:dyDescent="0.3">
      <c r="B27" s="3551"/>
      <c r="C27" s="3386"/>
      <c r="D27" s="796"/>
      <c r="E27" s="1310"/>
      <c r="F27" s="1254"/>
      <c r="G27" s="1310"/>
      <c r="H27" s="257"/>
      <c r="I27" s="258"/>
    </row>
    <row r="28" spans="2:9" ht="15.75" thickBot="1" x14ac:dyDescent="0.3">
      <c r="B28" s="1246"/>
      <c r="C28" s="92" t="s">
        <v>99</v>
      </c>
      <c r="D28" s="2248">
        <f>SUM(D18:D27)</f>
        <v>2</v>
      </c>
      <c r="E28" s="1308"/>
      <c r="F28" s="1324"/>
      <c r="G28" s="255"/>
      <c r="H28" s="1324">
        <f>SUM(H18:H27)</f>
        <v>20000</v>
      </c>
      <c r="I28" s="1308">
        <f>SUM(I18:I27)</f>
        <v>240000</v>
      </c>
    </row>
    <row r="29" spans="2:9" x14ac:dyDescent="0.25">
      <c r="B29" s="1246"/>
      <c r="C29" s="1246"/>
      <c r="D29" s="1246"/>
      <c r="E29" s="1246"/>
      <c r="F29" s="1246"/>
      <c r="G29" s="1246"/>
      <c r="H29" s="1246"/>
      <c r="I29" s="1246"/>
    </row>
    <row r="30" spans="2:9" x14ac:dyDescent="0.25">
      <c r="B30" s="1246"/>
      <c r="C30" s="1250"/>
      <c r="D30" s="1250"/>
      <c r="E30" s="1246"/>
      <c r="F30" s="1250"/>
      <c r="G30" s="1246"/>
      <c r="H30" s="1250"/>
      <c r="I30" s="1246"/>
    </row>
    <row r="31" spans="2:9" x14ac:dyDescent="0.25">
      <c r="B31" s="1246"/>
      <c r="C31" s="3447" t="s">
        <v>294</v>
      </c>
      <c r="D31" s="3447"/>
      <c r="E31" s="1246"/>
      <c r="F31" s="2249" t="s">
        <v>271</v>
      </c>
      <c r="G31" s="1246"/>
      <c r="H31" s="2249" t="s">
        <v>295</v>
      </c>
      <c r="I31" s="1246"/>
    </row>
    <row r="32" spans="2:9" x14ac:dyDescent="0.25">
      <c r="B32" s="1246"/>
      <c r="C32" s="1246"/>
      <c r="D32" s="1246"/>
      <c r="E32" s="1246"/>
      <c r="F32" s="1246"/>
      <c r="G32" s="1246"/>
      <c r="H32" s="1246"/>
      <c r="I32" s="1246">
        <v>136</v>
      </c>
    </row>
    <row r="33" spans="2:9" x14ac:dyDescent="0.25">
      <c r="B33" s="1246"/>
      <c r="C33" s="1246"/>
      <c r="D33" s="1246"/>
      <c r="E33" s="1246"/>
      <c r="F33" s="1246"/>
      <c r="G33" s="1246"/>
      <c r="H33" s="1246"/>
      <c r="I33" s="1246"/>
    </row>
  </sheetData>
  <mergeCells count="23">
    <mergeCell ref="C31:D31"/>
    <mergeCell ref="B21:C21"/>
    <mergeCell ref="B22:C22"/>
    <mergeCell ref="B23:C23"/>
    <mergeCell ref="B24:C24"/>
    <mergeCell ref="B25:C25"/>
    <mergeCell ref="B26:C26"/>
    <mergeCell ref="B27:C27"/>
    <mergeCell ref="B18:C18"/>
    <mergeCell ref="B19:C19"/>
    <mergeCell ref="B20:C20"/>
    <mergeCell ref="G16:G17"/>
    <mergeCell ref="H16:I16"/>
    <mergeCell ref="B15:C17"/>
    <mergeCell ref="D15:F15"/>
    <mergeCell ref="G15:I15"/>
    <mergeCell ref="D16:D17"/>
    <mergeCell ref="E16:F16"/>
    <mergeCell ref="B2:I2"/>
    <mergeCell ref="B3:I3"/>
    <mergeCell ref="B4:I4"/>
    <mergeCell ref="B5:I5"/>
    <mergeCell ref="F9:I9"/>
  </mergeCells>
  <pageMargins left="0.7" right="0.7" top="0.75" bottom="0.75" header="0.3" footer="0.3"/>
  <pageSetup paperSize="5"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A1:P39"/>
  <sheetViews>
    <sheetView topLeftCell="B13" workbookViewId="0">
      <selection activeCell="K41" sqref="K41"/>
    </sheetView>
  </sheetViews>
  <sheetFormatPr baseColWidth="10" defaultRowHeight="15" x14ac:dyDescent="0.25"/>
  <cols>
    <col min="1" max="2" width="14.5703125" style="1246" customWidth="1"/>
    <col min="3" max="3" width="5.5703125" customWidth="1"/>
    <col min="4" max="4" width="8.5703125" customWidth="1"/>
    <col min="5" max="5" width="5.7109375" customWidth="1"/>
    <col min="6" max="6" width="7.42578125" customWidth="1"/>
    <col min="7" max="7" width="8" customWidth="1"/>
    <col min="10" max="10" width="25.7109375" customWidth="1"/>
    <col min="11" max="11" width="13.28515625" customWidth="1"/>
  </cols>
  <sheetData>
    <row r="1" spans="3:14" s="1246" customFormat="1" x14ac:dyDescent="0.25"/>
    <row r="2" spans="3:14" ht="15.75" x14ac:dyDescent="0.25">
      <c r="C2" s="1246"/>
      <c r="D2" s="3499" t="s">
        <v>74</v>
      </c>
      <c r="E2" s="3499"/>
      <c r="F2" s="3499"/>
      <c r="G2" s="3499"/>
      <c r="H2" s="3499"/>
      <c r="I2" s="3499"/>
      <c r="J2" s="3499"/>
      <c r="K2" s="3499"/>
      <c r="L2" s="1246"/>
      <c r="M2" s="1246"/>
      <c r="N2" s="1246"/>
    </row>
    <row r="3" spans="3:14" ht="15.75" x14ac:dyDescent="0.25">
      <c r="C3" s="1246"/>
      <c r="D3" s="3499" t="s">
        <v>0</v>
      </c>
      <c r="E3" s="3499"/>
      <c r="F3" s="3499"/>
      <c r="G3" s="3499"/>
      <c r="H3" s="3499"/>
      <c r="I3" s="3499"/>
      <c r="J3" s="3499"/>
      <c r="K3" s="3499"/>
      <c r="L3" s="1246"/>
      <c r="M3" s="1246"/>
      <c r="N3" s="1246"/>
    </row>
    <row r="4" spans="3:14" x14ac:dyDescent="0.25">
      <c r="C4" s="1246"/>
      <c r="D4" s="3483" t="s">
        <v>1817</v>
      </c>
      <c r="E4" s="3483"/>
      <c r="F4" s="3483"/>
      <c r="G4" s="3483"/>
      <c r="H4" s="3483"/>
      <c r="I4" s="3483"/>
      <c r="J4" s="3483"/>
      <c r="K4" s="3483"/>
      <c r="L4" s="1246"/>
      <c r="M4" s="1246"/>
      <c r="N4" s="1246"/>
    </row>
    <row r="5" spans="3:14" x14ac:dyDescent="0.25">
      <c r="C5" s="1246"/>
      <c r="D5" s="3483" t="s">
        <v>2459</v>
      </c>
      <c r="E5" s="3483"/>
      <c r="F5" s="3483"/>
      <c r="G5" s="3483"/>
      <c r="H5" s="3483"/>
      <c r="I5" s="3483"/>
      <c r="J5" s="3483"/>
      <c r="K5" s="3483"/>
      <c r="L5" s="1246"/>
      <c r="M5" s="1246"/>
      <c r="N5" s="1246"/>
    </row>
    <row r="6" spans="3:14" x14ac:dyDescent="0.25">
      <c r="C6" s="1246"/>
      <c r="D6" s="825" t="s">
        <v>500</v>
      </c>
      <c r="E6" s="1246"/>
      <c r="F6" s="1246"/>
      <c r="G6" s="1246"/>
      <c r="H6" s="1246"/>
      <c r="I6" s="1246"/>
      <c r="J6" s="1246"/>
      <c r="K6" s="1246"/>
      <c r="L6" s="1246"/>
      <c r="M6" s="1246"/>
      <c r="N6" s="1246"/>
    </row>
    <row r="7" spans="3:14" ht="15.75" thickBot="1" x14ac:dyDescent="0.3">
      <c r="C7" s="1246"/>
      <c r="D7" s="1246"/>
      <c r="E7" s="1246"/>
      <c r="F7" s="1246"/>
      <c r="G7" s="1246"/>
      <c r="H7" s="1246"/>
      <c r="I7" s="1246"/>
      <c r="J7" s="1246"/>
      <c r="K7" s="1246"/>
      <c r="L7" s="1246"/>
      <c r="M7" s="1246"/>
      <c r="N7" s="1246"/>
    </row>
    <row r="8" spans="3:14" x14ac:dyDescent="0.25">
      <c r="C8" s="1246"/>
      <c r="D8" s="1" t="s">
        <v>4</v>
      </c>
      <c r="E8" s="192"/>
      <c r="F8" s="1111">
        <v>7122</v>
      </c>
      <c r="G8" s="1522" t="s">
        <v>1874</v>
      </c>
      <c r="H8" s="1268" t="s">
        <v>105</v>
      </c>
      <c r="I8" s="1268"/>
      <c r="J8" s="1268"/>
      <c r="K8" s="1268"/>
      <c r="L8" s="1250"/>
      <c r="M8" s="1250"/>
      <c r="N8" s="1250"/>
    </row>
    <row r="9" spans="3:14" x14ac:dyDescent="0.25">
      <c r="C9" s="1246"/>
      <c r="D9" s="1" t="s">
        <v>76</v>
      </c>
      <c r="E9" s="192"/>
      <c r="F9" s="1286">
        <v>14</v>
      </c>
      <c r="G9" s="1246"/>
      <c r="H9" s="1261" t="s">
        <v>482</v>
      </c>
      <c r="I9" s="1260"/>
      <c r="J9" s="1260"/>
      <c r="K9" s="1260"/>
      <c r="L9" s="1257"/>
      <c r="M9" s="1257"/>
      <c r="N9" s="1257"/>
    </row>
    <row r="10" spans="3:14" x14ac:dyDescent="0.25">
      <c r="C10" s="1246"/>
      <c r="D10" s="1" t="s">
        <v>77</v>
      </c>
      <c r="E10" s="192"/>
      <c r="F10" s="1286">
        <v>0</v>
      </c>
      <c r="G10" s="1246"/>
      <c r="H10" s="1257" t="s">
        <v>512</v>
      </c>
      <c r="I10" s="1257"/>
      <c r="J10" s="1257"/>
      <c r="K10" s="1257"/>
      <c r="L10" s="1257"/>
      <c r="M10" s="1257"/>
      <c r="N10" s="1257"/>
    </row>
    <row r="11" spans="3:14" x14ac:dyDescent="0.25">
      <c r="C11" s="1246"/>
      <c r="D11" s="1" t="s">
        <v>78</v>
      </c>
      <c r="E11" s="192"/>
      <c r="F11" s="1286">
        <v>0</v>
      </c>
      <c r="G11" s="1246"/>
      <c r="H11" s="1250" t="s">
        <v>1806</v>
      </c>
      <c r="I11" s="1257"/>
      <c r="J11" s="1257"/>
      <c r="K11" s="1257"/>
      <c r="L11" s="1257"/>
      <c r="M11" s="1257"/>
      <c r="N11" s="1257"/>
    </row>
    <row r="12" spans="3:14" ht="15.75" thickBot="1" x14ac:dyDescent="0.3">
      <c r="C12" s="1246"/>
      <c r="D12" s="1" t="s">
        <v>284</v>
      </c>
      <c r="E12" s="192"/>
      <c r="F12" s="806">
        <v>4</v>
      </c>
      <c r="G12" s="1246"/>
      <c r="H12" s="1250" t="s">
        <v>1806</v>
      </c>
      <c r="I12" s="1250"/>
      <c r="J12" s="1257"/>
      <c r="K12" s="1257"/>
      <c r="L12" s="1257"/>
      <c r="M12" s="1257"/>
      <c r="N12" s="1257"/>
    </row>
    <row r="13" spans="3:14" ht="15.75" thickBot="1" x14ac:dyDescent="0.3">
      <c r="C13" s="1246"/>
      <c r="D13" s="1" t="s">
        <v>23</v>
      </c>
      <c r="E13" s="1"/>
      <c r="F13" s="1"/>
      <c r="G13" s="1246"/>
      <c r="H13" s="312" t="s">
        <v>1806</v>
      </c>
      <c r="I13" s="1260"/>
      <c r="J13" s="1261"/>
      <c r="K13" s="1257"/>
      <c r="L13" s="1257"/>
      <c r="M13" s="1257"/>
      <c r="N13" s="1257"/>
    </row>
    <row r="14" spans="3:14" ht="15.75" thickBot="1" x14ac:dyDescent="0.3">
      <c r="C14" s="1246"/>
      <c r="D14" s="193" t="s">
        <v>22</v>
      </c>
      <c r="E14" s="194"/>
      <c r="F14" s="1301">
        <v>4203</v>
      </c>
      <c r="G14" s="1246"/>
      <c r="H14" s="1246"/>
      <c r="I14" s="1246"/>
      <c r="J14" s="1246"/>
      <c r="K14" s="1246"/>
      <c r="L14" s="1246"/>
      <c r="M14" s="1246"/>
      <c r="N14" s="1246"/>
    </row>
    <row r="15" spans="3:14" ht="15.75" thickBot="1" x14ac:dyDescent="0.3">
      <c r="C15" s="1246"/>
      <c r="D15" s="1246"/>
      <c r="E15" s="1246"/>
      <c r="F15" s="1246"/>
      <c r="G15" s="1246"/>
      <c r="H15" s="1246"/>
      <c r="I15" s="1246"/>
      <c r="J15" s="1246"/>
      <c r="K15" s="1246"/>
      <c r="L15" s="1246"/>
      <c r="M15" s="1246"/>
      <c r="N15" s="1246"/>
    </row>
    <row r="16" spans="3:14" ht="15.75" thickBot="1" x14ac:dyDescent="0.3">
      <c r="C16" s="3733" t="s">
        <v>484</v>
      </c>
      <c r="D16" s="3734"/>
      <c r="E16" s="3734"/>
      <c r="F16" s="3734"/>
      <c r="G16" s="3735"/>
      <c r="H16" s="3247" t="s">
        <v>486</v>
      </c>
      <c r="I16" s="3248"/>
      <c r="J16" s="3249"/>
      <c r="K16" s="3009" t="s">
        <v>85</v>
      </c>
      <c r="L16" s="3011"/>
      <c r="M16" s="3009" t="s">
        <v>190</v>
      </c>
      <c r="N16" s="3011"/>
    </row>
    <row r="17" spans="3:14" ht="15.75" thickBot="1" x14ac:dyDescent="0.3">
      <c r="C17" s="97" t="s">
        <v>671</v>
      </c>
      <c r="D17" s="120" t="s">
        <v>485</v>
      </c>
      <c r="E17" s="495" t="s">
        <v>300</v>
      </c>
      <c r="F17" s="495" t="s">
        <v>301</v>
      </c>
      <c r="G17" s="495" t="s">
        <v>6</v>
      </c>
      <c r="H17" s="3202"/>
      <c r="I17" s="3203"/>
      <c r="J17" s="3204"/>
      <c r="K17" s="101" t="s">
        <v>116</v>
      </c>
      <c r="L17" s="101" t="s">
        <v>117</v>
      </c>
      <c r="M17" s="101" t="s">
        <v>116</v>
      </c>
      <c r="N17" s="101" t="s">
        <v>117</v>
      </c>
    </row>
    <row r="18" spans="3:14" ht="15.75" thickBot="1" x14ac:dyDescent="0.3">
      <c r="C18" s="698">
        <v>1</v>
      </c>
      <c r="D18" s="315">
        <v>2</v>
      </c>
      <c r="E18" s="315">
        <v>3</v>
      </c>
      <c r="F18" s="315">
        <v>4</v>
      </c>
      <c r="G18" s="315">
        <v>5</v>
      </c>
      <c r="H18" s="3965">
        <v>6</v>
      </c>
      <c r="I18" s="3966"/>
      <c r="J18" s="3967"/>
      <c r="K18" s="316">
        <v>7</v>
      </c>
      <c r="L18" s="316">
        <v>8</v>
      </c>
      <c r="M18" s="316">
        <v>9</v>
      </c>
      <c r="N18" s="316">
        <v>10</v>
      </c>
    </row>
    <row r="19" spans="3:14" ht="15.75" thickBot="1" x14ac:dyDescent="0.3">
      <c r="C19" s="70">
        <v>2</v>
      </c>
      <c r="D19" s="545">
        <v>4</v>
      </c>
      <c r="E19" s="169">
        <v>1</v>
      </c>
      <c r="F19" s="169">
        <v>2</v>
      </c>
      <c r="G19" s="548" t="s">
        <v>610</v>
      </c>
      <c r="H19" s="3551" t="s">
        <v>1213</v>
      </c>
      <c r="I19" s="3385"/>
      <c r="J19" s="3386"/>
      <c r="K19" s="164">
        <v>33370.1</v>
      </c>
      <c r="L19" s="109">
        <v>400441.35</v>
      </c>
      <c r="M19" s="164">
        <v>33370.1</v>
      </c>
      <c r="N19" s="109">
        <v>400441.35</v>
      </c>
    </row>
    <row r="20" spans="3:14" ht="15.75" thickBot="1" x14ac:dyDescent="0.3">
      <c r="C20" s="1286"/>
      <c r="D20" s="1519"/>
      <c r="E20" s="1255"/>
      <c r="F20" s="1255"/>
      <c r="G20" s="1294"/>
      <c r="H20" s="3551"/>
      <c r="I20" s="3385"/>
      <c r="J20" s="3386"/>
      <c r="K20" s="1304"/>
      <c r="L20" s="110"/>
      <c r="M20" s="1304"/>
      <c r="N20" s="110"/>
    </row>
    <row r="21" spans="3:14" ht="15.75" thickBot="1" x14ac:dyDescent="0.3">
      <c r="C21" s="1286"/>
      <c r="D21" s="1519"/>
      <c r="E21" s="1255"/>
      <c r="F21" s="1255"/>
      <c r="G21" s="1294"/>
      <c r="H21" s="3551"/>
      <c r="I21" s="3385"/>
      <c r="J21" s="3386"/>
      <c r="K21" s="1304"/>
      <c r="L21" s="110"/>
      <c r="M21" s="1304"/>
      <c r="N21" s="110"/>
    </row>
    <row r="22" spans="3:14" ht="15.75" thickBot="1" x14ac:dyDescent="0.3">
      <c r="C22" s="1286"/>
      <c r="D22" s="1258"/>
      <c r="E22" s="1253"/>
      <c r="F22" s="1253"/>
      <c r="G22" s="1294"/>
      <c r="H22" s="3551"/>
      <c r="I22" s="3385"/>
      <c r="J22" s="3386"/>
      <c r="K22" s="1304"/>
      <c r="L22" s="1294"/>
      <c r="M22" s="1304"/>
      <c r="N22" s="1294"/>
    </row>
    <row r="23" spans="3:14" ht="15.75" thickBot="1" x14ac:dyDescent="0.3">
      <c r="C23" s="1286"/>
      <c r="D23" s="1258"/>
      <c r="E23" s="1253"/>
      <c r="F23" s="1253"/>
      <c r="G23" s="1294"/>
      <c r="H23" s="3551"/>
      <c r="I23" s="3385"/>
      <c r="J23" s="3386"/>
      <c r="K23" s="1304"/>
      <c r="L23" s="1294"/>
      <c r="M23" s="1304"/>
      <c r="N23" s="1294"/>
    </row>
    <row r="24" spans="3:14" ht="15.75" thickBot="1" x14ac:dyDescent="0.3">
      <c r="C24" s="1286"/>
      <c r="D24" s="1258"/>
      <c r="E24" s="1253"/>
      <c r="F24" s="1253"/>
      <c r="G24" s="1294"/>
      <c r="H24" s="3551"/>
      <c r="I24" s="3385"/>
      <c r="J24" s="3386"/>
      <c r="K24" s="1304"/>
      <c r="L24" s="1294"/>
      <c r="M24" s="1304"/>
      <c r="N24" s="1294"/>
    </row>
    <row r="25" spans="3:14" ht="15.75" thickBot="1" x14ac:dyDescent="0.3">
      <c r="C25" s="1286"/>
      <c r="D25" s="1258"/>
      <c r="E25" s="1253"/>
      <c r="F25" s="1253"/>
      <c r="G25" s="1294"/>
      <c r="H25" s="3551"/>
      <c r="I25" s="3385"/>
      <c r="J25" s="3386"/>
      <c r="K25" s="1304"/>
      <c r="L25" s="1294"/>
      <c r="M25" s="1304"/>
      <c r="N25" s="1294"/>
    </row>
    <row r="26" spans="3:14" ht="15.75" thickBot="1" x14ac:dyDescent="0.3">
      <c r="C26" s="1286"/>
      <c r="D26" s="1258"/>
      <c r="E26" s="1253"/>
      <c r="F26" s="1253"/>
      <c r="G26" s="1294"/>
      <c r="H26" s="3551"/>
      <c r="I26" s="3385"/>
      <c r="J26" s="3386"/>
      <c r="K26" s="1304"/>
      <c r="L26" s="1294"/>
      <c r="M26" s="1304"/>
      <c r="N26" s="1294"/>
    </row>
    <row r="27" spans="3:14" ht="15.75" thickBot="1" x14ac:dyDescent="0.3">
      <c r="C27" s="1286"/>
      <c r="D27" s="1258"/>
      <c r="E27" s="1253"/>
      <c r="F27" s="1253"/>
      <c r="G27" s="1294"/>
      <c r="H27" s="3551"/>
      <c r="I27" s="3385"/>
      <c r="J27" s="3386"/>
      <c r="K27" s="1304"/>
      <c r="L27" s="1294"/>
      <c r="M27" s="1304"/>
      <c r="N27" s="1294"/>
    </row>
    <row r="28" spans="3:14" ht="15.75" thickBot="1" x14ac:dyDescent="0.3">
      <c r="C28" s="1286"/>
      <c r="D28" s="1258"/>
      <c r="E28" s="1253"/>
      <c r="F28" s="1253"/>
      <c r="G28" s="1294"/>
      <c r="H28" s="3551"/>
      <c r="I28" s="3385"/>
      <c r="J28" s="3386"/>
      <c r="K28" s="1304"/>
      <c r="L28" s="1294"/>
      <c r="M28" s="1304"/>
      <c r="N28" s="1294"/>
    </row>
    <row r="29" spans="3:14" ht="15.75" thickBot="1" x14ac:dyDescent="0.3">
      <c r="C29" s="1286"/>
      <c r="D29" s="1258"/>
      <c r="E29" s="1253"/>
      <c r="F29" s="1253"/>
      <c r="G29" s="1294"/>
      <c r="H29" s="3551"/>
      <c r="I29" s="3385"/>
      <c r="J29" s="3386"/>
      <c r="K29" s="1304"/>
      <c r="L29" s="1294"/>
      <c r="M29" s="1304"/>
      <c r="N29" s="1294"/>
    </row>
    <row r="30" spans="3:14" ht="15.75" thickBot="1" x14ac:dyDescent="0.3">
      <c r="C30" s="1286"/>
      <c r="D30" s="1258"/>
      <c r="E30" s="1253"/>
      <c r="F30" s="1253"/>
      <c r="G30" s="1294"/>
      <c r="H30" s="3551"/>
      <c r="I30" s="3385"/>
      <c r="J30" s="3386"/>
      <c r="K30" s="1304"/>
      <c r="L30" s="1294"/>
      <c r="M30" s="1304"/>
      <c r="N30" s="1294"/>
    </row>
    <row r="31" spans="3:14" ht="15.75" thickBot="1" x14ac:dyDescent="0.3">
      <c r="C31" s="1286"/>
      <c r="D31" s="1258"/>
      <c r="E31" s="1253"/>
      <c r="F31" s="1253"/>
      <c r="G31" s="1294"/>
      <c r="H31" s="3551"/>
      <c r="I31" s="3385"/>
      <c r="J31" s="3386"/>
      <c r="K31" s="1304"/>
      <c r="L31" s="1294"/>
      <c r="M31" s="1304"/>
      <c r="N31" s="1294"/>
    </row>
    <row r="32" spans="3:14" ht="15.75" thickBot="1" x14ac:dyDescent="0.3">
      <c r="C32" s="806"/>
      <c r="D32" s="463"/>
      <c r="E32" s="106"/>
      <c r="F32" s="106"/>
      <c r="G32" s="107"/>
      <c r="H32" s="3875"/>
      <c r="I32" s="3876"/>
      <c r="J32" s="3877"/>
      <c r="K32" s="105"/>
      <c r="L32" s="107"/>
      <c r="M32" s="105"/>
      <c r="N32" s="107"/>
    </row>
    <row r="33" spans="3:16" ht="15.75" thickBot="1" x14ac:dyDescent="0.3">
      <c r="C33" s="1246"/>
      <c r="D33" s="1246"/>
      <c r="E33" s="1246"/>
      <c r="F33" s="1246"/>
      <c r="G33" s="1246"/>
      <c r="H33" s="1246"/>
      <c r="I33" s="1247"/>
      <c r="J33" s="92" t="s">
        <v>99</v>
      </c>
      <c r="K33" s="140">
        <f>SUM(K19:K32)</f>
        <v>33370.1</v>
      </c>
      <c r="L33" s="116">
        <f t="shared" ref="L33" si="0">SUM(L19:L32)</f>
        <v>400441.35</v>
      </c>
      <c r="M33" s="116">
        <f>(M19+M20)</f>
        <v>33370.1</v>
      </c>
      <c r="N33" s="116">
        <f>(N19+N20)</f>
        <v>400441.35</v>
      </c>
      <c r="P33" s="2731"/>
    </row>
    <row r="34" spans="3:16" x14ac:dyDescent="0.25">
      <c r="C34" s="1246"/>
      <c r="D34" s="3968" t="s">
        <v>487</v>
      </c>
      <c r="E34" s="3394" t="s">
        <v>128</v>
      </c>
      <c r="F34" s="3526" t="s">
        <v>194</v>
      </c>
      <c r="G34" s="1246"/>
      <c r="H34" s="1246"/>
      <c r="I34" s="1246"/>
      <c r="J34" s="1246"/>
      <c r="K34" s="1246"/>
      <c r="L34" s="1246"/>
      <c r="M34" s="1246"/>
      <c r="N34" s="1246"/>
      <c r="P34" s="2731"/>
    </row>
    <row r="35" spans="3:16" x14ac:dyDescent="0.25">
      <c r="C35" s="1246"/>
      <c r="D35" s="3969"/>
      <c r="E35" s="3487"/>
      <c r="F35" s="3926"/>
      <c r="G35" s="1246"/>
      <c r="H35" s="1246"/>
      <c r="I35" s="1246"/>
      <c r="J35" s="1246"/>
      <c r="K35" s="1246"/>
      <c r="L35" s="1246"/>
      <c r="M35" s="1246"/>
      <c r="N35" s="1246"/>
    </row>
    <row r="36" spans="3:16" x14ac:dyDescent="0.25">
      <c r="C36" s="1246"/>
      <c r="D36" s="1279"/>
      <c r="E36" s="1286"/>
      <c r="F36" s="1278"/>
      <c r="G36" s="1246"/>
      <c r="H36" s="1250"/>
      <c r="I36" s="1246"/>
      <c r="J36" s="1250"/>
      <c r="K36" s="1246"/>
      <c r="L36" s="1246"/>
      <c r="M36" s="1250"/>
      <c r="N36" s="1246"/>
    </row>
    <row r="37" spans="3:16" x14ac:dyDescent="0.25">
      <c r="C37" s="1246"/>
      <c r="D37" s="1279"/>
      <c r="E37" s="1286"/>
      <c r="F37" s="1278"/>
      <c r="G37" s="1246"/>
      <c r="H37" s="1521" t="s">
        <v>488</v>
      </c>
      <c r="I37" s="1246"/>
      <c r="J37" s="1521" t="s">
        <v>489</v>
      </c>
      <c r="K37" s="1246"/>
      <c r="L37" s="1246"/>
      <c r="M37" s="1521" t="s">
        <v>102</v>
      </c>
      <c r="N37" s="1246"/>
    </row>
    <row r="38" spans="3:16" x14ac:dyDescent="0.25">
      <c r="C38" s="1246"/>
      <c r="D38" s="1279"/>
      <c r="E38" s="1286"/>
      <c r="F38" s="1278"/>
      <c r="G38" s="1246"/>
      <c r="H38" s="1246"/>
      <c r="I38" s="1246"/>
      <c r="J38" s="1246"/>
      <c r="K38" s="1246"/>
      <c r="L38" s="1246"/>
      <c r="M38" s="1246"/>
      <c r="N38" s="1246"/>
    </row>
    <row r="39" spans="3:16" ht="15.75" thickBot="1" x14ac:dyDescent="0.3">
      <c r="C39" s="1246"/>
      <c r="D39" s="1283"/>
      <c r="E39" s="806"/>
      <c r="F39" s="1285"/>
      <c r="G39" s="1246"/>
      <c r="H39" s="1246"/>
      <c r="I39" s="1246"/>
      <c r="J39" s="1246"/>
      <c r="K39" s="1246"/>
      <c r="L39" s="1246"/>
      <c r="M39" s="1246"/>
      <c r="N39" s="1246">
        <v>137</v>
      </c>
    </row>
  </sheetData>
  <mergeCells count="26">
    <mergeCell ref="H30:J30"/>
    <mergeCell ref="H31:J31"/>
    <mergeCell ref="H32:J32"/>
    <mergeCell ref="D2:K2"/>
    <mergeCell ref="D3:K3"/>
    <mergeCell ref="D4:K4"/>
    <mergeCell ref="D5:K5"/>
    <mergeCell ref="C16:G16"/>
    <mergeCell ref="H16:J17"/>
    <mergeCell ref="K16:L16"/>
    <mergeCell ref="M16:N16"/>
    <mergeCell ref="H18:J18"/>
    <mergeCell ref="D34:D35"/>
    <mergeCell ref="E34:E35"/>
    <mergeCell ref="F34:F35"/>
    <mergeCell ref="H19:J19"/>
    <mergeCell ref="H20:J20"/>
    <mergeCell ref="H21:J21"/>
    <mergeCell ref="H22:J22"/>
    <mergeCell ref="H23:J23"/>
    <mergeCell ref="H24:J24"/>
    <mergeCell ref="H25:J25"/>
    <mergeCell ref="H26:J26"/>
    <mergeCell ref="H27:J27"/>
    <mergeCell ref="H28:J28"/>
    <mergeCell ref="H29:J29"/>
  </mergeCells>
  <pageMargins left="0.39" right="0.70866141732283472" top="0.33" bottom="0.44" header="0.22" footer="0.31496062992125984"/>
  <pageSetup paperSize="5" scale="9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M39"/>
  <sheetViews>
    <sheetView zoomScale="80" zoomScaleNormal="80" workbookViewId="0">
      <selection activeCell="F26" sqref="F26:I26"/>
    </sheetView>
  </sheetViews>
  <sheetFormatPr baseColWidth="10" defaultRowHeight="15" x14ac:dyDescent="0.25"/>
  <cols>
    <col min="1" max="1" width="9.140625" style="1246" customWidth="1"/>
    <col min="2" max="2" width="11.5703125" customWidth="1"/>
    <col min="3" max="3" width="11.28515625" customWidth="1"/>
    <col min="9" max="9" width="15.7109375" customWidth="1"/>
    <col min="10" max="10" width="16.28515625" customWidth="1"/>
    <col min="12" max="12" width="18.7109375" customWidth="1"/>
    <col min="13" max="13" width="5.5703125" customWidth="1"/>
  </cols>
  <sheetData>
    <row r="1" spans="2:13" s="1246" customFormat="1" ht="15.75" thickBot="1" x14ac:dyDescent="0.3"/>
    <row r="2" spans="2:13" x14ac:dyDescent="0.25">
      <c r="B2" s="3102" t="s">
        <v>17</v>
      </c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7"/>
    </row>
    <row r="3" spans="2:13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2"/>
    </row>
    <row r="4" spans="2:13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1"/>
    </row>
    <row r="5" spans="2:13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3"/>
    </row>
    <row r="6" spans="2:13" x14ac:dyDescent="0.25">
      <c r="B6" s="1116"/>
      <c r="C6" s="184" t="s">
        <v>1626</v>
      </c>
      <c r="D6" s="1109"/>
      <c r="E6" s="1109"/>
      <c r="F6" s="1109"/>
      <c r="G6" s="1109"/>
      <c r="H6" s="1109"/>
      <c r="I6" s="1109"/>
      <c r="J6" s="1109"/>
      <c r="K6" s="3036" t="s">
        <v>2454</v>
      </c>
      <c r="L6" s="3036"/>
      <c r="M6" s="1117"/>
    </row>
    <row r="7" spans="2:13" x14ac:dyDescent="0.25">
      <c r="B7" s="1114"/>
      <c r="C7" s="1105"/>
      <c r="D7" s="1105"/>
      <c r="E7" s="1105"/>
      <c r="F7" s="1105"/>
      <c r="G7" s="1105"/>
      <c r="H7" s="1105"/>
      <c r="I7" s="1105"/>
      <c r="J7" s="1105"/>
      <c r="K7" s="1105"/>
      <c r="L7" s="1266" t="s">
        <v>19</v>
      </c>
      <c r="M7" s="1118"/>
    </row>
    <row r="8" spans="2:13" x14ac:dyDescent="0.25">
      <c r="B8" s="3038" t="s">
        <v>1627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40"/>
    </row>
    <row r="9" spans="2:13" x14ac:dyDescent="0.25">
      <c r="B9" s="1122"/>
      <c r="C9" s="1108" t="s">
        <v>2098</v>
      </c>
      <c r="D9" s="1105"/>
      <c r="E9" s="1105"/>
      <c r="F9" s="1105"/>
      <c r="G9" s="1105"/>
      <c r="H9" s="1108" t="s">
        <v>1629</v>
      </c>
      <c r="I9" s="1108"/>
      <c r="J9" s="1108"/>
      <c r="K9" s="1108"/>
      <c r="L9" s="1108"/>
      <c r="M9" s="1118"/>
    </row>
    <row r="10" spans="2:13" x14ac:dyDescent="0.25">
      <c r="B10" s="1122" t="s">
        <v>1630</v>
      </c>
      <c r="C10" s="1108"/>
      <c r="D10" s="1105"/>
      <c r="E10" s="1105"/>
      <c r="F10" s="1105"/>
      <c r="G10" s="1105"/>
      <c r="H10" s="1105"/>
      <c r="I10" s="1105"/>
      <c r="J10" s="1105"/>
      <c r="K10" s="1105"/>
      <c r="L10" s="1105"/>
      <c r="M10" s="1118"/>
    </row>
    <row r="11" spans="2:13" ht="15.75" thickBot="1" x14ac:dyDescent="0.3">
      <c r="B11" s="1119"/>
      <c r="C11" s="1120"/>
      <c r="D11" s="1120"/>
      <c r="E11" s="1120"/>
      <c r="F11" s="1120"/>
      <c r="G11" s="1120"/>
      <c r="H11" s="1120"/>
      <c r="I11" s="1120"/>
      <c r="J11" s="1120"/>
      <c r="K11" s="1120"/>
      <c r="L11" s="1120"/>
      <c r="M11" s="1121"/>
    </row>
    <row r="12" spans="2:13" x14ac:dyDescent="0.25">
      <c r="B12" s="3084" t="s">
        <v>1631</v>
      </c>
      <c r="C12" s="3208" t="s">
        <v>20</v>
      </c>
      <c r="D12" s="3208" t="s">
        <v>21</v>
      </c>
      <c r="E12" s="3208" t="s">
        <v>1632</v>
      </c>
      <c r="F12" s="3214" t="s">
        <v>1633</v>
      </c>
      <c r="G12" s="3215"/>
      <c r="H12" s="3215"/>
      <c r="I12" s="3216"/>
      <c r="J12" s="3200" t="s">
        <v>22</v>
      </c>
      <c r="K12" s="3202" t="s">
        <v>23</v>
      </c>
      <c r="L12" s="3203"/>
      <c r="M12" s="3204"/>
    </row>
    <row r="13" spans="2:13" x14ac:dyDescent="0.25">
      <c r="B13" s="3208"/>
      <c r="C13" s="3208"/>
      <c r="D13" s="3208"/>
      <c r="E13" s="3208"/>
      <c r="F13" s="3214"/>
      <c r="G13" s="3215"/>
      <c r="H13" s="3215"/>
      <c r="I13" s="3216"/>
      <c r="J13" s="3200"/>
      <c r="K13" s="3202"/>
      <c r="L13" s="3203"/>
      <c r="M13" s="3204"/>
    </row>
    <row r="14" spans="2:13" x14ac:dyDescent="0.25">
      <c r="B14" s="3208"/>
      <c r="C14" s="3208"/>
      <c r="D14" s="3208"/>
      <c r="E14" s="3208"/>
      <c r="F14" s="3214"/>
      <c r="G14" s="3215"/>
      <c r="H14" s="3215"/>
      <c r="I14" s="3216"/>
      <c r="J14" s="3200"/>
      <c r="K14" s="3202"/>
      <c r="L14" s="3203"/>
      <c r="M14" s="3204"/>
    </row>
    <row r="15" spans="2:13" x14ac:dyDescent="0.25">
      <c r="B15" s="3208"/>
      <c r="C15" s="3208"/>
      <c r="D15" s="3208"/>
      <c r="E15" s="3208"/>
      <c r="F15" s="3214"/>
      <c r="G15" s="3215"/>
      <c r="H15" s="3215"/>
      <c r="I15" s="3216"/>
      <c r="J15" s="3200"/>
      <c r="K15" s="3202"/>
      <c r="L15" s="3203"/>
      <c r="M15" s="3204"/>
    </row>
    <row r="16" spans="2:13" ht="15.75" thickBot="1" x14ac:dyDescent="0.3">
      <c r="B16" s="3097"/>
      <c r="C16" s="3208"/>
      <c r="D16" s="3208"/>
      <c r="E16" s="3208"/>
      <c r="F16" s="3217"/>
      <c r="G16" s="3218"/>
      <c r="H16" s="3218"/>
      <c r="I16" s="3219"/>
      <c r="J16" s="3201"/>
      <c r="K16" s="3205"/>
      <c r="L16" s="3206"/>
      <c r="M16" s="3207"/>
    </row>
    <row r="17" spans="2:13" ht="15.75" thickBot="1" x14ac:dyDescent="0.3">
      <c r="B17" s="1124">
        <v>1</v>
      </c>
      <c r="C17" s="1110">
        <v>2</v>
      </c>
      <c r="D17" s="1110">
        <v>4</v>
      </c>
      <c r="E17" s="1125">
        <v>5</v>
      </c>
      <c r="F17" s="3211">
        <v>6</v>
      </c>
      <c r="G17" s="3212"/>
      <c r="H17" s="3212"/>
      <c r="I17" s="3213"/>
      <c r="J17" s="1110">
        <v>7</v>
      </c>
      <c r="K17" s="1896">
        <v>8</v>
      </c>
      <c r="L17" s="1897"/>
      <c r="M17" s="1898"/>
    </row>
    <row r="18" spans="2:13" x14ac:dyDescent="0.25">
      <c r="B18" s="1126" t="s">
        <v>598</v>
      </c>
      <c r="C18" s="1126"/>
      <c r="D18" s="1130"/>
      <c r="E18" s="1131"/>
      <c r="F18" s="3223" t="s">
        <v>1807</v>
      </c>
      <c r="G18" s="2993"/>
      <c r="H18" s="2993"/>
      <c r="I18" s="3224"/>
      <c r="J18" s="1111"/>
      <c r="K18" s="3197"/>
      <c r="L18" s="3198"/>
      <c r="M18" s="3199"/>
    </row>
    <row r="19" spans="2:13" x14ac:dyDescent="0.25">
      <c r="B19" s="1136" t="s">
        <v>598</v>
      </c>
      <c r="C19" s="1136"/>
      <c r="D19" s="1135" t="s">
        <v>582</v>
      </c>
      <c r="E19" s="1131"/>
      <c r="F19" s="3209" t="s">
        <v>1634</v>
      </c>
      <c r="G19" s="2996"/>
      <c r="H19" s="2996"/>
      <c r="I19" s="3210"/>
      <c r="J19" s="1123"/>
      <c r="K19" s="3197"/>
      <c r="L19" s="3198"/>
      <c r="M19" s="3199"/>
    </row>
    <row r="20" spans="2:13" x14ac:dyDescent="0.25">
      <c r="B20" s="1136" t="s">
        <v>598</v>
      </c>
      <c r="C20" s="1136"/>
      <c r="D20" s="1135" t="s">
        <v>582</v>
      </c>
      <c r="E20" s="1137" t="s">
        <v>582</v>
      </c>
      <c r="F20" s="3209" t="s">
        <v>1634</v>
      </c>
      <c r="G20" s="2996"/>
      <c r="H20" s="2996"/>
      <c r="I20" s="3210"/>
      <c r="J20" s="1123"/>
      <c r="K20" s="3197"/>
      <c r="L20" s="3198"/>
      <c r="M20" s="3199"/>
    </row>
    <row r="21" spans="2:13" x14ac:dyDescent="0.25">
      <c r="B21" s="1127" t="s">
        <v>598</v>
      </c>
      <c r="C21" s="1127"/>
      <c r="D21" s="1127" t="s">
        <v>582</v>
      </c>
      <c r="E21" s="1132" t="s">
        <v>1635</v>
      </c>
      <c r="F21" s="3197" t="s">
        <v>1636</v>
      </c>
      <c r="G21" s="3198"/>
      <c r="H21" s="3198"/>
      <c r="I21" s="3199"/>
      <c r="J21" s="1113">
        <v>1101</v>
      </c>
      <c r="K21" s="3197" t="s">
        <v>1637</v>
      </c>
      <c r="L21" s="3198"/>
      <c r="M21" s="3199"/>
    </row>
    <row r="22" spans="2:13" x14ac:dyDescent="0.25">
      <c r="B22" s="1127" t="s">
        <v>598</v>
      </c>
      <c r="C22" s="1127"/>
      <c r="D22" s="1127" t="s">
        <v>582</v>
      </c>
      <c r="E22" s="1132" t="s">
        <v>1638</v>
      </c>
      <c r="F22" s="3197" t="s">
        <v>24</v>
      </c>
      <c r="G22" s="3198"/>
      <c r="H22" s="3198"/>
      <c r="I22" s="3199"/>
      <c r="J22" s="1113">
        <v>1101</v>
      </c>
      <c r="K22" s="3197" t="s">
        <v>1639</v>
      </c>
      <c r="L22" s="3198"/>
      <c r="M22" s="3199"/>
    </row>
    <row r="23" spans="2:13" x14ac:dyDescent="0.25">
      <c r="B23" s="1127" t="s">
        <v>598</v>
      </c>
      <c r="C23" s="1127"/>
      <c r="D23" s="1127" t="s">
        <v>582</v>
      </c>
      <c r="E23" s="1132" t="s">
        <v>1640</v>
      </c>
      <c r="F23" s="3197" t="s">
        <v>1641</v>
      </c>
      <c r="G23" s="3198"/>
      <c r="H23" s="3198"/>
      <c r="I23" s="3199"/>
      <c r="J23" s="1113">
        <v>1101</v>
      </c>
      <c r="K23" s="3197" t="s">
        <v>1850</v>
      </c>
      <c r="L23" s="3198"/>
      <c r="M23" s="3199"/>
    </row>
    <row r="24" spans="2:13" x14ac:dyDescent="0.25">
      <c r="B24" s="1127" t="s">
        <v>598</v>
      </c>
      <c r="C24" s="1127"/>
      <c r="D24" s="1127" t="s">
        <v>582</v>
      </c>
      <c r="E24" s="1132" t="s">
        <v>672</v>
      </c>
      <c r="F24" s="3197" t="s">
        <v>1642</v>
      </c>
      <c r="G24" s="3198"/>
      <c r="H24" s="3198"/>
      <c r="I24" s="3199"/>
      <c r="J24" s="1113">
        <v>1102</v>
      </c>
      <c r="K24" s="3197" t="s">
        <v>25</v>
      </c>
      <c r="L24" s="3198"/>
      <c r="M24" s="3199"/>
    </row>
    <row r="25" spans="2:13" x14ac:dyDescent="0.25">
      <c r="B25" s="1127" t="s">
        <v>598</v>
      </c>
      <c r="C25" s="1127"/>
      <c r="D25" s="1127" t="s">
        <v>582</v>
      </c>
      <c r="E25" s="1132" t="s">
        <v>673</v>
      </c>
      <c r="F25" s="3197" t="s">
        <v>1643</v>
      </c>
      <c r="G25" s="3198"/>
      <c r="H25" s="3198"/>
      <c r="I25" s="3199"/>
      <c r="J25" s="1113">
        <v>1102</v>
      </c>
      <c r="K25" s="3197" t="s">
        <v>26</v>
      </c>
      <c r="L25" s="3198"/>
      <c r="M25" s="3199"/>
    </row>
    <row r="26" spans="2:13" x14ac:dyDescent="0.25">
      <c r="B26" s="1127" t="s">
        <v>598</v>
      </c>
      <c r="C26" s="1127"/>
      <c r="D26" s="1127" t="s">
        <v>582</v>
      </c>
      <c r="E26" s="1132" t="s">
        <v>674</v>
      </c>
      <c r="F26" s="3197" t="s">
        <v>1808</v>
      </c>
      <c r="G26" s="3198"/>
      <c r="H26" s="3198"/>
      <c r="I26" s="3199"/>
      <c r="J26" s="1113">
        <v>1102</v>
      </c>
      <c r="K26" s="3197" t="s">
        <v>27</v>
      </c>
      <c r="L26" s="3198"/>
      <c r="M26" s="3199"/>
    </row>
    <row r="27" spans="2:13" x14ac:dyDescent="0.25">
      <c r="B27" s="1128"/>
      <c r="C27" s="1128"/>
      <c r="D27" s="1128"/>
      <c r="E27" s="1133"/>
      <c r="F27" s="3197"/>
      <c r="G27" s="3198"/>
      <c r="H27" s="3198"/>
      <c r="I27" s="3199"/>
      <c r="J27" s="1112"/>
      <c r="K27" s="3197"/>
      <c r="L27" s="3198"/>
      <c r="M27" s="3199"/>
    </row>
    <row r="28" spans="2:13" x14ac:dyDescent="0.25">
      <c r="B28" s="1128"/>
      <c r="C28" s="1128"/>
      <c r="D28" s="1128"/>
      <c r="E28" s="1133"/>
      <c r="F28" s="3197"/>
      <c r="G28" s="3198"/>
      <c r="H28" s="3198"/>
      <c r="I28" s="3199"/>
      <c r="J28" s="1112"/>
      <c r="K28" s="3197"/>
      <c r="L28" s="3198"/>
      <c r="M28" s="3199"/>
    </row>
    <row r="29" spans="2:13" x14ac:dyDescent="0.25">
      <c r="B29" s="1128"/>
      <c r="C29" s="1128"/>
      <c r="D29" s="1128"/>
      <c r="E29" s="1133"/>
      <c r="F29" s="3197"/>
      <c r="G29" s="3198"/>
      <c r="H29" s="3198"/>
      <c r="I29" s="3199"/>
      <c r="J29" s="1112"/>
      <c r="K29" s="3197"/>
      <c r="L29" s="3198"/>
      <c r="M29" s="3199"/>
    </row>
    <row r="30" spans="2:13" x14ac:dyDescent="0.25">
      <c r="B30" s="1128"/>
      <c r="C30" s="1128"/>
      <c r="D30" s="1128"/>
      <c r="E30" s="1133"/>
      <c r="F30" s="3197"/>
      <c r="G30" s="3198"/>
      <c r="H30" s="3198"/>
      <c r="I30" s="3199"/>
      <c r="J30" s="1112"/>
      <c r="K30" s="3197"/>
      <c r="L30" s="3198"/>
      <c r="M30" s="3199"/>
    </row>
    <row r="31" spans="2:13" x14ac:dyDescent="0.25">
      <c r="B31" s="1129"/>
      <c r="C31" s="1129"/>
      <c r="D31" s="1129"/>
      <c r="E31" s="1131"/>
      <c r="F31" s="3197"/>
      <c r="G31" s="3198"/>
      <c r="H31" s="3198"/>
      <c r="I31" s="3199"/>
      <c r="J31" s="1123"/>
      <c r="K31" s="3197"/>
      <c r="L31" s="3198"/>
      <c r="M31" s="3199"/>
    </row>
    <row r="32" spans="2:13" x14ac:dyDescent="0.25">
      <c r="B32" s="1128"/>
      <c r="C32" s="1128"/>
      <c r="D32" s="1128"/>
      <c r="E32" s="1133"/>
      <c r="F32" s="3197"/>
      <c r="G32" s="3198"/>
      <c r="H32" s="3198"/>
      <c r="I32" s="3199"/>
      <c r="J32" s="1112"/>
      <c r="K32" s="3197"/>
      <c r="L32" s="3198"/>
      <c r="M32" s="3199"/>
    </row>
    <row r="33" spans="2:13" x14ac:dyDescent="0.25">
      <c r="B33" s="1112"/>
      <c r="C33" s="1112"/>
      <c r="D33" s="1112"/>
      <c r="E33" s="1107"/>
      <c r="F33" s="3197"/>
      <c r="G33" s="3198"/>
      <c r="H33" s="3198"/>
      <c r="I33" s="3199"/>
      <c r="J33" s="1112"/>
      <c r="K33" s="3197"/>
      <c r="L33" s="3198"/>
      <c r="M33" s="3199"/>
    </row>
    <row r="34" spans="2:13" ht="15.75" thickBot="1" x14ac:dyDescent="0.3">
      <c r="B34" s="1115"/>
      <c r="C34" s="1115"/>
      <c r="D34" s="1115"/>
      <c r="E34" s="1106"/>
      <c r="F34" s="1104"/>
      <c r="G34" s="1105"/>
      <c r="H34" s="1105"/>
      <c r="I34" s="1105"/>
      <c r="J34" s="1115"/>
      <c r="K34" s="1288"/>
      <c r="L34" s="1247"/>
      <c r="M34" s="1291"/>
    </row>
    <row r="35" spans="2:13" x14ac:dyDescent="0.25">
      <c r="B35" s="1116"/>
      <c r="C35" s="1109"/>
      <c r="D35" s="1109"/>
      <c r="E35" s="1109"/>
      <c r="F35" s="1109"/>
      <c r="G35" s="1109"/>
      <c r="H35" s="1109"/>
      <c r="I35" s="1109"/>
      <c r="J35" s="1109"/>
      <c r="K35" s="1109"/>
      <c r="L35" s="1109"/>
      <c r="M35" s="1117"/>
    </row>
    <row r="36" spans="2:13" ht="15.75" thickBot="1" x14ac:dyDescent="0.3">
      <c r="B36" s="1288"/>
      <c r="C36" s="1957"/>
      <c r="D36" s="1957"/>
      <c r="E36" s="1247"/>
      <c r="F36" s="1105"/>
      <c r="G36" s="1247"/>
      <c r="H36" s="1247"/>
      <c r="I36" s="1247"/>
      <c r="J36" s="1105"/>
      <c r="K36" s="1247"/>
      <c r="L36" s="1247"/>
      <c r="M36" s="1291"/>
    </row>
    <row r="37" spans="2:13" x14ac:dyDescent="0.25">
      <c r="B37" s="3102" t="s">
        <v>28</v>
      </c>
      <c r="C37" s="3036"/>
      <c r="D37" s="3036"/>
      <c r="E37" s="3036"/>
      <c r="F37" s="1105"/>
      <c r="G37" s="3036" t="s">
        <v>15</v>
      </c>
      <c r="H37" s="3036"/>
      <c r="I37" s="3036"/>
      <c r="J37" s="1105"/>
      <c r="K37" s="3036" t="s">
        <v>12</v>
      </c>
      <c r="L37" s="3036"/>
      <c r="M37" s="3037"/>
    </row>
    <row r="38" spans="2:13" ht="15.75" thickBot="1" x14ac:dyDescent="0.3">
      <c r="B38" s="1119"/>
      <c r="C38" s="1120"/>
      <c r="D38" s="1120"/>
      <c r="E38" s="1134"/>
      <c r="F38" s="1120"/>
      <c r="G38" s="1120"/>
      <c r="H38" s="1120"/>
      <c r="I38" s="1120"/>
      <c r="J38" s="1120"/>
      <c r="K38" s="1120"/>
      <c r="L38" s="1120"/>
      <c r="M38" s="1121"/>
    </row>
    <row r="39" spans="2:13" x14ac:dyDescent="0.25">
      <c r="M39">
        <v>18</v>
      </c>
    </row>
  </sheetData>
  <mergeCells count="49">
    <mergeCell ref="F30:I30"/>
    <mergeCell ref="F31:I31"/>
    <mergeCell ref="F32:I32"/>
    <mergeCell ref="F33:I33"/>
    <mergeCell ref="K18:M18"/>
    <mergeCell ref="K19:M19"/>
    <mergeCell ref="K20:M20"/>
    <mergeCell ref="K27:M27"/>
    <mergeCell ref="K28:M28"/>
    <mergeCell ref="K29:M29"/>
    <mergeCell ref="K30:M30"/>
    <mergeCell ref="K31:M31"/>
    <mergeCell ref="K32:M32"/>
    <mergeCell ref="K33:M33"/>
    <mergeCell ref="F18:I18"/>
    <mergeCell ref="F19:I19"/>
    <mergeCell ref="B2:M2"/>
    <mergeCell ref="B3:M3"/>
    <mergeCell ref="B4:M4"/>
    <mergeCell ref="B5:M5"/>
    <mergeCell ref="B8:M8"/>
    <mergeCell ref="K6:L6"/>
    <mergeCell ref="B37:E37"/>
    <mergeCell ref="K37:M37"/>
    <mergeCell ref="G37:I37"/>
    <mergeCell ref="K21:M21"/>
    <mergeCell ref="K22:M22"/>
    <mergeCell ref="K23:M23"/>
    <mergeCell ref="K24:M24"/>
    <mergeCell ref="K25:M25"/>
    <mergeCell ref="K26:M26"/>
    <mergeCell ref="F21:I21"/>
    <mergeCell ref="F22:I22"/>
    <mergeCell ref="F23:I23"/>
    <mergeCell ref="F27:I27"/>
    <mergeCell ref="F28:I28"/>
    <mergeCell ref="F24:I24"/>
    <mergeCell ref="F25:I25"/>
    <mergeCell ref="F29:I29"/>
    <mergeCell ref="J12:J16"/>
    <mergeCell ref="K12:M16"/>
    <mergeCell ref="B12:B16"/>
    <mergeCell ref="C12:C16"/>
    <mergeCell ref="F20:I20"/>
    <mergeCell ref="F17:I17"/>
    <mergeCell ref="D12:D16"/>
    <mergeCell ref="E12:E16"/>
    <mergeCell ref="F12:I16"/>
    <mergeCell ref="F26:I26"/>
  </mergeCells>
  <pageMargins left="0.9055118110236221" right="0.70866141732283472" top="0.74803149606299213" bottom="0.74803149606299213" header="0.31496062992125984" footer="0.31496062992125984"/>
  <pageSetup paperSize="5" scale="88"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>
    <tabColor rgb="FFFF0000"/>
    <pageSetUpPr fitToPage="1"/>
  </sheetPr>
  <dimension ref="A1:ES59"/>
  <sheetViews>
    <sheetView topLeftCell="A28" zoomScale="120" zoomScaleNormal="120" workbookViewId="0">
      <selection activeCell="A19" sqref="A19:XFD19"/>
    </sheetView>
  </sheetViews>
  <sheetFormatPr baseColWidth="10" defaultRowHeight="15" x14ac:dyDescent="0.25"/>
  <cols>
    <col min="1" max="1" width="10.140625" style="1246" customWidth="1"/>
    <col min="2" max="2" width="4.7109375" customWidth="1"/>
    <col min="4" max="4" width="3.85546875" customWidth="1"/>
    <col min="5" max="5" width="4.140625" customWidth="1"/>
    <col min="6" max="6" width="4.28515625" customWidth="1"/>
    <col min="7" max="7" width="6.28515625" customWidth="1"/>
    <col min="8" max="8" width="4.85546875" customWidth="1"/>
    <col min="9" max="9" width="5.5703125" customWidth="1"/>
    <col min="10" max="10" width="3.7109375" customWidth="1"/>
    <col min="11" max="11" width="4.42578125" customWidth="1"/>
    <col min="12" max="12" width="4.28515625" customWidth="1"/>
    <col min="13" max="13" width="4.85546875" customWidth="1"/>
    <col min="14" max="14" width="4.5703125" customWidth="1"/>
    <col min="18" max="18" width="13.5703125" customWidth="1"/>
    <col min="19" max="19" width="11" customWidth="1"/>
    <col min="20" max="20" width="12.5703125" customWidth="1"/>
    <col min="21" max="21" width="11.5703125" customWidth="1"/>
    <col min="22" max="22" width="16" customWidth="1"/>
    <col min="23" max="23" width="17.5703125" customWidth="1"/>
    <col min="24" max="24" width="16.42578125" customWidth="1"/>
    <col min="25" max="25" width="16.8554687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60"/>
      <c r="C5" s="3036" t="s">
        <v>1010</v>
      </c>
      <c r="D5" s="3036"/>
      <c r="E5" s="303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184" t="s">
        <v>2454</v>
      </c>
      <c r="X5" s="184"/>
      <c r="Y5" s="61"/>
    </row>
    <row r="6" spans="2:25" x14ac:dyDescent="0.25">
      <c r="B6" s="55"/>
      <c r="C6" s="2"/>
      <c r="D6" s="2"/>
      <c r="E6" s="2"/>
      <c r="F6" s="2"/>
      <c r="G6" s="2"/>
      <c r="H6" s="805" t="s">
        <v>1717</v>
      </c>
      <c r="I6" s="805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25" x14ac:dyDescent="0.25">
      <c r="B7" s="3038" t="s">
        <v>1097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x14ac:dyDescent="0.25">
      <c r="B9" s="55"/>
      <c r="C9" s="3000" t="s">
        <v>833</v>
      </c>
      <c r="D9" s="3000"/>
      <c r="E9" s="3000"/>
      <c r="F9" s="3000"/>
      <c r="G9" s="3000"/>
      <c r="H9" s="1247"/>
      <c r="I9" s="1247"/>
      <c r="J9" s="1309" t="s">
        <v>1118</v>
      </c>
      <c r="K9" s="1309"/>
      <c r="L9" s="1309"/>
      <c r="M9" s="1309"/>
      <c r="N9" s="1309"/>
      <c r="O9" s="1309"/>
      <c r="P9" s="1309"/>
      <c r="Q9" s="1309"/>
      <c r="R9" s="1309"/>
      <c r="S9" s="677"/>
      <c r="T9" s="2"/>
      <c r="U9" s="2"/>
      <c r="V9" s="2"/>
      <c r="W9" s="2"/>
      <c r="X9" s="2"/>
      <c r="Y9" s="62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25" ht="15.75" customHeight="1" thickBot="1" x14ac:dyDescent="0.3">
      <c r="B11" s="3401" t="s">
        <v>757</v>
      </c>
      <c r="C11" s="3401" t="s">
        <v>1119</v>
      </c>
      <c r="D11" s="3010" t="s">
        <v>1120</v>
      </c>
      <c r="E11" s="3010"/>
      <c r="F11" s="3010"/>
      <c r="G11" s="3010"/>
      <c r="H11" s="3011"/>
      <c r="I11" s="3407" t="s">
        <v>713</v>
      </c>
      <c r="J11" s="3010" t="s">
        <v>45</v>
      </c>
      <c r="K11" s="3010"/>
      <c r="L11" s="3010"/>
      <c r="M11" s="3010"/>
      <c r="N11" s="3011"/>
      <c r="O11" s="55"/>
      <c r="P11" s="2"/>
      <c r="Q11" s="2"/>
      <c r="R11" s="62"/>
      <c r="S11" s="3711" t="s">
        <v>80</v>
      </c>
      <c r="T11" s="3394" t="s">
        <v>47</v>
      </c>
      <c r="U11" s="3394" t="s">
        <v>759</v>
      </c>
      <c r="V11" s="3246" t="s">
        <v>799</v>
      </c>
      <c r="W11" s="3413" t="s">
        <v>2304</v>
      </c>
      <c r="X11" s="3414"/>
      <c r="Y11" s="221" t="s">
        <v>2455</v>
      </c>
    </row>
    <row r="12" spans="2:25" x14ac:dyDescent="0.25">
      <c r="B12" s="3402"/>
      <c r="C12" s="3402"/>
      <c r="D12" s="3407" t="s">
        <v>690</v>
      </c>
      <c r="E12" s="3407" t="s">
        <v>21</v>
      </c>
      <c r="F12" s="3401" t="s">
        <v>692</v>
      </c>
      <c r="G12" s="3401" t="s">
        <v>712</v>
      </c>
      <c r="H12" s="3407" t="s">
        <v>694</v>
      </c>
      <c r="I12" s="3408"/>
      <c r="J12" s="3407" t="s">
        <v>671</v>
      </c>
      <c r="K12" s="3981" t="s">
        <v>43</v>
      </c>
      <c r="L12" s="3405" t="s">
        <v>5</v>
      </c>
      <c r="M12" s="3836" t="s">
        <v>113</v>
      </c>
      <c r="N12" s="3390" t="s">
        <v>6</v>
      </c>
      <c r="O12" s="55"/>
      <c r="P12" s="2"/>
      <c r="Q12" s="2"/>
      <c r="R12" s="62"/>
      <c r="S12" s="3747"/>
      <c r="T12" s="3403"/>
      <c r="U12" s="3403"/>
      <c r="V12" s="3200"/>
      <c r="W12" s="3394" t="s">
        <v>1121</v>
      </c>
      <c r="X12" s="3394" t="s">
        <v>50</v>
      </c>
      <c r="Y12" s="3394" t="s">
        <v>269</v>
      </c>
    </row>
    <row r="13" spans="2:25" x14ac:dyDescent="0.25">
      <c r="B13" s="3402"/>
      <c r="C13" s="3402"/>
      <c r="D13" s="3408"/>
      <c r="E13" s="3408"/>
      <c r="F13" s="3402"/>
      <c r="G13" s="3402"/>
      <c r="H13" s="3408"/>
      <c r="I13" s="3408"/>
      <c r="J13" s="3408"/>
      <c r="K13" s="3982"/>
      <c r="L13" s="3405"/>
      <c r="M13" s="3836"/>
      <c r="N13" s="3390"/>
      <c r="O13" s="2999" t="s">
        <v>46</v>
      </c>
      <c r="P13" s="3000"/>
      <c r="Q13" s="3000"/>
      <c r="R13" s="3001"/>
      <c r="S13" s="3747"/>
      <c r="T13" s="3403"/>
      <c r="U13" s="3403"/>
      <c r="V13" s="3200"/>
      <c r="W13" s="3395"/>
      <c r="X13" s="3395"/>
      <c r="Y13" s="3395"/>
    </row>
    <row r="14" spans="2:25" ht="13.5" customHeight="1" x14ac:dyDescent="0.25">
      <c r="B14" s="3402"/>
      <c r="C14" s="3402"/>
      <c r="D14" s="3408"/>
      <c r="E14" s="3408"/>
      <c r="F14" s="3402"/>
      <c r="G14" s="3402"/>
      <c r="H14" s="3408"/>
      <c r="I14" s="3408"/>
      <c r="J14" s="3408"/>
      <c r="K14" s="3982"/>
      <c r="L14" s="3405"/>
      <c r="M14" s="3836"/>
      <c r="N14" s="3390"/>
      <c r="O14" s="55"/>
      <c r="P14" s="2"/>
      <c r="Q14" s="2"/>
      <c r="R14" s="62"/>
      <c r="S14" s="3747"/>
      <c r="T14" s="3403"/>
      <c r="U14" s="3403"/>
      <c r="V14" s="3200"/>
      <c r="W14" s="3395"/>
      <c r="X14" s="3395"/>
      <c r="Y14" s="3395"/>
    </row>
    <row r="15" spans="2:25" ht="40.5" customHeight="1" thickBot="1" x14ac:dyDescent="0.3">
      <c r="B15" s="3720"/>
      <c r="C15" s="3720"/>
      <c r="D15" s="3409"/>
      <c r="E15" s="3409"/>
      <c r="F15" s="3720"/>
      <c r="G15" s="3720"/>
      <c r="H15" s="3409"/>
      <c r="I15" s="3409"/>
      <c r="J15" s="3409"/>
      <c r="K15" s="3983"/>
      <c r="L15" s="3406"/>
      <c r="M15" s="3984"/>
      <c r="N15" s="3391"/>
      <c r="O15" s="63"/>
      <c r="P15" s="64"/>
      <c r="Q15" s="64"/>
      <c r="R15" s="65"/>
      <c r="S15" s="3712"/>
      <c r="T15" s="3478"/>
      <c r="U15" s="3478"/>
      <c r="V15" s="3201"/>
      <c r="W15" s="3481"/>
      <c r="X15" s="3481"/>
      <c r="Y15" s="3481"/>
    </row>
    <row r="16" spans="2:25" ht="15.75" thickBot="1" x14ac:dyDescent="0.3">
      <c r="B16" s="211">
        <v>1</v>
      </c>
      <c r="C16" s="211">
        <v>2</v>
      </c>
      <c r="D16" s="211">
        <v>3</v>
      </c>
      <c r="E16" s="211">
        <v>4</v>
      </c>
      <c r="F16" s="211">
        <v>5</v>
      </c>
      <c r="G16" s="211">
        <v>6</v>
      </c>
      <c r="H16" s="211">
        <v>7</v>
      </c>
      <c r="I16" s="211"/>
      <c r="J16" s="211">
        <v>8</v>
      </c>
      <c r="K16" s="211">
        <v>9</v>
      </c>
      <c r="L16" s="211">
        <v>10</v>
      </c>
      <c r="M16" s="211">
        <v>11</v>
      </c>
      <c r="N16" s="211">
        <v>12</v>
      </c>
      <c r="O16" s="3212">
        <v>2</v>
      </c>
      <c r="P16" s="3212"/>
      <c r="Q16" s="3212"/>
      <c r="R16" s="3212"/>
      <c r="S16" s="95"/>
      <c r="T16" s="679">
        <v>3</v>
      </c>
      <c r="U16" s="45">
        <v>4</v>
      </c>
      <c r="V16" s="379">
        <v>5</v>
      </c>
      <c r="W16" s="379">
        <v>6</v>
      </c>
      <c r="X16" s="379">
        <v>7</v>
      </c>
      <c r="Y16" s="378">
        <v>8</v>
      </c>
    </row>
    <row r="17" spans="2:25" x14ac:dyDescent="0.25">
      <c r="B17" s="1717"/>
      <c r="C17" s="477"/>
      <c r="D17" s="490" t="s">
        <v>1156</v>
      </c>
      <c r="E17" s="490" t="s">
        <v>582</v>
      </c>
      <c r="F17" s="490" t="s">
        <v>672</v>
      </c>
      <c r="G17" s="433"/>
      <c r="H17" s="433"/>
      <c r="I17" s="716"/>
      <c r="J17" s="569" t="s">
        <v>675</v>
      </c>
      <c r="K17" s="490" t="s">
        <v>677</v>
      </c>
      <c r="L17" s="435"/>
      <c r="M17" s="435"/>
      <c r="N17" s="436"/>
      <c r="O17" s="3223" t="s">
        <v>800</v>
      </c>
      <c r="P17" s="2993"/>
      <c r="Q17" s="2993"/>
      <c r="R17" s="3224"/>
      <c r="S17" s="784"/>
      <c r="T17" s="491"/>
      <c r="U17" s="491"/>
      <c r="V17" s="767"/>
      <c r="W17" s="82"/>
      <c r="X17" s="82"/>
      <c r="Y17" s="82"/>
    </row>
    <row r="18" spans="2:25" s="1468" customFormat="1" x14ac:dyDescent="0.25">
      <c r="B18" s="2544"/>
      <c r="C18" s="2507"/>
      <c r="D18" s="2369"/>
      <c r="E18" s="2369"/>
      <c r="F18" s="2369"/>
      <c r="G18" s="2305"/>
      <c r="H18" s="2305"/>
      <c r="I18" s="2545"/>
      <c r="J18" s="2546" t="s">
        <v>675</v>
      </c>
      <c r="K18" s="2435" t="s">
        <v>677</v>
      </c>
      <c r="L18" s="2323" t="s">
        <v>677</v>
      </c>
      <c r="M18" s="2276"/>
      <c r="N18" s="2276"/>
      <c r="O18" s="3148" t="s">
        <v>811</v>
      </c>
      <c r="P18" s="3149"/>
      <c r="Q18" s="3149"/>
      <c r="R18" s="3149"/>
      <c r="S18" s="2547"/>
      <c r="T18" s="2303"/>
      <c r="U18" s="2303"/>
      <c r="V18" s="2456"/>
      <c r="W18" s="2229"/>
      <c r="X18" s="2229"/>
      <c r="Y18" s="2229"/>
    </row>
    <row r="19" spans="2:25" s="1468" customFormat="1" ht="15.75" thickBot="1" x14ac:dyDescent="0.3">
      <c r="B19" s="2335" t="s">
        <v>462</v>
      </c>
      <c r="C19" s="2388"/>
      <c r="D19" s="2273"/>
      <c r="E19" s="2273"/>
      <c r="F19" s="2273"/>
      <c r="G19" s="2273"/>
      <c r="H19" s="2273"/>
      <c r="I19" s="2546"/>
      <c r="J19" s="2435" t="s">
        <v>675</v>
      </c>
      <c r="K19" s="2323" t="s">
        <v>677</v>
      </c>
      <c r="L19" s="2276" t="s">
        <v>677</v>
      </c>
      <c r="M19" s="2276" t="s">
        <v>677</v>
      </c>
      <c r="N19" s="2277" t="s">
        <v>598</v>
      </c>
      <c r="O19" s="3455" t="s">
        <v>273</v>
      </c>
      <c r="P19" s="3104"/>
      <c r="Q19" s="3104"/>
      <c r="R19" s="3456"/>
      <c r="S19" s="2289" t="s">
        <v>2579</v>
      </c>
      <c r="T19" s="2300" t="s">
        <v>681</v>
      </c>
      <c r="U19" s="2300" t="s">
        <v>1319</v>
      </c>
      <c r="V19" s="2335" t="s">
        <v>875</v>
      </c>
      <c r="W19" s="1494">
        <v>1128000</v>
      </c>
      <c r="X19" s="1494">
        <v>846000</v>
      </c>
      <c r="Y19" s="1494">
        <v>1284000</v>
      </c>
    </row>
    <row r="20" spans="2:25" s="1468" customFormat="1" x14ac:dyDescent="0.25">
      <c r="B20" s="2335" t="s">
        <v>462</v>
      </c>
      <c r="C20" s="2388"/>
      <c r="D20" s="2273"/>
      <c r="E20" s="2273"/>
      <c r="F20" s="2273"/>
      <c r="G20" s="2273"/>
      <c r="H20" s="2273"/>
      <c r="I20" s="2546"/>
      <c r="J20" s="2311" t="s">
        <v>675</v>
      </c>
      <c r="K20" s="2273" t="s">
        <v>677</v>
      </c>
      <c r="L20" s="2282">
        <v>1</v>
      </c>
      <c r="M20" s="2282" t="s">
        <v>675</v>
      </c>
      <c r="N20" s="2283" t="s">
        <v>598</v>
      </c>
      <c r="O20" s="3574" t="s">
        <v>1792</v>
      </c>
      <c r="P20" s="3546"/>
      <c r="Q20" s="3546"/>
      <c r="R20" s="3575"/>
      <c r="S20" s="2289" t="s">
        <v>2579</v>
      </c>
      <c r="T20" s="2300" t="s">
        <v>681</v>
      </c>
      <c r="U20" s="2300" t="s">
        <v>1319</v>
      </c>
      <c r="V20" s="2335" t="s">
        <v>875</v>
      </c>
      <c r="W20" s="1494"/>
      <c r="X20" s="1494"/>
      <c r="Y20" s="1494"/>
    </row>
    <row r="21" spans="2:25" s="1468" customFormat="1" x14ac:dyDescent="0.25">
      <c r="B21" s="2543"/>
      <c r="C21" s="2388"/>
      <c r="D21" s="2273"/>
      <c r="E21" s="2273"/>
      <c r="F21" s="2273"/>
      <c r="G21" s="2273"/>
      <c r="H21" s="2273"/>
      <c r="I21" s="2546"/>
      <c r="J21" s="2435" t="s">
        <v>675</v>
      </c>
      <c r="K21" s="2323" t="s">
        <v>677</v>
      </c>
      <c r="L21" s="2276" t="s">
        <v>677</v>
      </c>
      <c r="M21" s="2276" t="s">
        <v>722</v>
      </c>
      <c r="N21" s="2277"/>
      <c r="O21" s="3148" t="s">
        <v>724</v>
      </c>
      <c r="P21" s="3149"/>
      <c r="Q21" s="3149"/>
      <c r="R21" s="3149"/>
      <c r="S21" s="2476"/>
      <c r="T21" s="2300"/>
      <c r="U21" s="2337"/>
      <c r="V21" s="2335"/>
      <c r="W21" s="1494"/>
      <c r="X21" s="1494"/>
      <c r="Y21" s="1494"/>
    </row>
    <row r="22" spans="2:25" s="1468" customFormat="1" ht="15.75" thickBot="1" x14ac:dyDescent="0.3">
      <c r="B22" s="2335" t="s">
        <v>462</v>
      </c>
      <c r="C22" s="2388"/>
      <c r="D22" s="2273"/>
      <c r="E22" s="2273"/>
      <c r="F22" s="2273"/>
      <c r="G22" s="2273"/>
      <c r="H22" s="2273"/>
      <c r="I22" s="2546"/>
      <c r="J22" s="2311" t="s">
        <v>675</v>
      </c>
      <c r="K22" s="2273" t="s">
        <v>677</v>
      </c>
      <c r="L22" s="2282" t="s">
        <v>677</v>
      </c>
      <c r="M22" s="2282" t="s">
        <v>722</v>
      </c>
      <c r="N22" s="2283" t="s">
        <v>598</v>
      </c>
      <c r="O22" s="3455" t="s">
        <v>1080</v>
      </c>
      <c r="P22" s="3104"/>
      <c r="Q22" s="3104"/>
      <c r="R22" s="3456"/>
      <c r="S22" s="2289" t="s">
        <v>2579</v>
      </c>
      <c r="T22" s="2300" t="s">
        <v>667</v>
      </c>
      <c r="U22" s="2300" t="s">
        <v>1282</v>
      </c>
      <c r="V22" s="2335" t="s">
        <v>541</v>
      </c>
      <c r="W22" s="1494">
        <v>77151</v>
      </c>
      <c r="X22" s="1494">
        <v>57863.25</v>
      </c>
      <c r="Y22" s="1494">
        <v>77151</v>
      </c>
    </row>
    <row r="23" spans="2:25" s="1468" customFormat="1" x14ac:dyDescent="0.25">
      <c r="B23" s="2543"/>
      <c r="C23" s="2388"/>
      <c r="D23" s="2273"/>
      <c r="E23" s="2273"/>
      <c r="F23" s="2273"/>
      <c r="G23" s="2273"/>
      <c r="H23" s="2273"/>
      <c r="I23" s="2546"/>
      <c r="J23" s="2435" t="s">
        <v>675</v>
      </c>
      <c r="K23" s="2323" t="s">
        <v>677</v>
      </c>
      <c r="L23" s="2276" t="s">
        <v>723</v>
      </c>
      <c r="M23" s="2276"/>
      <c r="N23" s="2277"/>
      <c r="O23" s="3574" t="s">
        <v>491</v>
      </c>
      <c r="P23" s="3546"/>
      <c r="Q23" s="3546"/>
      <c r="R23" s="3575"/>
      <c r="S23" s="2476"/>
      <c r="T23" s="2300"/>
      <c r="U23" s="2300"/>
      <c r="V23" s="2335"/>
      <c r="W23" s="1494"/>
      <c r="X23" s="1494"/>
      <c r="Y23" s="1494"/>
    </row>
    <row r="24" spans="2:25" s="1468" customFormat="1" x14ac:dyDescent="0.25">
      <c r="B24" s="2543"/>
      <c r="C24" s="2388"/>
      <c r="D24" s="2273"/>
      <c r="E24" s="2273"/>
      <c r="F24" s="2273"/>
      <c r="G24" s="2273"/>
      <c r="H24" s="2273"/>
      <c r="I24" s="2546"/>
      <c r="J24" s="2435" t="s">
        <v>675</v>
      </c>
      <c r="K24" s="2323" t="s">
        <v>677</v>
      </c>
      <c r="L24" s="2276" t="s">
        <v>723</v>
      </c>
      <c r="M24" s="2276" t="s">
        <v>677</v>
      </c>
      <c r="N24" s="2277"/>
      <c r="O24" s="3148" t="s">
        <v>1202</v>
      </c>
      <c r="P24" s="3149"/>
      <c r="Q24" s="3149"/>
      <c r="R24" s="3149"/>
      <c r="S24" s="2476"/>
      <c r="T24" s="2300"/>
      <c r="U24" s="2337"/>
      <c r="V24" s="2335"/>
      <c r="W24" s="1494"/>
      <c r="X24" s="1494"/>
      <c r="Y24" s="1494"/>
    </row>
    <row r="25" spans="2:25" s="1468" customFormat="1" ht="15.75" thickBot="1" x14ac:dyDescent="0.3">
      <c r="B25" s="2335" t="s">
        <v>462</v>
      </c>
      <c r="C25" s="2388"/>
      <c r="D25" s="2273"/>
      <c r="E25" s="2273"/>
      <c r="F25" s="2273"/>
      <c r="G25" s="2273"/>
      <c r="H25" s="2273"/>
      <c r="I25" s="2546"/>
      <c r="J25" s="2311" t="s">
        <v>675</v>
      </c>
      <c r="K25" s="2273" t="s">
        <v>677</v>
      </c>
      <c r="L25" s="2282" t="s">
        <v>723</v>
      </c>
      <c r="M25" s="2282" t="s">
        <v>677</v>
      </c>
      <c r="N25" s="2283" t="s">
        <v>598</v>
      </c>
      <c r="O25" s="3455" t="s">
        <v>137</v>
      </c>
      <c r="P25" s="3104"/>
      <c r="Q25" s="3104"/>
      <c r="R25" s="3456"/>
      <c r="S25" s="2289" t="s">
        <v>2579</v>
      </c>
      <c r="T25" s="2300" t="s">
        <v>681</v>
      </c>
      <c r="U25" s="2337" t="s">
        <v>1319</v>
      </c>
      <c r="V25" s="2335" t="s">
        <v>875</v>
      </c>
      <c r="W25" s="1494">
        <v>30000</v>
      </c>
      <c r="X25" s="1494">
        <v>22500</v>
      </c>
      <c r="Y25" s="1494">
        <v>30000</v>
      </c>
    </row>
    <row r="26" spans="2:25" s="1468" customFormat="1" x14ac:dyDescent="0.25">
      <c r="B26" s="2543"/>
      <c r="C26" s="2388"/>
      <c r="D26" s="2273"/>
      <c r="E26" s="2273"/>
      <c r="F26" s="2273"/>
      <c r="G26" s="2273"/>
      <c r="H26" s="2273"/>
      <c r="I26" s="2546"/>
      <c r="J26" s="2435" t="s">
        <v>675</v>
      </c>
      <c r="K26" s="2323" t="s">
        <v>677</v>
      </c>
      <c r="L26" s="2276" t="s">
        <v>723</v>
      </c>
      <c r="M26" s="2276" t="s">
        <v>675</v>
      </c>
      <c r="N26" s="2277"/>
      <c r="O26" s="3574" t="s">
        <v>1066</v>
      </c>
      <c r="P26" s="3546"/>
      <c r="Q26" s="3546"/>
      <c r="R26" s="3575"/>
      <c r="S26" s="2476"/>
      <c r="T26" s="2300"/>
      <c r="U26" s="2337"/>
      <c r="V26" s="2335"/>
      <c r="W26" s="1494"/>
      <c r="X26" s="1494"/>
      <c r="Y26" s="1494"/>
    </row>
    <row r="27" spans="2:25" s="1468" customFormat="1" x14ac:dyDescent="0.25">
      <c r="B27" s="2335" t="s">
        <v>462</v>
      </c>
      <c r="C27" s="2388"/>
      <c r="D27" s="2273"/>
      <c r="E27" s="2273"/>
      <c r="F27" s="2273"/>
      <c r="G27" s="2273"/>
      <c r="H27" s="2273"/>
      <c r="I27" s="2546"/>
      <c r="J27" s="2311" t="s">
        <v>675</v>
      </c>
      <c r="K27" s="2273" t="s">
        <v>677</v>
      </c>
      <c r="L27" s="2282" t="s">
        <v>723</v>
      </c>
      <c r="M27" s="2282" t="s">
        <v>675</v>
      </c>
      <c r="N27" s="2283" t="s">
        <v>598</v>
      </c>
      <c r="O27" s="3148" t="s">
        <v>505</v>
      </c>
      <c r="P27" s="3149"/>
      <c r="Q27" s="3149"/>
      <c r="R27" s="3149"/>
      <c r="S27" s="2289" t="s">
        <v>2579</v>
      </c>
      <c r="T27" s="2300" t="s">
        <v>681</v>
      </c>
      <c r="U27" s="2300" t="s">
        <v>1319</v>
      </c>
      <c r="V27" s="2335" t="s">
        <v>875</v>
      </c>
      <c r="W27" s="1494">
        <v>35000</v>
      </c>
      <c r="X27" s="1494">
        <v>26250</v>
      </c>
      <c r="Y27" s="1494">
        <v>35000</v>
      </c>
    </row>
    <row r="28" spans="2:25" s="1468" customFormat="1" ht="15.75" thickBot="1" x14ac:dyDescent="0.3">
      <c r="B28" s="2543"/>
      <c r="C28" s="2388"/>
      <c r="D28" s="2273"/>
      <c r="E28" s="2273"/>
      <c r="F28" s="2273"/>
      <c r="G28" s="2273"/>
      <c r="H28" s="2273"/>
      <c r="I28" s="2546"/>
      <c r="J28" s="2435" t="s">
        <v>675</v>
      </c>
      <c r="K28" s="2323" t="s">
        <v>677</v>
      </c>
      <c r="L28" s="2276" t="s">
        <v>723</v>
      </c>
      <c r="M28" s="2276" t="s">
        <v>680</v>
      </c>
      <c r="N28" s="2277"/>
      <c r="O28" s="3455" t="s">
        <v>1203</v>
      </c>
      <c r="P28" s="3104"/>
      <c r="Q28" s="3104"/>
      <c r="R28" s="3456"/>
      <c r="S28" s="2476"/>
      <c r="T28" s="2300"/>
      <c r="U28" s="2300"/>
      <c r="V28" s="2335"/>
      <c r="W28" s="1494"/>
      <c r="X28" s="1494"/>
      <c r="Y28" s="1494"/>
    </row>
    <row r="29" spans="2:25" s="1468" customFormat="1" x14ac:dyDescent="0.25">
      <c r="B29" s="2335" t="s">
        <v>462</v>
      </c>
      <c r="C29" s="2388"/>
      <c r="D29" s="2273"/>
      <c r="E29" s="2273"/>
      <c r="F29" s="2273"/>
      <c r="G29" s="2273"/>
      <c r="H29" s="2273"/>
      <c r="I29" s="2546"/>
      <c r="J29" s="2311" t="s">
        <v>675</v>
      </c>
      <c r="K29" s="2273" t="s">
        <v>677</v>
      </c>
      <c r="L29" s="2282" t="s">
        <v>723</v>
      </c>
      <c r="M29" s="2282" t="s">
        <v>680</v>
      </c>
      <c r="N29" s="2283" t="s">
        <v>598</v>
      </c>
      <c r="O29" s="3574" t="s">
        <v>506</v>
      </c>
      <c r="P29" s="3546"/>
      <c r="Q29" s="3546"/>
      <c r="R29" s="3575"/>
      <c r="S29" s="2289" t="s">
        <v>2579</v>
      </c>
      <c r="T29" s="2300" t="s">
        <v>681</v>
      </c>
      <c r="U29" s="2300" t="s">
        <v>1319</v>
      </c>
      <c r="V29" s="2335" t="s">
        <v>875</v>
      </c>
      <c r="W29" s="1494">
        <v>15000</v>
      </c>
      <c r="X29" s="1494">
        <v>11250</v>
      </c>
      <c r="Y29" s="1494">
        <v>15000</v>
      </c>
    </row>
    <row r="30" spans="2:25" s="1468" customFormat="1" x14ac:dyDescent="0.25">
      <c r="B30" s="2543"/>
      <c r="C30" s="2388"/>
      <c r="D30" s="2273"/>
      <c r="E30" s="2273"/>
      <c r="F30" s="2273"/>
      <c r="G30" s="2273"/>
      <c r="H30" s="2273"/>
      <c r="I30" s="2546"/>
      <c r="J30" s="2435" t="s">
        <v>675</v>
      </c>
      <c r="K30" s="2323" t="s">
        <v>677</v>
      </c>
      <c r="L30" s="2276" t="s">
        <v>723</v>
      </c>
      <c r="M30" s="2276" t="s">
        <v>722</v>
      </c>
      <c r="N30" s="2277"/>
      <c r="O30" s="3148" t="s">
        <v>1928</v>
      </c>
      <c r="P30" s="3149"/>
      <c r="Q30" s="3149"/>
      <c r="R30" s="3149"/>
      <c r="S30" s="2476"/>
      <c r="T30" s="2300"/>
      <c r="U30" s="2300"/>
      <c r="V30" s="2335"/>
      <c r="W30" s="1494"/>
      <c r="X30" s="1494"/>
      <c r="Y30" s="1494"/>
    </row>
    <row r="31" spans="2:25" s="1468" customFormat="1" ht="15.75" thickBot="1" x14ac:dyDescent="0.3">
      <c r="B31" s="2335" t="s">
        <v>462</v>
      </c>
      <c r="C31" s="2388"/>
      <c r="D31" s="2273"/>
      <c r="E31" s="2273"/>
      <c r="F31" s="2273"/>
      <c r="G31" s="2273"/>
      <c r="H31" s="2273"/>
      <c r="I31" s="2546"/>
      <c r="J31" s="2311" t="s">
        <v>675</v>
      </c>
      <c r="K31" s="2273" t="s">
        <v>677</v>
      </c>
      <c r="L31" s="2282" t="s">
        <v>723</v>
      </c>
      <c r="M31" s="2282" t="s">
        <v>722</v>
      </c>
      <c r="N31" s="2283" t="s">
        <v>598</v>
      </c>
      <c r="O31" s="3455" t="s">
        <v>1928</v>
      </c>
      <c r="P31" s="3104"/>
      <c r="Q31" s="3104"/>
      <c r="R31" s="3456"/>
      <c r="S31" s="2289" t="s">
        <v>2579</v>
      </c>
      <c r="T31" s="2300" t="s">
        <v>681</v>
      </c>
      <c r="U31" s="2300" t="s">
        <v>1319</v>
      </c>
      <c r="V31" s="2335" t="s">
        <v>875</v>
      </c>
      <c r="W31" s="1494"/>
      <c r="X31" s="1494"/>
      <c r="Y31" s="1494"/>
    </row>
    <row r="32" spans="2:25" s="1468" customFormat="1" x14ac:dyDescent="0.25">
      <c r="B32" s="2543"/>
      <c r="C32" s="2388"/>
      <c r="D32" s="2273"/>
      <c r="E32" s="2273"/>
      <c r="F32" s="2273"/>
      <c r="G32" s="2273"/>
      <c r="H32" s="2273"/>
      <c r="I32" s="2546"/>
      <c r="J32" s="2435" t="s">
        <v>675</v>
      </c>
      <c r="K32" s="2323" t="s">
        <v>675</v>
      </c>
      <c r="L32" s="2276"/>
      <c r="M32" s="2276"/>
      <c r="N32" s="2277"/>
      <c r="O32" s="3574" t="s">
        <v>733</v>
      </c>
      <c r="P32" s="3546"/>
      <c r="Q32" s="3546"/>
      <c r="R32" s="3575"/>
      <c r="S32" s="2476"/>
      <c r="T32" s="2300"/>
      <c r="U32" s="2300"/>
      <c r="V32" s="2335"/>
      <c r="W32" s="1494"/>
      <c r="X32" s="1494"/>
      <c r="Y32" s="1494"/>
    </row>
    <row r="33" spans="2:25" s="1468" customFormat="1" x14ac:dyDescent="0.25">
      <c r="B33" s="2543"/>
      <c r="C33" s="2388"/>
      <c r="D33" s="2273"/>
      <c r="E33" s="2273"/>
      <c r="F33" s="2273"/>
      <c r="G33" s="2273"/>
      <c r="H33" s="2273"/>
      <c r="I33" s="2548"/>
      <c r="J33" s="2435" t="s">
        <v>675</v>
      </c>
      <c r="K33" s="2323" t="s">
        <v>675</v>
      </c>
      <c r="L33" s="2276" t="s">
        <v>677</v>
      </c>
      <c r="M33" s="2276"/>
      <c r="N33" s="2277"/>
      <c r="O33" s="3148" t="s">
        <v>1204</v>
      </c>
      <c r="P33" s="3149"/>
      <c r="Q33" s="3149"/>
      <c r="R33" s="3149"/>
      <c r="S33" s="2476"/>
      <c r="T33" s="2300"/>
      <c r="U33" s="2300"/>
      <c r="V33" s="2335"/>
      <c r="W33" s="1494"/>
      <c r="X33" s="1494"/>
      <c r="Y33" s="1494"/>
    </row>
    <row r="34" spans="2:25" s="1468" customFormat="1" ht="15.75" thickBot="1" x14ac:dyDescent="0.3">
      <c r="B34" s="2543"/>
      <c r="C34" s="2388"/>
      <c r="D34" s="2273"/>
      <c r="E34" s="2273"/>
      <c r="F34" s="2273"/>
      <c r="G34" s="2273"/>
      <c r="H34" s="2273"/>
      <c r="I34" s="2548"/>
      <c r="J34" s="2435" t="s">
        <v>675</v>
      </c>
      <c r="K34" s="2323" t="s">
        <v>675</v>
      </c>
      <c r="L34" s="2276" t="s">
        <v>677</v>
      </c>
      <c r="M34" s="2276" t="s">
        <v>680</v>
      </c>
      <c r="N34" s="2277"/>
      <c r="O34" s="3455" t="s">
        <v>507</v>
      </c>
      <c r="P34" s="3104"/>
      <c r="Q34" s="3104"/>
      <c r="R34" s="3456"/>
      <c r="S34" s="2476"/>
      <c r="T34" s="2300"/>
      <c r="U34" s="2337"/>
      <c r="V34" s="2335"/>
      <c r="W34" s="1494"/>
      <c r="X34" s="1494"/>
      <c r="Y34" s="1494"/>
    </row>
    <row r="35" spans="2:25" s="1468" customFormat="1" ht="16.5" customHeight="1" thickBot="1" x14ac:dyDescent="0.3">
      <c r="B35" s="2335" t="s">
        <v>53</v>
      </c>
      <c r="C35" s="2388"/>
      <c r="D35" s="2273"/>
      <c r="E35" s="2273"/>
      <c r="F35" s="2273"/>
      <c r="G35" s="2273"/>
      <c r="H35" s="2273"/>
      <c r="I35" s="2546"/>
      <c r="J35" s="2311" t="s">
        <v>675</v>
      </c>
      <c r="K35" s="2273" t="s">
        <v>675</v>
      </c>
      <c r="L35" s="2282" t="s">
        <v>677</v>
      </c>
      <c r="M35" s="2282" t="s">
        <v>680</v>
      </c>
      <c r="N35" s="2283" t="s">
        <v>598</v>
      </c>
      <c r="O35" s="3574" t="s">
        <v>507</v>
      </c>
      <c r="P35" s="3546"/>
      <c r="Q35" s="3546"/>
      <c r="R35" s="3575"/>
      <c r="S35" s="2289" t="s">
        <v>2579</v>
      </c>
      <c r="T35" s="2300" t="s">
        <v>668</v>
      </c>
      <c r="U35" s="2337" t="s">
        <v>1284</v>
      </c>
      <c r="V35" s="2335" t="s">
        <v>1283</v>
      </c>
      <c r="W35" s="1494">
        <v>10000</v>
      </c>
      <c r="X35" s="1494">
        <v>7500</v>
      </c>
      <c r="Y35" s="1494">
        <v>10000</v>
      </c>
    </row>
    <row r="36" spans="2:25" s="2379" customFormat="1" x14ac:dyDescent="0.25">
      <c r="B36" s="2335"/>
      <c r="C36" s="2390"/>
      <c r="D36" s="2323"/>
      <c r="E36" s="2323"/>
      <c r="F36" s="2323"/>
      <c r="G36" s="2323"/>
      <c r="H36" s="2323"/>
      <c r="I36" s="2548"/>
      <c r="J36" s="2435" t="s">
        <v>675</v>
      </c>
      <c r="K36" s="2323" t="s">
        <v>675</v>
      </c>
      <c r="L36" s="2276" t="s">
        <v>675</v>
      </c>
      <c r="M36" s="2276"/>
      <c r="N36" s="2277"/>
      <c r="O36" s="3574" t="s">
        <v>277</v>
      </c>
      <c r="P36" s="3546"/>
      <c r="Q36" s="3546"/>
      <c r="R36" s="3575"/>
      <c r="S36" s="2289"/>
      <c r="T36" s="2300"/>
      <c r="U36" s="2337"/>
      <c r="V36" s="2335"/>
      <c r="W36" s="2377"/>
      <c r="X36" s="2377"/>
      <c r="Y36" s="2377"/>
    </row>
    <row r="37" spans="2:25" s="2379" customFormat="1" x14ac:dyDescent="0.25">
      <c r="B37" s="2543"/>
      <c r="C37" s="2390"/>
      <c r="D37" s="2323"/>
      <c r="E37" s="2323"/>
      <c r="F37" s="2323"/>
      <c r="G37" s="2323"/>
      <c r="H37" s="2323"/>
      <c r="I37" s="2548"/>
      <c r="J37" s="2435" t="s">
        <v>675</v>
      </c>
      <c r="K37" s="2323" t="s">
        <v>675</v>
      </c>
      <c r="L37" s="2276" t="s">
        <v>675</v>
      </c>
      <c r="M37" s="2276" t="s">
        <v>675</v>
      </c>
      <c r="N37" s="2277"/>
      <c r="O37" s="3387" t="s">
        <v>2291</v>
      </c>
      <c r="P37" s="3149"/>
      <c r="Q37" s="3149"/>
      <c r="R37" s="3388"/>
      <c r="S37" s="2476"/>
      <c r="T37" s="2300"/>
      <c r="U37" s="2337"/>
      <c r="V37" s="2335"/>
      <c r="W37" s="2377"/>
      <c r="X37" s="2377"/>
      <c r="Y37" s="2377"/>
    </row>
    <row r="38" spans="2:25" s="2368" customFormat="1" x14ac:dyDescent="0.25">
      <c r="B38" s="2969" t="s">
        <v>53</v>
      </c>
      <c r="C38" s="2970"/>
      <c r="D38" s="2286"/>
      <c r="E38" s="2286"/>
      <c r="F38" s="2286"/>
      <c r="G38" s="2286"/>
      <c r="H38" s="2286"/>
      <c r="I38" s="2549"/>
      <c r="J38" s="2931" t="s">
        <v>675</v>
      </c>
      <c r="K38" s="2286" t="s">
        <v>675</v>
      </c>
      <c r="L38" s="2282" t="s">
        <v>675</v>
      </c>
      <c r="M38" s="2282" t="s">
        <v>675</v>
      </c>
      <c r="N38" s="2283" t="s">
        <v>598</v>
      </c>
      <c r="O38" s="3455" t="s">
        <v>2292</v>
      </c>
      <c r="P38" s="3104"/>
      <c r="Q38" s="3104"/>
      <c r="R38" s="3456"/>
      <c r="S38" s="2971"/>
      <c r="T38" s="2320"/>
      <c r="U38" s="2972"/>
      <c r="V38" s="2449"/>
      <c r="W38" s="1503">
        <v>10000</v>
      </c>
      <c r="X38" s="1503">
        <v>7500</v>
      </c>
      <c r="Y38" s="1503">
        <v>10000</v>
      </c>
    </row>
    <row r="39" spans="2:25" s="1468" customFormat="1" x14ac:dyDescent="0.25">
      <c r="B39" s="2543"/>
      <c r="C39" s="2388"/>
      <c r="D39" s="2273"/>
      <c r="E39" s="2273"/>
      <c r="F39" s="2273"/>
      <c r="G39" s="2273"/>
      <c r="H39" s="2273"/>
      <c r="I39" s="2546"/>
      <c r="J39" s="2435" t="s">
        <v>675</v>
      </c>
      <c r="K39" s="2323" t="s">
        <v>675</v>
      </c>
      <c r="L39" s="2276" t="s">
        <v>680</v>
      </c>
      <c r="M39" s="2276"/>
      <c r="N39" s="2277"/>
      <c r="O39" s="3387" t="s">
        <v>638</v>
      </c>
      <c r="P39" s="3149"/>
      <c r="Q39" s="3149"/>
      <c r="R39" s="3149"/>
      <c r="S39" s="2476"/>
      <c r="T39" s="2300"/>
      <c r="U39" s="2337"/>
      <c r="V39" s="2335"/>
      <c r="W39" s="1494"/>
      <c r="X39" s="1494"/>
      <c r="Y39" s="1494"/>
    </row>
    <row r="40" spans="2:25" s="1468" customFormat="1" ht="15.75" thickBot="1" x14ac:dyDescent="0.3">
      <c r="B40" s="2543"/>
      <c r="C40" s="2388"/>
      <c r="D40" s="2273"/>
      <c r="E40" s="2273"/>
      <c r="F40" s="2273"/>
      <c r="G40" s="2273"/>
      <c r="H40" s="2273"/>
      <c r="I40" s="2546"/>
      <c r="J40" s="2435" t="s">
        <v>675</v>
      </c>
      <c r="K40" s="2323" t="s">
        <v>675</v>
      </c>
      <c r="L40" s="2276" t="s">
        <v>680</v>
      </c>
      <c r="M40" s="2276" t="s">
        <v>677</v>
      </c>
      <c r="N40" s="2277"/>
      <c r="O40" s="3561" t="s">
        <v>1205</v>
      </c>
      <c r="P40" s="3562"/>
      <c r="Q40" s="3562"/>
      <c r="R40" s="3563"/>
      <c r="S40" s="2476"/>
      <c r="T40" s="2300"/>
      <c r="U40" s="2337"/>
      <c r="V40" s="2335"/>
      <c r="W40" s="1494"/>
      <c r="X40" s="1494"/>
      <c r="Y40" s="1494"/>
    </row>
    <row r="41" spans="2:25" s="1468" customFormat="1" x14ac:dyDescent="0.25">
      <c r="B41" s="2335" t="s">
        <v>68</v>
      </c>
      <c r="C41" s="2388"/>
      <c r="D41" s="2273"/>
      <c r="E41" s="2273"/>
      <c r="F41" s="2273"/>
      <c r="G41" s="2273"/>
      <c r="H41" s="2273"/>
      <c r="I41" s="2546"/>
      <c r="J41" s="2931" t="s">
        <v>675</v>
      </c>
      <c r="K41" s="2286" t="s">
        <v>675</v>
      </c>
      <c r="L41" s="2282" t="s">
        <v>680</v>
      </c>
      <c r="M41" s="2282" t="s">
        <v>677</v>
      </c>
      <c r="N41" s="2283" t="s">
        <v>598</v>
      </c>
      <c r="O41" s="3574" t="s">
        <v>1205</v>
      </c>
      <c r="P41" s="3546"/>
      <c r="Q41" s="3546"/>
      <c r="R41" s="3575"/>
      <c r="S41" s="2289" t="s">
        <v>2579</v>
      </c>
      <c r="T41" s="2300" t="s">
        <v>681</v>
      </c>
      <c r="U41" s="2300" t="s">
        <v>1319</v>
      </c>
      <c r="V41" s="2335" t="s">
        <v>875</v>
      </c>
      <c r="W41" s="1494">
        <v>5000</v>
      </c>
      <c r="X41" s="1494">
        <v>3750</v>
      </c>
      <c r="Y41" s="1494">
        <v>5000</v>
      </c>
    </row>
    <row r="42" spans="2:25" s="1468" customFormat="1" x14ac:dyDescent="0.25">
      <c r="B42" s="2543"/>
      <c r="C42" s="2388"/>
      <c r="D42" s="2273"/>
      <c r="E42" s="2273"/>
      <c r="F42" s="2273"/>
      <c r="G42" s="2273"/>
      <c r="H42" s="2273"/>
      <c r="I42" s="2546"/>
      <c r="J42" s="2435" t="s">
        <v>675</v>
      </c>
      <c r="K42" s="2323" t="s">
        <v>675</v>
      </c>
      <c r="L42" s="2276">
        <v>2</v>
      </c>
      <c r="M42" s="2276"/>
      <c r="N42" s="2277"/>
      <c r="O42" s="3387" t="s">
        <v>508</v>
      </c>
      <c r="P42" s="3149"/>
      <c r="Q42" s="3149"/>
      <c r="R42" s="3149"/>
      <c r="S42" s="2476"/>
      <c r="T42" s="2300"/>
      <c r="U42" s="2300"/>
      <c r="V42" s="2335"/>
      <c r="W42" s="1494"/>
      <c r="X42" s="1494"/>
      <c r="Y42" s="1494"/>
    </row>
    <row r="43" spans="2:25" s="1468" customFormat="1" x14ac:dyDescent="0.25">
      <c r="B43" s="2543"/>
      <c r="C43" s="2388"/>
      <c r="D43" s="2273"/>
      <c r="E43" s="2273"/>
      <c r="F43" s="2273"/>
      <c r="G43" s="2273"/>
      <c r="H43" s="2273"/>
      <c r="I43" s="2546"/>
      <c r="J43" s="2435" t="s">
        <v>675</v>
      </c>
      <c r="K43" s="2323" t="s">
        <v>675</v>
      </c>
      <c r="L43" s="2276" t="s">
        <v>738</v>
      </c>
      <c r="M43" s="2276"/>
      <c r="N43" s="2277"/>
      <c r="O43" s="3387" t="s">
        <v>1206</v>
      </c>
      <c r="P43" s="3149"/>
      <c r="Q43" s="3149"/>
      <c r="R43" s="3149"/>
      <c r="S43" s="2476"/>
      <c r="T43" s="2300"/>
      <c r="U43" s="2300"/>
      <c r="V43" s="2335"/>
      <c r="W43" s="1494"/>
      <c r="X43" s="1494"/>
      <c r="Y43" s="1494"/>
    </row>
    <row r="44" spans="2:25" s="1468" customFormat="1" ht="15.75" thickBot="1" x14ac:dyDescent="0.3">
      <c r="B44" s="2543"/>
      <c r="C44" s="2388"/>
      <c r="D44" s="2273"/>
      <c r="E44" s="2273"/>
      <c r="F44" s="2273"/>
      <c r="G44" s="2273"/>
      <c r="H44" s="2273"/>
      <c r="I44" s="2546"/>
      <c r="J44" s="2435" t="s">
        <v>675</v>
      </c>
      <c r="K44" s="2323" t="s">
        <v>675</v>
      </c>
      <c r="L44" s="2276" t="s">
        <v>738</v>
      </c>
      <c r="M44" s="2276" t="s">
        <v>734</v>
      </c>
      <c r="N44" s="2277"/>
      <c r="O44" s="3561" t="s">
        <v>1929</v>
      </c>
      <c r="P44" s="3562"/>
      <c r="Q44" s="3562"/>
      <c r="R44" s="3563"/>
      <c r="S44" s="2476"/>
      <c r="T44" s="2300"/>
      <c r="U44" s="2300"/>
      <c r="V44" s="2335"/>
      <c r="W44" s="1494"/>
      <c r="X44" s="1494"/>
      <c r="Y44" s="1494"/>
    </row>
    <row r="45" spans="2:25" s="1468" customFormat="1" x14ac:dyDescent="0.25">
      <c r="B45" s="2335" t="s">
        <v>462</v>
      </c>
      <c r="C45" s="2388"/>
      <c r="D45" s="2273"/>
      <c r="E45" s="2273"/>
      <c r="F45" s="2273"/>
      <c r="G45" s="2273"/>
      <c r="H45" s="2273"/>
      <c r="I45" s="2546"/>
      <c r="J45" s="2311" t="s">
        <v>675</v>
      </c>
      <c r="K45" s="2273" t="s">
        <v>675</v>
      </c>
      <c r="L45" s="2282" t="s">
        <v>738</v>
      </c>
      <c r="M45" s="2282" t="s">
        <v>734</v>
      </c>
      <c r="N45" s="2283" t="s">
        <v>721</v>
      </c>
      <c r="O45" s="3574" t="s">
        <v>1930</v>
      </c>
      <c r="P45" s="3546"/>
      <c r="Q45" s="3546"/>
      <c r="R45" s="3575"/>
      <c r="S45" s="2289" t="s">
        <v>2579</v>
      </c>
      <c r="T45" s="2300" t="s">
        <v>668</v>
      </c>
      <c r="U45" s="2300" t="s">
        <v>1284</v>
      </c>
      <c r="V45" s="2335" t="s">
        <v>1283</v>
      </c>
      <c r="W45" s="1494">
        <v>10000</v>
      </c>
      <c r="X45" s="1494">
        <v>7500</v>
      </c>
      <c r="Y45" s="1494">
        <v>10000</v>
      </c>
    </row>
    <row r="46" spans="2:25" s="1468" customFormat="1" x14ac:dyDescent="0.25">
      <c r="B46" s="2335" t="s">
        <v>462</v>
      </c>
      <c r="C46" s="2388"/>
      <c r="D46" s="2273"/>
      <c r="E46" s="2273"/>
      <c r="F46" s="2273"/>
      <c r="G46" s="2273"/>
      <c r="H46" s="2273"/>
      <c r="I46" s="2546"/>
      <c r="J46" s="2311" t="s">
        <v>675</v>
      </c>
      <c r="K46" s="2273" t="s">
        <v>675</v>
      </c>
      <c r="L46" s="2282" t="s">
        <v>738</v>
      </c>
      <c r="M46" s="2282" t="s">
        <v>737</v>
      </c>
      <c r="N46" s="2283" t="s">
        <v>598</v>
      </c>
      <c r="O46" s="3387" t="s">
        <v>1931</v>
      </c>
      <c r="P46" s="3149"/>
      <c r="Q46" s="3149"/>
      <c r="R46" s="3149"/>
      <c r="S46" s="2289" t="s">
        <v>2579</v>
      </c>
      <c r="T46" s="2300"/>
      <c r="U46" s="2300"/>
      <c r="V46" s="2335"/>
      <c r="W46" s="1494"/>
      <c r="X46" s="1494"/>
      <c r="Y46" s="1494"/>
    </row>
    <row r="47" spans="2:25" s="1468" customFormat="1" ht="15.75" thickBot="1" x14ac:dyDescent="0.3">
      <c r="B47" s="2335"/>
      <c r="C47" s="2388"/>
      <c r="D47" s="2273"/>
      <c r="E47" s="2273"/>
      <c r="F47" s="2273"/>
      <c r="G47" s="2273"/>
      <c r="H47" s="2273"/>
      <c r="I47" s="2546"/>
      <c r="J47" s="2435" t="s">
        <v>675</v>
      </c>
      <c r="K47" s="2323" t="s">
        <v>680</v>
      </c>
      <c r="L47" s="2276"/>
      <c r="M47" s="2276"/>
      <c r="N47" s="2277"/>
      <c r="O47" s="3561" t="s">
        <v>62</v>
      </c>
      <c r="P47" s="3562"/>
      <c r="Q47" s="3562"/>
      <c r="R47" s="3563"/>
      <c r="S47" s="2476"/>
      <c r="T47" s="2300"/>
      <c r="U47" s="2300"/>
      <c r="V47" s="2335"/>
      <c r="W47" s="1494"/>
      <c r="X47" s="1494"/>
      <c r="Y47" s="1494"/>
    </row>
    <row r="48" spans="2:25" s="1468" customFormat="1" x14ac:dyDescent="0.25">
      <c r="B48" s="2543"/>
      <c r="C48" s="2388"/>
      <c r="D48" s="2273"/>
      <c r="E48" s="2273"/>
      <c r="F48" s="2273"/>
      <c r="G48" s="2273"/>
      <c r="H48" s="2273"/>
      <c r="I48" s="2546"/>
      <c r="J48" s="2435" t="s">
        <v>675</v>
      </c>
      <c r="K48" s="2323" t="s">
        <v>680</v>
      </c>
      <c r="L48" s="2276" t="s">
        <v>677</v>
      </c>
      <c r="M48" s="2282"/>
      <c r="N48" s="2277"/>
      <c r="O48" s="3574" t="s">
        <v>63</v>
      </c>
      <c r="P48" s="3546"/>
      <c r="Q48" s="3546"/>
      <c r="R48" s="3575"/>
      <c r="S48" s="2476"/>
      <c r="T48" s="2300"/>
      <c r="U48" s="2300"/>
      <c r="V48" s="2335"/>
      <c r="W48" s="1494"/>
      <c r="X48" s="1494"/>
      <c r="Y48" s="1494"/>
    </row>
    <row r="49" spans="1:149" s="1468" customFormat="1" x14ac:dyDescent="0.25">
      <c r="B49" s="2543"/>
      <c r="C49" s="2388"/>
      <c r="D49" s="2273"/>
      <c r="E49" s="2273"/>
      <c r="F49" s="2273"/>
      <c r="G49" s="2273"/>
      <c r="H49" s="2273"/>
      <c r="I49" s="2546"/>
      <c r="J49" s="2435" t="s">
        <v>675</v>
      </c>
      <c r="K49" s="2323" t="s">
        <v>680</v>
      </c>
      <c r="L49" s="2276" t="s">
        <v>677</v>
      </c>
      <c r="M49" s="2276" t="s">
        <v>677</v>
      </c>
      <c r="N49" s="2277"/>
      <c r="O49" s="3387" t="s">
        <v>1932</v>
      </c>
      <c r="P49" s="3149"/>
      <c r="Q49" s="3149"/>
      <c r="R49" s="3149"/>
      <c r="S49" s="2476"/>
      <c r="T49" s="2300"/>
      <c r="U49" s="2300"/>
      <c r="V49" s="2335"/>
      <c r="W49" s="1494"/>
      <c r="X49" s="1494"/>
      <c r="Y49" s="1494"/>
    </row>
    <row r="50" spans="1:149" s="1468" customFormat="1" ht="15.75" thickBot="1" x14ac:dyDescent="0.3">
      <c r="B50" s="2335" t="s">
        <v>462</v>
      </c>
      <c r="C50" s="2388"/>
      <c r="D50" s="2273"/>
      <c r="E50" s="2273"/>
      <c r="F50" s="2273"/>
      <c r="G50" s="2273"/>
      <c r="H50" s="2273"/>
      <c r="I50" s="2546"/>
      <c r="J50" s="2311" t="s">
        <v>675</v>
      </c>
      <c r="K50" s="2273" t="s">
        <v>680</v>
      </c>
      <c r="L50" s="2282" t="s">
        <v>677</v>
      </c>
      <c r="M50" s="2282">
        <v>1</v>
      </c>
      <c r="N50" s="2283" t="s">
        <v>598</v>
      </c>
      <c r="O50" s="3561" t="s">
        <v>1932</v>
      </c>
      <c r="P50" s="3562"/>
      <c r="Q50" s="3562"/>
      <c r="R50" s="3563"/>
      <c r="S50" s="2289" t="s">
        <v>2579</v>
      </c>
      <c r="T50" s="2300" t="s">
        <v>668</v>
      </c>
      <c r="U50" s="2300" t="s">
        <v>1320</v>
      </c>
      <c r="V50" s="2335" t="s">
        <v>1283</v>
      </c>
      <c r="W50" s="1494"/>
      <c r="X50" s="1494"/>
      <c r="Y50" s="1494"/>
    </row>
    <row r="51" spans="1:149" s="1468" customFormat="1" ht="15.75" x14ac:dyDescent="0.25">
      <c r="B51" s="2550"/>
      <c r="C51" s="2388"/>
      <c r="D51" s="2273"/>
      <c r="E51" s="2273"/>
      <c r="F51" s="2273"/>
      <c r="G51" s="2273"/>
      <c r="H51" s="2273"/>
      <c r="I51" s="2546"/>
      <c r="J51" s="2311"/>
      <c r="K51" s="2273"/>
      <c r="L51" s="2282"/>
      <c r="M51" s="2282"/>
      <c r="N51" s="2283"/>
      <c r="O51" s="3574"/>
      <c r="P51" s="3546"/>
      <c r="Q51" s="3546"/>
      <c r="R51" s="3575"/>
      <c r="S51" s="2476"/>
      <c r="T51" s="2300"/>
      <c r="U51" s="2300"/>
      <c r="V51" s="2342"/>
      <c r="W51" s="1494"/>
      <c r="X51" s="1494"/>
      <c r="Y51" s="1494"/>
    </row>
    <row r="52" spans="1:149" s="1468" customFormat="1" ht="15.75" thickBot="1" x14ac:dyDescent="0.3">
      <c r="A52" s="1469"/>
      <c r="B52" s="2551"/>
      <c r="C52" s="2524"/>
      <c r="D52" s="2383"/>
      <c r="E52" s="2383"/>
      <c r="F52" s="2383"/>
      <c r="G52" s="2383"/>
      <c r="H52" s="2383"/>
      <c r="I52" s="2552"/>
      <c r="J52" s="2433"/>
      <c r="K52" s="2383"/>
      <c r="L52" s="2365"/>
      <c r="M52" s="2365"/>
      <c r="N52" s="2366"/>
      <c r="O52" s="2553"/>
      <c r="P52" s="2553"/>
      <c r="Q52" s="2553"/>
      <c r="R52" s="2554"/>
      <c r="S52" s="2554"/>
      <c r="T52" s="2555"/>
      <c r="U52" s="2555"/>
      <c r="V52" s="2556"/>
      <c r="W52" s="1494"/>
      <c r="X52" s="1494"/>
      <c r="Y52" s="1494"/>
      <c r="Z52" s="1469"/>
      <c r="AA52" s="1469"/>
      <c r="AB52" s="1469"/>
      <c r="AC52" s="1469"/>
      <c r="AD52" s="1469"/>
    </row>
    <row r="53" spans="1:149" s="2046" customFormat="1" ht="15.75" thickBot="1" x14ac:dyDescent="0.3">
      <c r="A53" s="1469"/>
      <c r="B53" s="3463" t="s">
        <v>194</v>
      </c>
      <c r="C53" s="3464"/>
      <c r="D53" s="3464"/>
      <c r="E53" s="3464"/>
      <c r="F53" s="3464"/>
      <c r="G53" s="3464"/>
      <c r="H53" s="3464"/>
      <c r="I53" s="3464"/>
      <c r="J53" s="3464"/>
      <c r="K53" s="3464"/>
      <c r="L53" s="3464"/>
      <c r="M53" s="3464"/>
      <c r="N53" s="3464"/>
      <c r="O53" s="3464"/>
      <c r="P53" s="3464"/>
      <c r="Q53" s="3464"/>
      <c r="R53" s="3464"/>
      <c r="S53" s="3464"/>
      <c r="T53" s="3464"/>
      <c r="U53" s="3464"/>
      <c r="V53" s="3465"/>
      <c r="W53" s="292">
        <f>SUM(W17:W52)</f>
        <v>1320151</v>
      </c>
      <c r="X53" s="292">
        <f>SUM(X17:X52)</f>
        <v>990113.25</v>
      </c>
      <c r="Y53" s="292">
        <f>(Y19+Y22+Y25+Y27+Y29+Y35+Y38+Y41+Y45)</f>
        <v>1476151</v>
      </c>
      <c r="Z53" s="1469"/>
      <c r="AA53" s="1469"/>
      <c r="AB53" s="1469"/>
      <c r="AC53" s="1469"/>
      <c r="AD53" s="1469"/>
      <c r="AE53" s="1468"/>
      <c r="AF53" s="1468"/>
      <c r="AG53" s="1468"/>
      <c r="AH53" s="1468"/>
      <c r="AI53" s="1468"/>
      <c r="AJ53" s="1468"/>
      <c r="AK53" s="1468"/>
      <c r="AL53" s="1468"/>
      <c r="AM53" s="1468"/>
      <c r="AN53" s="1468"/>
      <c r="AO53" s="1468"/>
      <c r="AP53" s="1468"/>
      <c r="AQ53" s="1468"/>
      <c r="AR53" s="1468"/>
      <c r="AS53" s="1468"/>
      <c r="AT53" s="1468"/>
      <c r="AU53" s="1468"/>
      <c r="AV53" s="1468"/>
      <c r="AW53" s="1468"/>
      <c r="AX53" s="1468"/>
      <c r="AY53" s="1468"/>
      <c r="AZ53" s="1468"/>
      <c r="BA53" s="1468"/>
      <c r="BB53" s="1468"/>
      <c r="BC53" s="1468"/>
      <c r="BD53" s="1468"/>
      <c r="BE53" s="1468"/>
      <c r="BF53" s="1468"/>
      <c r="BG53" s="1468"/>
      <c r="BH53" s="1468"/>
      <c r="BI53" s="1468"/>
      <c r="BJ53" s="1468"/>
      <c r="BK53" s="1468"/>
      <c r="BL53" s="1468"/>
      <c r="BM53" s="1468"/>
      <c r="BN53" s="1468"/>
      <c r="BO53" s="1468"/>
      <c r="BP53" s="1468"/>
      <c r="BQ53" s="1468"/>
      <c r="BR53" s="1468"/>
      <c r="BS53" s="1468"/>
      <c r="BT53" s="1468"/>
      <c r="BU53" s="1468"/>
      <c r="BV53" s="1468"/>
      <c r="BW53" s="1468"/>
      <c r="BX53" s="1468"/>
      <c r="BY53" s="1468"/>
      <c r="BZ53" s="1468"/>
      <c r="CA53" s="1468"/>
      <c r="CB53" s="1468"/>
      <c r="CC53" s="1468"/>
      <c r="CD53" s="1468"/>
      <c r="CE53" s="1468"/>
      <c r="CF53" s="1468"/>
      <c r="CG53" s="1468"/>
      <c r="CH53" s="1468"/>
      <c r="CI53" s="1468"/>
      <c r="CJ53" s="1468"/>
      <c r="CK53" s="1468"/>
      <c r="CL53" s="1468"/>
      <c r="CM53" s="1468"/>
      <c r="CN53" s="1468"/>
      <c r="CO53" s="1468"/>
      <c r="CP53" s="1468"/>
      <c r="CQ53" s="1468"/>
      <c r="CR53" s="1468"/>
      <c r="CS53" s="1468"/>
      <c r="CT53" s="1468"/>
      <c r="CU53" s="1468"/>
      <c r="CV53" s="1468"/>
      <c r="CW53" s="1468"/>
      <c r="CX53" s="1468"/>
      <c r="CY53" s="1468"/>
      <c r="CZ53" s="1468"/>
      <c r="DA53" s="1468"/>
      <c r="DB53" s="1468"/>
      <c r="DC53" s="1468"/>
      <c r="DD53" s="1468"/>
      <c r="DE53" s="1468"/>
      <c r="DF53" s="1468"/>
      <c r="DG53" s="1468"/>
      <c r="DH53" s="1468"/>
      <c r="DI53" s="1468"/>
      <c r="DJ53" s="1468"/>
      <c r="DK53" s="1468"/>
      <c r="DL53" s="1468"/>
      <c r="DM53" s="1468"/>
      <c r="DN53" s="1468"/>
      <c r="DO53" s="1468"/>
      <c r="DP53" s="1468"/>
      <c r="DQ53" s="1468"/>
      <c r="DR53" s="1468"/>
      <c r="DS53" s="1468"/>
      <c r="DT53" s="1468"/>
      <c r="DU53" s="1468"/>
      <c r="DV53" s="1468"/>
      <c r="DW53" s="1468"/>
      <c r="DX53" s="1468"/>
      <c r="DY53" s="1468"/>
      <c r="DZ53" s="1468"/>
      <c r="EA53" s="1468"/>
      <c r="EB53" s="1468"/>
      <c r="EC53" s="1468"/>
      <c r="ED53" s="1468"/>
      <c r="EE53" s="1468"/>
      <c r="EF53" s="1468"/>
      <c r="EG53" s="1468"/>
      <c r="EH53" s="1468"/>
      <c r="EI53" s="1468"/>
      <c r="EJ53" s="1468"/>
      <c r="EK53" s="1468"/>
      <c r="EL53" s="1468"/>
      <c r="EM53" s="1468"/>
      <c r="EN53" s="1468"/>
      <c r="EO53" s="1468"/>
      <c r="EP53" s="1468"/>
      <c r="EQ53" s="1468"/>
      <c r="ER53" s="1468"/>
      <c r="ES53" s="1468"/>
    </row>
    <row r="54" spans="1:149" x14ac:dyDescent="0.25">
      <c r="A54" s="1469"/>
      <c r="B54" s="55"/>
      <c r="C54" s="4"/>
      <c r="D54" s="4"/>
      <c r="E54" s="4"/>
      <c r="F54" s="4"/>
      <c r="G54" s="4"/>
      <c r="H54" s="2"/>
      <c r="I54" s="2"/>
      <c r="J54" s="2"/>
      <c r="K54" s="2"/>
      <c r="L54" s="2"/>
      <c r="M54" s="2"/>
      <c r="N54" s="2"/>
      <c r="O54" s="4"/>
      <c r="P54" s="4"/>
      <c r="Q54" s="4"/>
      <c r="R54" s="4"/>
      <c r="S54" s="2"/>
      <c r="T54" s="2"/>
      <c r="U54" s="2"/>
      <c r="V54" s="2"/>
      <c r="W54" s="4"/>
      <c r="X54" s="4"/>
      <c r="Y54" s="1465"/>
      <c r="Z54" s="1469"/>
      <c r="AA54" s="1469"/>
      <c r="AB54" s="1469"/>
      <c r="AC54" s="1469"/>
      <c r="AD54" s="1469"/>
      <c r="AE54" s="1468"/>
      <c r="AF54" s="1468"/>
      <c r="AG54" s="1468"/>
      <c r="AH54" s="1468"/>
      <c r="AI54" s="1468"/>
      <c r="AJ54" s="1468"/>
      <c r="AK54" s="1468"/>
      <c r="AL54" s="1468"/>
      <c r="AM54" s="1468"/>
      <c r="AN54" s="1468"/>
      <c r="AO54" s="1468"/>
      <c r="AP54" s="1468"/>
      <c r="AQ54" s="1468"/>
      <c r="AR54" s="1468"/>
      <c r="AS54" s="1468"/>
      <c r="AT54" s="1468"/>
      <c r="AU54" s="1468"/>
      <c r="AV54" s="1468"/>
      <c r="AW54" s="1468"/>
      <c r="AX54" s="1468"/>
      <c r="AY54" s="1468"/>
      <c r="AZ54" s="1468"/>
      <c r="BA54" s="1468"/>
      <c r="BB54" s="1468"/>
      <c r="BC54" s="1468"/>
      <c r="BD54" s="1468"/>
      <c r="BE54" s="1468"/>
      <c r="BF54" s="1468"/>
      <c r="BG54" s="1468"/>
      <c r="BH54" s="1468"/>
      <c r="BI54" s="1468"/>
      <c r="BJ54" s="1468"/>
      <c r="BK54" s="1468"/>
      <c r="BL54" s="1468"/>
      <c r="BM54" s="1468"/>
      <c r="BN54" s="1468"/>
      <c r="BO54" s="1468"/>
      <c r="BP54" s="1468"/>
      <c r="BQ54" s="1468"/>
      <c r="BR54" s="1468"/>
      <c r="BS54" s="1468"/>
      <c r="BT54" s="1468"/>
      <c r="BU54" s="1468"/>
      <c r="BV54" s="1468"/>
      <c r="BW54" s="1468"/>
      <c r="BX54" s="1468"/>
      <c r="BY54" s="1468"/>
      <c r="BZ54" s="1468"/>
      <c r="CA54" s="1468"/>
      <c r="CB54" s="1468"/>
      <c r="CC54" s="1468"/>
      <c r="CD54" s="1468"/>
      <c r="CE54" s="1468"/>
      <c r="CF54" s="1468"/>
      <c r="CG54" s="1468"/>
      <c r="CH54" s="1468"/>
      <c r="CI54" s="1468"/>
      <c r="CJ54" s="1468"/>
      <c r="CK54" s="1468"/>
      <c r="CL54" s="1468"/>
      <c r="CM54" s="1468"/>
      <c r="CN54" s="1468"/>
      <c r="CO54" s="1468"/>
      <c r="CP54" s="1468"/>
      <c r="CQ54" s="1468"/>
      <c r="CR54" s="1468"/>
      <c r="CS54" s="1468"/>
      <c r="CT54" s="1468"/>
      <c r="CU54" s="1468"/>
      <c r="CV54" s="1468"/>
      <c r="CW54" s="1468"/>
      <c r="CX54" s="1468"/>
      <c r="CY54" s="1468"/>
      <c r="CZ54" s="1468"/>
      <c r="DA54" s="1468"/>
      <c r="DB54" s="1468"/>
      <c r="DC54" s="1468"/>
      <c r="DD54" s="1468"/>
      <c r="DE54" s="1468"/>
      <c r="DF54" s="1468"/>
      <c r="DG54" s="1468"/>
      <c r="DH54" s="1468"/>
      <c r="DI54" s="1468"/>
      <c r="DJ54" s="1468"/>
      <c r="DK54" s="1468"/>
      <c r="DL54" s="1468"/>
      <c r="DM54" s="1468"/>
      <c r="DN54" s="1468"/>
      <c r="DO54" s="1468"/>
      <c r="DP54" s="1468"/>
      <c r="DQ54" s="1468"/>
      <c r="DR54" s="1468"/>
      <c r="DS54" s="1468"/>
      <c r="DT54" s="1468"/>
      <c r="DU54" s="1468"/>
      <c r="DV54" s="1468"/>
      <c r="DW54" s="1468"/>
      <c r="DX54" s="1468"/>
      <c r="DY54" s="1468"/>
      <c r="DZ54" s="1468"/>
      <c r="EA54" s="1468"/>
      <c r="EB54" s="1468"/>
      <c r="EC54" s="1468"/>
      <c r="ED54" s="1468"/>
      <c r="EE54" s="1468"/>
      <c r="EF54" s="1468"/>
      <c r="EG54" s="1468"/>
      <c r="EH54" s="1468"/>
      <c r="EI54" s="1468"/>
      <c r="EJ54" s="1468"/>
      <c r="EK54" s="1468"/>
      <c r="EL54" s="1468"/>
      <c r="EM54" s="1468"/>
      <c r="EN54" s="1468"/>
      <c r="EO54" s="1468"/>
      <c r="EP54" s="1468"/>
      <c r="EQ54" s="1468"/>
      <c r="ER54" s="1468"/>
      <c r="ES54" s="1468"/>
    </row>
    <row r="55" spans="1:149" x14ac:dyDescent="0.25">
      <c r="A55" s="1469"/>
      <c r="B55" s="55"/>
      <c r="C55" s="3000" t="s">
        <v>1122</v>
      </c>
      <c r="D55" s="3000"/>
      <c r="E55" s="3000"/>
      <c r="F55" s="3000"/>
      <c r="G55" s="3000"/>
      <c r="H55" s="26"/>
      <c r="I55" s="26"/>
      <c r="J55" s="26"/>
      <c r="K55" s="26"/>
      <c r="L55" s="26"/>
      <c r="M55" s="26"/>
      <c r="N55" s="26"/>
      <c r="O55" s="3131" t="s">
        <v>909</v>
      </c>
      <c r="P55" s="3131"/>
      <c r="Q55" s="3131"/>
      <c r="R55" s="3131"/>
      <c r="S55" s="26"/>
      <c r="T55" s="26"/>
      <c r="U55" s="26"/>
      <c r="V55" s="26"/>
      <c r="W55" s="3000" t="s">
        <v>1028</v>
      </c>
      <c r="X55" s="3000"/>
      <c r="Y55" s="62"/>
      <c r="Z55" s="1469"/>
      <c r="AA55" s="1469"/>
      <c r="AB55" s="1469"/>
      <c r="AC55" s="1469"/>
      <c r="AD55" s="1469"/>
      <c r="AE55" s="1468"/>
      <c r="AF55" s="1468"/>
      <c r="AG55" s="1468"/>
      <c r="AH55" s="1468"/>
      <c r="AI55" s="1468"/>
      <c r="AJ55" s="1468"/>
      <c r="AK55" s="1468"/>
      <c r="AL55" s="1468"/>
      <c r="AM55" s="1468"/>
      <c r="AN55" s="1468"/>
      <c r="AO55" s="1468"/>
      <c r="AP55" s="1468"/>
      <c r="AQ55" s="1468"/>
      <c r="AR55" s="1468"/>
      <c r="AS55" s="1468"/>
      <c r="AT55" s="1468"/>
      <c r="AU55" s="1468"/>
      <c r="AV55" s="1468"/>
      <c r="AW55" s="1468"/>
      <c r="AX55" s="1468"/>
      <c r="AY55" s="1468"/>
      <c r="AZ55" s="1468"/>
      <c r="BA55" s="1468"/>
      <c r="BB55" s="1468"/>
      <c r="BC55" s="1468"/>
      <c r="BD55" s="1468"/>
      <c r="BE55" s="1468"/>
      <c r="BF55" s="1468"/>
      <c r="BG55" s="1468"/>
      <c r="BH55" s="1468"/>
      <c r="BI55" s="1468"/>
      <c r="BJ55" s="1468"/>
      <c r="BK55" s="1468"/>
      <c r="BL55" s="1468"/>
      <c r="BM55" s="1468"/>
      <c r="BN55" s="1468"/>
      <c r="BO55" s="1468"/>
      <c r="BP55" s="1468"/>
      <c r="BQ55" s="1468"/>
      <c r="BR55" s="1468"/>
      <c r="BS55" s="1468"/>
      <c r="BT55" s="1468"/>
      <c r="BU55" s="1468"/>
      <c r="BV55" s="1468"/>
      <c r="BW55" s="1468"/>
      <c r="BX55" s="1468"/>
      <c r="BY55" s="1468"/>
      <c r="BZ55" s="1468"/>
      <c r="CA55" s="1468"/>
      <c r="CB55" s="1468"/>
      <c r="CC55" s="1468"/>
      <c r="CD55" s="1468"/>
      <c r="CE55" s="1468"/>
      <c r="CF55" s="1468"/>
      <c r="CG55" s="1468"/>
      <c r="CH55" s="1468"/>
      <c r="CI55" s="1468"/>
      <c r="CJ55" s="1468"/>
      <c r="CK55" s="1468"/>
      <c r="CL55" s="1468"/>
      <c r="CM55" s="1468"/>
      <c r="CN55" s="1468"/>
      <c r="CO55" s="1468"/>
      <c r="CP55" s="1468"/>
      <c r="CQ55" s="1468"/>
      <c r="CR55" s="1468"/>
      <c r="CS55" s="1468"/>
      <c r="CT55" s="1468"/>
      <c r="CU55" s="1468"/>
      <c r="CV55" s="1468"/>
      <c r="CW55" s="1468"/>
      <c r="CX55" s="1468"/>
      <c r="CY55" s="1468"/>
      <c r="CZ55" s="1468"/>
      <c r="DA55" s="1468"/>
      <c r="DB55" s="1468"/>
      <c r="DC55" s="1468"/>
      <c r="DD55" s="1468"/>
      <c r="DE55" s="1468"/>
      <c r="DF55" s="1468"/>
      <c r="DG55" s="1468"/>
      <c r="DH55" s="1468"/>
      <c r="DI55" s="1468"/>
      <c r="DJ55" s="1468"/>
      <c r="DK55" s="1468"/>
      <c r="DL55" s="1468"/>
      <c r="DM55" s="1468"/>
      <c r="DN55" s="1468"/>
      <c r="DO55" s="1468"/>
      <c r="DP55" s="1468"/>
      <c r="DQ55" s="1468"/>
      <c r="DR55" s="1468"/>
      <c r="DS55" s="1468"/>
      <c r="DT55" s="1468"/>
      <c r="DU55" s="1468"/>
      <c r="DV55" s="1468"/>
      <c r="DW55" s="1468"/>
      <c r="DX55" s="1468"/>
      <c r="DY55" s="1468"/>
      <c r="DZ55" s="1468"/>
      <c r="EA55" s="1468"/>
      <c r="EB55" s="1468"/>
      <c r="EC55" s="1468"/>
      <c r="ED55" s="1468"/>
      <c r="EE55" s="1468"/>
      <c r="EF55" s="1468"/>
      <c r="EG55" s="1468"/>
      <c r="EH55" s="1468"/>
      <c r="EI55" s="1468"/>
      <c r="EJ55" s="1468"/>
      <c r="EK55" s="1468"/>
      <c r="EL55" s="1468"/>
      <c r="EM55" s="1468"/>
      <c r="EN55" s="1468"/>
      <c r="EO55" s="1468"/>
      <c r="EP55" s="1468"/>
      <c r="EQ55" s="1468"/>
      <c r="ER55" s="1468"/>
      <c r="ES55" s="1468"/>
    </row>
    <row r="56" spans="1:149" ht="15.75" thickBot="1" x14ac:dyDescent="0.3">
      <c r="A56" s="1469"/>
      <c r="B56" s="63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8"/>
      <c r="Z56" s="1469"/>
      <c r="AA56" s="1469"/>
      <c r="AB56" s="1469"/>
      <c r="AC56" s="1469"/>
      <c r="AD56" s="1469"/>
      <c r="AE56" s="1468"/>
      <c r="AF56" s="1468"/>
      <c r="AG56" s="1468"/>
      <c r="AH56" s="1468"/>
      <c r="AI56" s="1468"/>
      <c r="AJ56" s="1468"/>
      <c r="AK56" s="1468"/>
      <c r="AL56" s="1468"/>
      <c r="AM56" s="1468"/>
      <c r="AN56" s="1468"/>
      <c r="AO56" s="1468"/>
      <c r="AP56" s="1468"/>
      <c r="AQ56" s="1468"/>
      <c r="AR56" s="1468"/>
      <c r="AS56" s="1468"/>
      <c r="AT56" s="1468"/>
      <c r="AU56" s="1468"/>
      <c r="AV56" s="1468"/>
      <c r="AW56" s="1468"/>
      <c r="AX56" s="1468"/>
      <c r="AY56" s="1468"/>
      <c r="AZ56" s="1468"/>
      <c r="BA56" s="1468"/>
      <c r="BB56" s="1468"/>
      <c r="BC56" s="1468"/>
      <c r="BD56" s="1468"/>
      <c r="BE56" s="1468"/>
      <c r="BF56" s="1468"/>
      <c r="BG56" s="1468"/>
      <c r="BH56" s="1468"/>
      <c r="BI56" s="1468"/>
      <c r="BJ56" s="1468"/>
      <c r="BK56" s="1468"/>
      <c r="BL56" s="1468"/>
      <c r="BM56" s="1468"/>
      <c r="BN56" s="1468"/>
      <c r="BO56" s="1468"/>
      <c r="BP56" s="1468"/>
      <c r="BQ56" s="1468"/>
      <c r="BR56" s="1468"/>
      <c r="BS56" s="1468"/>
      <c r="BT56" s="1468"/>
      <c r="BU56" s="1468"/>
      <c r="BV56" s="1468"/>
      <c r="BW56" s="1468"/>
      <c r="BX56" s="1468"/>
      <c r="BY56" s="1468"/>
      <c r="BZ56" s="1468"/>
      <c r="CA56" s="1468"/>
      <c r="CB56" s="1468"/>
      <c r="CC56" s="1468"/>
      <c r="CD56" s="1468"/>
      <c r="CE56" s="1468"/>
      <c r="CF56" s="1468"/>
      <c r="CG56" s="1468"/>
      <c r="CH56" s="1468"/>
      <c r="CI56" s="1468"/>
      <c r="CJ56" s="1468"/>
      <c r="CK56" s="1468"/>
      <c r="CL56" s="1468"/>
      <c r="CM56" s="1468"/>
      <c r="CN56" s="1468"/>
      <c r="CO56" s="1468"/>
      <c r="CP56" s="1468"/>
      <c r="CQ56" s="1468"/>
      <c r="CR56" s="1468"/>
      <c r="CS56" s="1468"/>
      <c r="CT56" s="1468"/>
      <c r="CU56" s="1468"/>
      <c r="CV56" s="1468"/>
      <c r="CW56" s="1468"/>
      <c r="CX56" s="1468"/>
      <c r="CY56" s="1468"/>
      <c r="CZ56" s="1468"/>
      <c r="DA56" s="1468"/>
      <c r="DB56" s="1468"/>
      <c r="DC56" s="1468"/>
      <c r="DD56" s="1468"/>
      <c r="DE56" s="1468"/>
      <c r="DF56" s="1468"/>
      <c r="DG56" s="1468"/>
      <c r="DH56" s="1468"/>
      <c r="DI56" s="1468"/>
      <c r="DJ56" s="1468"/>
      <c r="DK56" s="1468"/>
      <c r="DL56" s="1468"/>
      <c r="DM56" s="1468"/>
      <c r="DN56" s="1468"/>
      <c r="DO56" s="1468"/>
      <c r="DP56" s="1468"/>
      <c r="DQ56" s="1468"/>
      <c r="DR56" s="1468"/>
      <c r="DS56" s="1468"/>
      <c r="DT56" s="1468"/>
      <c r="DU56" s="1468"/>
      <c r="DV56" s="1468"/>
      <c r="DW56" s="1468"/>
      <c r="DX56" s="1468"/>
      <c r="DY56" s="1468"/>
      <c r="DZ56" s="1468"/>
      <c r="EA56" s="1468"/>
      <c r="EB56" s="1468"/>
      <c r="EC56" s="1468"/>
      <c r="ED56" s="1468"/>
      <c r="EE56" s="1468"/>
      <c r="EF56" s="1468"/>
      <c r="EG56" s="1468"/>
      <c r="EH56" s="1468"/>
      <c r="EI56" s="1468"/>
      <c r="EJ56" s="1468"/>
      <c r="EK56" s="1468"/>
      <c r="EL56" s="1468"/>
      <c r="EM56" s="1468"/>
      <c r="EN56" s="1468"/>
      <c r="EO56" s="1468"/>
      <c r="EP56" s="1468"/>
      <c r="EQ56" s="1468"/>
      <c r="ER56" s="1468"/>
      <c r="ES56" s="1468"/>
    </row>
    <row r="57" spans="1:149" x14ac:dyDescent="0.25">
      <c r="Y57">
        <v>138</v>
      </c>
      <c r="Z57" s="1469"/>
      <c r="AA57" s="1469"/>
      <c r="AB57" s="1469"/>
      <c r="AC57" s="1469"/>
      <c r="AD57" s="1469"/>
      <c r="AE57" s="1468"/>
      <c r="AF57" s="1468"/>
      <c r="AG57" s="1468"/>
      <c r="AH57" s="1468"/>
      <c r="AI57" s="1468"/>
      <c r="AJ57" s="1468"/>
      <c r="AK57" s="1468"/>
      <c r="AL57" s="1468"/>
      <c r="AM57" s="1468"/>
      <c r="AN57" s="1468"/>
      <c r="AO57" s="1468"/>
      <c r="AP57" s="1468"/>
      <c r="AQ57" s="1468"/>
      <c r="AR57" s="1468"/>
      <c r="AS57" s="1468"/>
      <c r="AT57" s="1468"/>
      <c r="AU57" s="1468"/>
      <c r="AV57" s="1468"/>
      <c r="AW57" s="1468"/>
      <c r="AX57" s="1468"/>
      <c r="AY57" s="1468"/>
      <c r="AZ57" s="1468"/>
      <c r="BA57" s="1468"/>
      <c r="BB57" s="1468"/>
      <c r="BC57" s="1468"/>
      <c r="BD57" s="1468"/>
      <c r="BE57" s="1468"/>
      <c r="BF57" s="1468"/>
      <c r="BG57" s="1468"/>
      <c r="BH57" s="1468"/>
      <c r="BI57" s="1468"/>
      <c r="BJ57" s="1468"/>
      <c r="BK57" s="1468"/>
      <c r="BL57" s="1468"/>
      <c r="BM57" s="1468"/>
      <c r="BN57" s="1468"/>
      <c r="BO57" s="1468"/>
      <c r="BP57" s="1468"/>
      <c r="BQ57" s="1468"/>
      <c r="BR57" s="1468"/>
      <c r="BS57" s="1468"/>
      <c r="BT57" s="1468"/>
      <c r="BU57" s="1468"/>
      <c r="BV57" s="1468"/>
      <c r="BW57" s="1468"/>
      <c r="BX57" s="1468"/>
      <c r="BY57" s="1468"/>
      <c r="BZ57" s="1468"/>
      <c r="CA57" s="1468"/>
      <c r="CB57" s="1468"/>
      <c r="CC57" s="1468"/>
      <c r="CD57" s="1468"/>
      <c r="CE57" s="1468"/>
      <c r="CF57" s="1468"/>
      <c r="CG57" s="1468"/>
      <c r="CH57" s="1468"/>
      <c r="CI57" s="1468"/>
      <c r="CJ57" s="1468"/>
      <c r="CK57" s="1468"/>
      <c r="CL57" s="1468"/>
      <c r="CM57" s="1468"/>
      <c r="CN57" s="1468"/>
      <c r="CO57" s="1468"/>
      <c r="CP57" s="1468"/>
      <c r="CQ57" s="1468"/>
      <c r="CR57" s="1468"/>
      <c r="CS57" s="1468"/>
      <c r="CT57" s="1468"/>
      <c r="CU57" s="1468"/>
      <c r="CV57" s="1468"/>
      <c r="CW57" s="1468"/>
      <c r="CX57" s="1468"/>
      <c r="CY57" s="1468"/>
      <c r="CZ57" s="1468"/>
      <c r="DA57" s="1468"/>
      <c r="DB57" s="1468"/>
      <c r="DC57" s="1468"/>
      <c r="DD57" s="1468"/>
      <c r="DE57" s="1468"/>
      <c r="DF57" s="1468"/>
      <c r="DG57" s="1468"/>
      <c r="DH57" s="1468"/>
      <c r="DI57" s="1468"/>
      <c r="DJ57" s="1468"/>
      <c r="DK57" s="1468"/>
      <c r="DL57" s="1468"/>
      <c r="DM57" s="1468"/>
      <c r="DN57" s="1468"/>
      <c r="DO57" s="1468"/>
      <c r="DP57" s="1468"/>
      <c r="DQ57" s="1468"/>
      <c r="DR57" s="1468"/>
      <c r="DS57" s="1468"/>
      <c r="DT57" s="1468"/>
      <c r="DU57" s="1468"/>
      <c r="DV57" s="1468"/>
      <c r="DW57" s="1468"/>
      <c r="DX57" s="1468"/>
      <c r="DY57" s="1468"/>
      <c r="DZ57" s="1468"/>
      <c r="EA57" s="1468"/>
      <c r="EB57" s="1468"/>
      <c r="EC57" s="1468"/>
      <c r="ED57" s="1468"/>
      <c r="EE57" s="1468"/>
      <c r="EF57" s="1468"/>
      <c r="EG57" s="1468"/>
      <c r="EH57" s="1468"/>
      <c r="EI57" s="1468"/>
      <c r="EJ57" s="1468"/>
      <c r="EK57" s="1468"/>
      <c r="EL57" s="1468"/>
      <c r="EM57" s="1468"/>
      <c r="EN57" s="1468"/>
      <c r="EO57" s="1468"/>
      <c r="EP57" s="1468"/>
      <c r="EQ57" s="1468"/>
      <c r="ER57" s="1468"/>
      <c r="ES57" s="1468"/>
    </row>
    <row r="58" spans="1:149" x14ac:dyDescent="0.25">
      <c r="Z58" s="1469"/>
      <c r="AA58" s="1469"/>
      <c r="AB58" s="1469"/>
      <c r="AC58" s="1469"/>
      <c r="AD58" s="1469"/>
      <c r="AE58" s="1468"/>
      <c r="AF58" s="1468"/>
      <c r="AG58" s="1468"/>
      <c r="AH58" s="1468"/>
      <c r="AI58" s="1468"/>
      <c r="AJ58" s="1468"/>
      <c r="AK58" s="1468"/>
      <c r="AL58" s="1468"/>
      <c r="AM58" s="1468"/>
      <c r="AN58" s="1468"/>
      <c r="AO58" s="1468"/>
      <c r="AP58" s="1468"/>
      <c r="AQ58" s="1468"/>
      <c r="AR58" s="1468"/>
      <c r="AS58" s="1468"/>
      <c r="AT58" s="1468"/>
      <c r="AU58" s="1468"/>
      <c r="AV58" s="1468"/>
      <c r="AW58" s="1468"/>
      <c r="AX58" s="1468"/>
      <c r="AY58" s="1468"/>
      <c r="AZ58" s="1468"/>
      <c r="BA58" s="1468"/>
      <c r="BB58" s="1468"/>
      <c r="BC58" s="1468"/>
      <c r="BD58" s="1468"/>
      <c r="BE58" s="1468"/>
      <c r="BF58" s="1468"/>
      <c r="BG58" s="1468"/>
      <c r="BH58" s="1468"/>
      <c r="BI58" s="1468"/>
      <c r="BJ58" s="1468"/>
      <c r="BK58" s="1468"/>
      <c r="BL58" s="1468"/>
      <c r="BM58" s="1468"/>
      <c r="BN58" s="1468"/>
      <c r="BO58" s="1468"/>
      <c r="BP58" s="1468"/>
      <c r="BQ58" s="1468"/>
      <c r="BR58" s="1468"/>
      <c r="BS58" s="1468"/>
      <c r="BT58" s="1468"/>
      <c r="BU58" s="1468"/>
      <c r="BV58" s="1468"/>
      <c r="BW58" s="1468"/>
      <c r="BX58" s="1468"/>
      <c r="BY58" s="1468"/>
      <c r="BZ58" s="1468"/>
      <c r="CA58" s="1468"/>
      <c r="CB58" s="1468"/>
      <c r="CC58" s="1468"/>
      <c r="CD58" s="1468"/>
      <c r="CE58" s="1468"/>
      <c r="CF58" s="1468"/>
      <c r="CG58" s="1468"/>
      <c r="CH58" s="1468"/>
      <c r="CI58" s="1468"/>
      <c r="CJ58" s="1468"/>
      <c r="CK58" s="1468"/>
      <c r="CL58" s="1468"/>
      <c r="CM58" s="1468"/>
      <c r="CN58" s="1468"/>
      <c r="CO58" s="1468"/>
      <c r="CP58" s="1468"/>
      <c r="CQ58" s="1468"/>
      <c r="CR58" s="1468"/>
      <c r="CS58" s="1468"/>
      <c r="CT58" s="1468"/>
      <c r="CU58" s="1468"/>
      <c r="CV58" s="1468"/>
      <c r="CW58" s="1468"/>
      <c r="CX58" s="1468"/>
      <c r="CY58" s="1468"/>
      <c r="CZ58" s="1468"/>
      <c r="DA58" s="1468"/>
      <c r="DB58" s="1468"/>
      <c r="DC58" s="1468"/>
      <c r="DD58" s="1468"/>
      <c r="DE58" s="1468"/>
      <c r="DF58" s="1468"/>
      <c r="DG58" s="1468"/>
      <c r="DH58" s="1468"/>
      <c r="DI58" s="1468"/>
      <c r="DJ58" s="1468"/>
      <c r="DK58" s="1468"/>
      <c r="DL58" s="1468"/>
      <c r="DM58" s="1468"/>
      <c r="DN58" s="1468"/>
      <c r="DO58" s="1468"/>
      <c r="DP58" s="1468"/>
      <c r="DQ58" s="1468"/>
      <c r="DR58" s="1468"/>
      <c r="DS58" s="1468"/>
      <c r="DT58" s="1468"/>
      <c r="DU58" s="1468"/>
      <c r="DV58" s="1468"/>
      <c r="DW58" s="1468"/>
      <c r="DX58" s="1468"/>
      <c r="DY58" s="1468"/>
      <c r="DZ58" s="1468"/>
      <c r="EA58" s="1468"/>
      <c r="EB58" s="1468"/>
      <c r="EC58" s="1468"/>
      <c r="ED58" s="1468"/>
      <c r="EE58" s="1468"/>
      <c r="EF58" s="1468"/>
      <c r="EG58" s="1468"/>
      <c r="EH58" s="1468"/>
      <c r="EI58" s="1468"/>
      <c r="EJ58" s="1468"/>
      <c r="EK58" s="1468"/>
      <c r="EL58" s="1468"/>
      <c r="EM58" s="1468"/>
      <c r="EN58" s="1468"/>
      <c r="EO58" s="1468"/>
      <c r="EP58" s="1468"/>
      <c r="EQ58" s="1468"/>
      <c r="ER58" s="1468"/>
      <c r="ES58" s="1468"/>
    </row>
    <row r="59" spans="1:149" x14ac:dyDescent="0.25">
      <c r="Z59" s="1469"/>
      <c r="AA59" s="1469"/>
      <c r="AB59" s="1469"/>
      <c r="AC59" s="1469"/>
      <c r="AD59" s="1469"/>
      <c r="AE59" s="1468"/>
      <c r="AF59" s="1468"/>
      <c r="AG59" s="1468"/>
      <c r="AH59" s="1468"/>
      <c r="AI59" s="1468"/>
      <c r="AJ59" s="1468"/>
      <c r="AK59" s="1468"/>
      <c r="AL59" s="1468"/>
      <c r="AM59" s="1468"/>
      <c r="AN59" s="1468"/>
      <c r="AO59" s="1468"/>
      <c r="AP59" s="1468"/>
      <c r="AQ59" s="1468"/>
      <c r="AR59" s="1468"/>
      <c r="AS59" s="1468"/>
      <c r="AT59" s="1468"/>
      <c r="AU59" s="1468"/>
      <c r="AV59" s="1468"/>
      <c r="AW59" s="1468"/>
      <c r="AX59" s="1468"/>
      <c r="AY59" s="1468"/>
      <c r="AZ59" s="1468"/>
      <c r="BA59" s="1468"/>
      <c r="BB59" s="1468"/>
      <c r="BC59" s="1468"/>
      <c r="BD59" s="1468"/>
      <c r="BE59" s="1468"/>
      <c r="BF59" s="1468"/>
      <c r="BG59" s="1468"/>
      <c r="BH59" s="1468"/>
      <c r="BI59" s="1468"/>
      <c r="BJ59" s="1468"/>
      <c r="BK59" s="1468"/>
      <c r="BL59" s="1468"/>
      <c r="BM59" s="1468"/>
      <c r="BN59" s="1468"/>
      <c r="BO59" s="1468"/>
      <c r="BP59" s="1468"/>
      <c r="BQ59" s="1468"/>
      <c r="BR59" s="1468"/>
      <c r="BS59" s="1468"/>
      <c r="BT59" s="1468"/>
      <c r="BU59" s="1468"/>
      <c r="BV59" s="1468"/>
      <c r="BW59" s="1468"/>
      <c r="BX59" s="1468"/>
      <c r="BY59" s="1468"/>
      <c r="BZ59" s="1468"/>
      <c r="CA59" s="1468"/>
      <c r="CB59" s="1468"/>
      <c r="CC59" s="1468"/>
      <c r="CD59" s="1468"/>
      <c r="CE59" s="1468"/>
      <c r="CF59" s="1468"/>
      <c r="CG59" s="1468"/>
      <c r="CH59" s="1468"/>
      <c r="CI59" s="1468"/>
      <c r="CJ59" s="1468"/>
      <c r="CK59" s="1468"/>
      <c r="CL59" s="1468"/>
      <c r="CM59" s="1468"/>
      <c r="CN59" s="1468"/>
      <c r="CO59" s="1468"/>
      <c r="CP59" s="1468"/>
      <c r="CQ59" s="1468"/>
      <c r="CR59" s="1468"/>
      <c r="CS59" s="1468"/>
      <c r="CT59" s="1468"/>
      <c r="CU59" s="1468"/>
      <c r="CV59" s="1468"/>
      <c r="CW59" s="1468"/>
      <c r="CX59" s="1468"/>
      <c r="CY59" s="1468"/>
      <c r="CZ59" s="1468"/>
      <c r="DA59" s="1468"/>
      <c r="DB59" s="1468"/>
      <c r="DC59" s="1468"/>
      <c r="DD59" s="1468"/>
      <c r="DE59" s="1468"/>
      <c r="DF59" s="1468"/>
      <c r="DG59" s="1468"/>
      <c r="DH59" s="1468"/>
      <c r="DI59" s="1468"/>
      <c r="DJ59" s="1468"/>
      <c r="DK59" s="1468"/>
      <c r="DL59" s="1468"/>
      <c r="DM59" s="1468"/>
      <c r="DN59" s="1468"/>
      <c r="DO59" s="1468"/>
      <c r="DP59" s="1468"/>
      <c r="DQ59" s="1468"/>
      <c r="DR59" s="1468"/>
      <c r="DS59" s="1468"/>
      <c r="DT59" s="1468"/>
      <c r="DU59" s="1468"/>
      <c r="DV59" s="1468"/>
      <c r="DW59" s="1468"/>
      <c r="DX59" s="1468"/>
      <c r="DY59" s="1468"/>
      <c r="DZ59" s="1468"/>
      <c r="EA59" s="1468"/>
      <c r="EB59" s="1468"/>
      <c r="EC59" s="1468"/>
      <c r="ED59" s="1468"/>
      <c r="EE59" s="1468"/>
      <c r="EF59" s="1468"/>
      <c r="EG59" s="1468"/>
      <c r="EH59" s="1468"/>
      <c r="EI59" s="1468"/>
      <c r="EJ59" s="1468"/>
      <c r="EK59" s="1468"/>
      <c r="EL59" s="1468"/>
      <c r="EM59" s="1468"/>
      <c r="EN59" s="1468"/>
      <c r="EO59" s="1468"/>
      <c r="EP59" s="1468"/>
      <c r="EQ59" s="1468"/>
      <c r="ER59" s="1468"/>
      <c r="ES59" s="1468"/>
    </row>
  </sheetData>
  <mergeCells count="71">
    <mergeCell ref="O49:R49"/>
    <mergeCell ref="O50:R50"/>
    <mergeCell ref="O51:R51"/>
    <mergeCell ref="O44:R44"/>
    <mergeCell ref="O45:R45"/>
    <mergeCell ref="O46:R46"/>
    <mergeCell ref="O47:R47"/>
    <mergeCell ref="O48:R48"/>
    <mergeCell ref="O41:R41"/>
    <mergeCell ref="O42:R42"/>
    <mergeCell ref="O43:R43"/>
    <mergeCell ref="O33:R33"/>
    <mergeCell ref="O34:R34"/>
    <mergeCell ref="O35:R35"/>
    <mergeCell ref="O36:R36"/>
    <mergeCell ref="O37:R37"/>
    <mergeCell ref="O38:R38"/>
    <mergeCell ref="O40:R40"/>
    <mergeCell ref="O39:R39"/>
    <mergeCell ref="O28:R28"/>
    <mergeCell ref="O29:R29"/>
    <mergeCell ref="O30:R30"/>
    <mergeCell ref="O31:R31"/>
    <mergeCell ref="O32:R32"/>
    <mergeCell ref="O23:R23"/>
    <mergeCell ref="O24:R24"/>
    <mergeCell ref="O25:R25"/>
    <mergeCell ref="O26:R26"/>
    <mergeCell ref="O27:R27"/>
    <mergeCell ref="O17:R17"/>
    <mergeCell ref="O19:R19"/>
    <mergeCell ref="O20:R20"/>
    <mergeCell ref="O21:R21"/>
    <mergeCell ref="O22:R22"/>
    <mergeCell ref="O18:R18"/>
    <mergeCell ref="X12:X15"/>
    <mergeCell ref="Y12:Y15"/>
    <mergeCell ref="B53:V53"/>
    <mergeCell ref="W55:X55"/>
    <mergeCell ref="O55:R55"/>
    <mergeCell ref="C55:G55"/>
    <mergeCell ref="S11:S15"/>
    <mergeCell ref="T11:T15"/>
    <mergeCell ref="U11:U15"/>
    <mergeCell ref="M12:M15"/>
    <mergeCell ref="N12:N15"/>
    <mergeCell ref="O13:R13"/>
    <mergeCell ref="V11:V15"/>
    <mergeCell ref="O16:R16"/>
    <mergeCell ref="W11:X11"/>
    <mergeCell ref="W12:W15"/>
    <mergeCell ref="B1:Y1"/>
    <mergeCell ref="B3:Y3"/>
    <mergeCell ref="B4:Y4"/>
    <mergeCell ref="B2:Y2"/>
    <mergeCell ref="B7:Y7"/>
    <mergeCell ref="J12:J15"/>
    <mergeCell ref="K12:K15"/>
    <mergeCell ref="J11:N11"/>
    <mergeCell ref="D11:H11"/>
    <mergeCell ref="L12:L15"/>
    <mergeCell ref="D12:D15"/>
    <mergeCell ref="E12:E15"/>
    <mergeCell ref="F12:F15"/>
    <mergeCell ref="G12:G15"/>
    <mergeCell ref="C9:G9"/>
    <mergeCell ref="C5:E5"/>
    <mergeCell ref="B11:B15"/>
    <mergeCell ref="H12:H15"/>
    <mergeCell ref="I11:I15"/>
    <mergeCell ref="C11:C15"/>
  </mergeCells>
  <pageMargins left="0.57999999999999996" right="0.70866141732283472" top="0.74803149606299213" bottom="0.74803149606299213" header="0.31496062992125984" footer="0.31496062992125984"/>
  <pageSetup paperSize="5" scale="56" fitToWidth="0" orientation="landscape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FF0000"/>
    <pageSetUpPr fitToPage="1"/>
  </sheetPr>
  <dimension ref="A1:Y49"/>
  <sheetViews>
    <sheetView topLeftCell="P19" zoomScale="120" zoomScaleNormal="120" workbookViewId="0">
      <selection activeCell="A31" sqref="A31:XFD31"/>
    </sheetView>
  </sheetViews>
  <sheetFormatPr baseColWidth="10" defaultRowHeight="15" x14ac:dyDescent="0.25"/>
  <cols>
    <col min="1" max="1" width="9.7109375" style="1246" customWidth="1"/>
    <col min="2" max="2" width="7.140625" customWidth="1"/>
    <col min="4" max="4" width="4.85546875" customWidth="1"/>
    <col min="5" max="5" width="4.42578125" customWidth="1"/>
    <col min="6" max="6" width="6.42578125" customWidth="1"/>
    <col min="7" max="7" width="8" customWidth="1"/>
    <col min="8" max="8" width="6.28515625" customWidth="1"/>
    <col min="9" max="9" width="6.42578125" customWidth="1"/>
    <col min="10" max="10" width="4.140625" customWidth="1"/>
    <col min="11" max="11" width="4" customWidth="1"/>
    <col min="12" max="12" width="5" customWidth="1"/>
    <col min="13" max="13" width="5.42578125" customWidth="1"/>
    <col min="14" max="14" width="6.5703125" customWidth="1"/>
    <col min="18" max="18" width="19" customWidth="1"/>
    <col min="19" max="19" width="11.42578125" customWidth="1"/>
    <col min="20" max="20" width="13" customWidth="1"/>
    <col min="21" max="21" width="12.5703125" customWidth="1"/>
    <col min="22" max="22" width="13.85546875" customWidth="1"/>
    <col min="23" max="23" width="14.42578125" customWidth="1"/>
    <col min="24" max="24" width="14.7109375" customWidth="1"/>
    <col min="25" max="25" width="15.14062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60"/>
      <c r="C5" s="184" t="s">
        <v>684</v>
      </c>
      <c r="D5" s="184"/>
      <c r="E5" s="18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</row>
    <row r="6" spans="2:25" x14ac:dyDescent="0.25">
      <c r="B6" s="55"/>
      <c r="C6" s="2"/>
      <c r="D6" s="2"/>
      <c r="E6" s="2"/>
      <c r="F6" s="2"/>
      <c r="G6" s="1266" t="s">
        <v>1717</v>
      </c>
      <c r="H6" s="126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25" x14ac:dyDescent="0.25">
      <c r="B7" s="3038" t="s">
        <v>1115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x14ac:dyDescent="0.25">
      <c r="B9" s="55"/>
      <c r="C9" s="3000" t="s">
        <v>794</v>
      </c>
      <c r="D9" s="3000"/>
      <c r="E9" s="3000"/>
      <c r="F9" s="3000"/>
      <c r="G9" s="3000"/>
      <c r="H9" s="3000"/>
      <c r="I9" s="2"/>
      <c r="J9" s="3000" t="s">
        <v>1116</v>
      </c>
      <c r="K9" s="3000"/>
      <c r="L9" s="3000"/>
      <c r="M9" s="3000"/>
      <c r="N9" s="3000"/>
      <c r="O9" s="3000"/>
      <c r="P9" s="3000"/>
      <c r="Q9" s="3000"/>
      <c r="R9" s="3000"/>
      <c r="S9" s="3000"/>
      <c r="T9" s="3000"/>
      <c r="U9" s="3000"/>
      <c r="V9" s="2"/>
      <c r="W9" s="2"/>
      <c r="X9" s="2"/>
      <c r="Y9" s="62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25" ht="15.75" customHeight="1" thickBot="1" x14ac:dyDescent="0.3">
      <c r="B11" s="3401" t="s">
        <v>688</v>
      </c>
      <c r="C11" s="3401" t="s">
        <v>1117</v>
      </c>
      <c r="D11" s="3010" t="s">
        <v>16</v>
      </c>
      <c r="E11" s="3010"/>
      <c r="F11" s="3010"/>
      <c r="G11" s="3010"/>
      <c r="H11" s="3011"/>
      <c r="I11" s="3407" t="s">
        <v>713</v>
      </c>
      <c r="J11" s="3010" t="s">
        <v>45</v>
      </c>
      <c r="K11" s="3010"/>
      <c r="L11" s="3010"/>
      <c r="M11" s="3010"/>
      <c r="N11" s="3011"/>
      <c r="O11" s="55"/>
      <c r="P11" s="2"/>
      <c r="Q11" s="2"/>
      <c r="R11" s="62"/>
      <c r="S11" s="62"/>
      <c r="T11" s="3394" t="s">
        <v>47</v>
      </c>
      <c r="U11" s="3394" t="s">
        <v>678</v>
      </c>
      <c r="V11" s="3394" t="s">
        <v>872</v>
      </c>
      <c r="W11" s="3413" t="s">
        <v>2304</v>
      </c>
      <c r="X11" s="3414"/>
      <c r="Y11" s="221" t="s">
        <v>2455</v>
      </c>
    </row>
    <row r="12" spans="2:25" x14ac:dyDescent="0.25">
      <c r="B12" s="3402"/>
      <c r="C12" s="3402"/>
      <c r="D12" s="3407" t="s">
        <v>690</v>
      </c>
      <c r="E12" s="3985" t="s">
        <v>663</v>
      </c>
      <c r="F12" s="3401" t="s">
        <v>890</v>
      </c>
      <c r="G12" s="3401" t="s">
        <v>693</v>
      </c>
      <c r="H12" s="3401" t="s">
        <v>694</v>
      </c>
      <c r="I12" s="3408"/>
      <c r="J12" s="3407" t="s">
        <v>671</v>
      </c>
      <c r="K12" s="3700" t="s">
        <v>111</v>
      </c>
      <c r="L12" s="3990" t="s">
        <v>5</v>
      </c>
      <c r="M12" s="3402" t="s">
        <v>113</v>
      </c>
      <c r="N12" s="3408" t="s">
        <v>6</v>
      </c>
      <c r="O12" s="55"/>
      <c r="P12" s="2"/>
      <c r="Q12" s="2"/>
      <c r="R12" s="62"/>
      <c r="S12" s="62"/>
      <c r="T12" s="3403"/>
      <c r="U12" s="3403"/>
      <c r="V12" s="3403"/>
      <c r="W12" s="3394" t="s">
        <v>775</v>
      </c>
      <c r="X12" s="3394" t="s">
        <v>1034</v>
      </c>
      <c r="Y12" s="3394" t="s">
        <v>269</v>
      </c>
    </row>
    <row r="13" spans="2:25" x14ac:dyDescent="0.25">
      <c r="B13" s="3402"/>
      <c r="C13" s="3402"/>
      <c r="D13" s="3408"/>
      <c r="E13" s="3986"/>
      <c r="F13" s="3402"/>
      <c r="G13" s="3402"/>
      <c r="H13" s="3402"/>
      <c r="I13" s="3408"/>
      <c r="J13" s="3408"/>
      <c r="K13" s="3548"/>
      <c r="L13" s="3990"/>
      <c r="M13" s="3402"/>
      <c r="N13" s="3408"/>
      <c r="O13" s="2999" t="s">
        <v>46</v>
      </c>
      <c r="P13" s="3000"/>
      <c r="Q13" s="3000"/>
      <c r="R13" s="3001"/>
      <c r="S13" s="663" t="s">
        <v>22</v>
      </c>
      <c r="T13" s="3403"/>
      <c r="U13" s="3403"/>
      <c r="V13" s="3403"/>
      <c r="W13" s="3395"/>
      <c r="X13" s="3395"/>
      <c r="Y13" s="3395"/>
    </row>
    <row r="14" spans="2:25" x14ac:dyDescent="0.25">
      <c r="B14" s="3402"/>
      <c r="C14" s="3402"/>
      <c r="D14" s="3408"/>
      <c r="E14" s="3986"/>
      <c r="F14" s="3402"/>
      <c r="G14" s="3402"/>
      <c r="H14" s="3402"/>
      <c r="I14" s="3408"/>
      <c r="J14" s="3408"/>
      <c r="K14" s="3548"/>
      <c r="L14" s="3990"/>
      <c r="M14" s="3402"/>
      <c r="N14" s="3408"/>
      <c r="O14" s="55"/>
      <c r="P14" s="2"/>
      <c r="Q14" s="2"/>
      <c r="R14" s="62"/>
      <c r="S14" s="62"/>
      <c r="T14" s="3403"/>
      <c r="U14" s="3403"/>
      <c r="V14" s="3403"/>
      <c r="W14" s="3395"/>
      <c r="X14" s="3395"/>
      <c r="Y14" s="3395"/>
    </row>
    <row r="15" spans="2:25" ht="33.75" customHeight="1" thickBot="1" x14ac:dyDescent="0.3">
      <c r="B15" s="3402"/>
      <c r="C15" s="3402"/>
      <c r="D15" s="3408"/>
      <c r="E15" s="3986"/>
      <c r="F15" s="3402"/>
      <c r="G15" s="3402"/>
      <c r="H15" s="3402"/>
      <c r="I15" s="3408"/>
      <c r="J15" s="3408"/>
      <c r="K15" s="3548"/>
      <c r="L15" s="3990"/>
      <c r="M15" s="3402"/>
      <c r="N15" s="3408"/>
      <c r="O15" s="63"/>
      <c r="P15" s="64"/>
      <c r="Q15" s="64"/>
      <c r="R15" s="65"/>
      <c r="S15" s="65"/>
      <c r="T15" s="3478"/>
      <c r="U15" s="3478"/>
      <c r="V15" s="3478"/>
      <c r="W15" s="3481"/>
      <c r="X15" s="3481"/>
      <c r="Y15" s="3481"/>
    </row>
    <row r="16" spans="2:25" ht="15.75" thickBot="1" x14ac:dyDescent="0.3">
      <c r="B16" s="713">
        <v>1</v>
      </c>
      <c r="C16" s="709">
        <v>2</v>
      </c>
      <c r="D16" s="709">
        <v>3</v>
      </c>
      <c r="E16" s="709">
        <v>4</v>
      </c>
      <c r="F16" s="709">
        <v>5</v>
      </c>
      <c r="G16" s="709">
        <v>6</v>
      </c>
      <c r="H16" s="709">
        <v>7</v>
      </c>
      <c r="I16" s="709"/>
      <c r="J16" s="709">
        <v>8</v>
      </c>
      <c r="K16" s="709">
        <v>9</v>
      </c>
      <c r="L16" s="709">
        <v>10</v>
      </c>
      <c r="M16" s="709">
        <v>11</v>
      </c>
      <c r="N16" s="710">
        <v>12</v>
      </c>
      <c r="O16" s="3010">
        <v>13</v>
      </c>
      <c r="P16" s="3010"/>
      <c r="Q16" s="3010"/>
      <c r="R16" s="3166"/>
      <c r="S16" s="703"/>
      <c r="T16" s="709">
        <v>14</v>
      </c>
      <c r="U16" s="709">
        <v>15</v>
      </c>
      <c r="V16" s="709">
        <v>16</v>
      </c>
      <c r="W16" s="709">
        <v>17</v>
      </c>
      <c r="X16" s="709">
        <v>18</v>
      </c>
      <c r="Y16" s="704">
        <v>19</v>
      </c>
    </row>
    <row r="17" spans="2:25" x14ac:dyDescent="0.25">
      <c r="B17" s="1201"/>
      <c r="C17" s="412"/>
      <c r="D17" s="506" t="s">
        <v>1156</v>
      </c>
      <c r="E17" s="506" t="s">
        <v>582</v>
      </c>
      <c r="F17" s="506" t="s">
        <v>1681</v>
      </c>
      <c r="G17" s="412"/>
      <c r="H17" s="412"/>
      <c r="I17" s="570"/>
      <c r="J17" s="669" t="s">
        <v>675</v>
      </c>
      <c r="K17" s="490" t="s">
        <v>680</v>
      </c>
      <c r="L17" s="435" t="s">
        <v>737</v>
      </c>
      <c r="M17" s="435"/>
      <c r="N17" s="436"/>
      <c r="O17" s="3223" t="s">
        <v>509</v>
      </c>
      <c r="P17" s="2993"/>
      <c r="Q17" s="2993"/>
      <c r="R17" s="3224"/>
      <c r="S17" s="773"/>
      <c r="T17" s="502"/>
      <c r="U17" s="502"/>
      <c r="V17" s="542"/>
      <c r="W17" s="724"/>
      <c r="X17" s="724"/>
      <c r="Y17" s="724"/>
    </row>
    <row r="18" spans="2:25" s="1468" customFormat="1" x14ac:dyDescent="0.25">
      <c r="B18" s="2307"/>
      <c r="C18" s="2305"/>
      <c r="D18" s="2305"/>
      <c r="E18" s="2305"/>
      <c r="F18" s="2305"/>
      <c r="G18" s="2305"/>
      <c r="H18" s="2305"/>
      <c r="I18" s="2306"/>
      <c r="J18" s="2453" t="s">
        <v>675</v>
      </c>
      <c r="K18" s="2369" t="s">
        <v>680</v>
      </c>
      <c r="L18" s="2352" t="s">
        <v>737</v>
      </c>
      <c r="M18" s="2352" t="s">
        <v>677</v>
      </c>
      <c r="N18" s="2454"/>
      <c r="O18" s="3387" t="s">
        <v>69</v>
      </c>
      <c r="P18" s="3149"/>
      <c r="Q18" s="3149"/>
      <c r="R18" s="3150"/>
      <c r="S18" s="2541"/>
      <c r="T18" s="2303"/>
      <c r="U18" s="2303"/>
      <c r="V18" s="2456"/>
      <c r="W18" s="2457"/>
      <c r="X18" s="2457"/>
      <c r="Y18" s="2457"/>
    </row>
    <row r="19" spans="2:25" s="1468" customFormat="1" ht="15.75" thickBot="1" x14ac:dyDescent="0.3">
      <c r="B19" s="2276" t="s">
        <v>53</v>
      </c>
      <c r="C19" s="2273"/>
      <c r="D19" s="2273"/>
      <c r="E19" s="2273"/>
      <c r="F19" s="2273"/>
      <c r="G19" s="2273"/>
      <c r="H19" s="2273"/>
      <c r="I19" s="2274"/>
      <c r="J19" s="2388" t="s">
        <v>675</v>
      </c>
      <c r="K19" s="2273" t="s">
        <v>680</v>
      </c>
      <c r="L19" s="2282" t="s">
        <v>737</v>
      </c>
      <c r="M19" s="2282" t="s">
        <v>677</v>
      </c>
      <c r="N19" s="2283" t="s">
        <v>598</v>
      </c>
      <c r="O19" s="3455" t="s">
        <v>432</v>
      </c>
      <c r="P19" s="3104"/>
      <c r="Q19" s="3104"/>
      <c r="R19" s="3456"/>
      <c r="S19" s="2289" t="s">
        <v>2579</v>
      </c>
      <c r="T19" s="2300" t="s">
        <v>668</v>
      </c>
      <c r="U19" s="2300" t="s">
        <v>1320</v>
      </c>
      <c r="V19" s="2335" t="s">
        <v>1283</v>
      </c>
      <c r="W19" s="1503">
        <v>5000</v>
      </c>
      <c r="X19" s="1503">
        <v>3750</v>
      </c>
      <c r="Y19" s="1503">
        <v>5000</v>
      </c>
    </row>
    <row r="20" spans="2:25" s="1468" customFormat="1" x14ac:dyDescent="0.25">
      <c r="B20" s="2276"/>
      <c r="C20" s="2273"/>
      <c r="D20" s="2273"/>
      <c r="E20" s="2273"/>
      <c r="F20" s="2273"/>
      <c r="G20" s="2273"/>
      <c r="H20" s="2273"/>
      <c r="I20" s="2290"/>
      <c r="J20" s="2390" t="s">
        <v>675</v>
      </c>
      <c r="K20" s="2323" t="s">
        <v>680</v>
      </c>
      <c r="L20" s="2276" t="s">
        <v>737</v>
      </c>
      <c r="M20" s="2276" t="s">
        <v>675</v>
      </c>
      <c r="N20" s="2277"/>
      <c r="O20" s="3574" t="s">
        <v>1208</v>
      </c>
      <c r="P20" s="3546"/>
      <c r="Q20" s="3546"/>
      <c r="R20" s="3575"/>
      <c r="S20" s="2476"/>
      <c r="T20" s="2300"/>
      <c r="U20" s="2300"/>
      <c r="V20" s="2335"/>
      <c r="W20" s="1503"/>
      <c r="X20" s="1503"/>
      <c r="Y20" s="1503"/>
    </row>
    <row r="21" spans="2:25" s="1468" customFormat="1" x14ac:dyDescent="0.25">
      <c r="B21" s="2276" t="s">
        <v>462</v>
      </c>
      <c r="C21" s="2273"/>
      <c r="D21" s="2273"/>
      <c r="E21" s="2273"/>
      <c r="F21" s="2273"/>
      <c r="G21" s="2273"/>
      <c r="H21" s="2273"/>
      <c r="I21" s="2274"/>
      <c r="J21" s="2388" t="s">
        <v>675</v>
      </c>
      <c r="K21" s="2273" t="s">
        <v>680</v>
      </c>
      <c r="L21" s="2282" t="s">
        <v>737</v>
      </c>
      <c r="M21" s="2282" t="s">
        <v>675</v>
      </c>
      <c r="N21" s="2283" t="s">
        <v>598</v>
      </c>
      <c r="O21" s="3387" t="s">
        <v>1209</v>
      </c>
      <c r="P21" s="3149"/>
      <c r="Q21" s="3149"/>
      <c r="R21" s="3150"/>
      <c r="S21" s="2289" t="s">
        <v>2579</v>
      </c>
      <c r="T21" s="2300" t="s">
        <v>668</v>
      </c>
      <c r="U21" s="2300" t="s">
        <v>1284</v>
      </c>
      <c r="V21" s="2335" t="s">
        <v>1283</v>
      </c>
      <c r="W21" s="1503"/>
      <c r="X21" s="1503"/>
      <c r="Y21" s="1503"/>
    </row>
    <row r="22" spans="2:25" s="1468" customFormat="1" ht="15.75" thickBot="1" x14ac:dyDescent="0.3">
      <c r="B22" s="2276"/>
      <c r="C22" s="2273"/>
      <c r="D22" s="2273"/>
      <c r="E22" s="2273"/>
      <c r="F22" s="2273"/>
      <c r="G22" s="2273"/>
      <c r="H22" s="2273"/>
      <c r="I22" s="2274"/>
      <c r="J22" s="2390" t="s">
        <v>675</v>
      </c>
      <c r="K22" s="2323" t="s">
        <v>680</v>
      </c>
      <c r="L22" s="2276" t="s">
        <v>737</v>
      </c>
      <c r="M22" s="2276" t="s">
        <v>737</v>
      </c>
      <c r="N22" s="2277"/>
      <c r="O22" s="3455" t="s">
        <v>1756</v>
      </c>
      <c r="P22" s="3104"/>
      <c r="Q22" s="3104"/>
      <c r="R22" s="3456"/>
      <c r="S22" s="2289"/>
      <c r="T22" s="2300"/>
      <c r="U22" s="2337"/>
      <c r="V22" s="2335"/>
      <c r="W22" s="1503"/>
      <c r="X22" s="1503"/>
      <c r="Y22" s="1503"/>
    </row>
    <row r="23" spans="2:25" s="1468" customFormat="1" x14ac:dyDescent="0.25">
      <c r="B23" s="2276" t="s">
        <v>462</v>
      </c>
      <c r="C23" s="2273"/>
      <c r="D23" s="2273"/>
      <c r="E23" s="2273"/>
      <c r="F23" s="2273"/>
      <c r="G23" s="2273"/>
      <c r="H23" s="2273"/>
      <c r="I23" s="2274"/>
      <c r="J23" s="2388" t="s">
        <v>675</v>
      </c>
      <c r="K23" s="2273" t="s">
        <v>680</v>
      </c>
      <c r="L23" s="2282" t="s">
        <v>737</v>
      </c>
      <c r="M23" s="2282" t="s">
        <v>737</v>
      </c>
      <c r="N23" s="2283" t="s">
        <v>598</v>
      </c>
      <c r="O23" s="3574" t="s">
        <v>1757</v>
      </c>
      <c r="P23" s="3546"/>
      <c r="Q23" s="3546"/>
      <c r="R23" s="3575"/>
      <c r="S23" s="2289"/>
      <c r="T23" s="2300"/>
      <c r="U23" s="2337"/>
      <c r="V23" s="2335"/>
      <c r="W23" s="1503"/>
      <c r="X23" s="1503"/>
      <c r="Y23" s="1503"/>
    </row>
    <row r="24" spans="2:25" s="1468" customFormat="1" x14ac:dyDescent="0.25">
      <c r="B24" s="2276"/>
      <c r="C24" s="2273"/>
      <c r="D24" s="2273"/>
      <c r="E24" s="2273"/>
      <c r="F24" s="2273"/>
      <c r="G24" s="2273"/>
      <c r="H24" s="2273"/>
      <c r="I24" s="2274"/>
      <c r="J24" s="2390" t="s">
        <v>675</v>
      </c>
      <c r="K24" s="2323" t="s">
        <v>722</v>
      </c>
      <c r="L24" s="2276"/>
      <c r="M24" s="2276"/>
      <c r="N24" s="2277"/>
      <c r="O24" s="3387" t="s">
        <v>70</v>
      </c>
      <c r="P24" s="3149"/>
      <c r="Q24" s="3149"/>
      <c r="R24" s="3150"/>
      <c r="S24" s="2476"/>
      <c r="T24" s="2300"/>
      <c r="U24" s="2337"/>
      <c r="V24" s="2335"/>
      <c r="W24" s="1503"/>
      <c r="X24" s="1503"/>
      <c r="Y24" s="1503"/>
    </row>
    <row r="25" spans="2:25" s="1468" customFormat="1" ht="15.75" thickBot="1" x14ac:dyDescent="0.3">
      <c r="B25" s="2276"/>
      <c r="C25" s="2273"/>
      <c r="D25" s="2273"/>
      <c r="E25" s="2273"/>
      <c r="F25" s="2273"/>
      <c r="G25" s="2273"/>
      <c r="H25" s="2273"/>
      <c r="I25" s="2274"/>
      <c r="J25" s="2390" t="s">
        <v>675</v>
      </c>
      <c r="K25" s="2323" t="s">
        <v>722</v>
      </c>
      <c r="L25" s="2276" t="s">
        <v>677</v>
      </c>
      <c r="M25" s="2276"/>
      <c r="N25" s="2277"/>
      <c r="O25" s="3455" t="s">
        <v>510</v>
      </c>
      <c r="P25" s="3104"/>
      <c r="Q25" s="3104"/>
      <c r="R25" s="3456"/>
      <c r="S25" s="2476"/>
      <c r="T25" s="2300"/>
      <c r="U25" s="2300"/>
      <c r="V25" s="2335"/>
      <c r="W25" s="1503"/>
      <c r="X25" s="1503"/>
      <c r="Y25" s="1503"/>
    </row>
    <row r="26" spans="2:25" s="1468" customFormat="1" ht="20.25" customHeight="1" x14ac:dyDescent="0.25">
      <c r="B26" s="2276"/>
      <c r="C26" s="2273"/>
      <c r="D26" s="2273"/>
      <c r="E26" s="2273"/>
      <c r="F26" s="2273"/>
      <c r="G26" s="2273"/>
      <c r="H26" s="2273"/>
      <c r="I26" s="2274"/>
      <c r="J26" s="2390" t="s">
        <v>675</v>
      </c>
      <c r="K26" s="2323" t="s">
        <v>722</v>
      </c>
      <c r="L26" s="2276" t="s">
        <v>677</v>
      </c>
      <c r="M26" s="2276" t="s">
        <v>675</v>
      </c>
      <c r="N26" s="2277"/>
      <c r="O26" s="3574" t="s">
        <v>1200</v>
      </c>
      <c r="P26" s="3546"/>
      <c r="Q26" s="3546"/>
      <c r="R26" s="3575"/>
      <c r="S26" s="2476"/>
      <c r="T26" s="2300"/>
      <c r="U26" s="2300"/>
      <c r="V26" s="2335"/>
      <c r="W26" s="1503"/>
      <c r="X26" s="1503"/>
      <c r="Y26" s="1503"/>
    </row>
    <row r="27" spans="2:25" s="1468" customFormat="1" x14ac:dyDescent="0.25">
      <c r="B27" s="2276" t="s">
        <v>462</v>
      </c>
      <c r="C27" s="2273"/>
      <c r="D27" s="2273"/>
      <c r="E27" s="2273"/>
      <c r="F27" s="2273"/>
      <c r="G27" s="2273"/>
      <c r="H27" s="2273"/>
      <c r="I27" s="2274"/>
      <c r="J27" s="2388" t="s">
        <v>675</v>
      </c>
      <c r="K27" s="2273" t="s">
        <v>722</v>
      </c>
      <c r="L27" s="2282" t="s">
        <v>677</v>
      </c>
      <c r="M27" s="2282" t="s">
        <v>675</v>
      </c>
      <c r="N27" s="2283" t="s">
        <v>610</v>
      </c>
      <c r="O27" s="3387" t="s">
        <v>1933</v>
      </c>
      <c r="P27" s="3149"/>
      <c r="Q27" s="3149"/>
      <c r="R27" s="3150"/>
      <c r="S27" s="2289" t="s">
        <v>2579</v>
      </c>
      <c r="T27" s="2300" t="s">
        <v>681</v>
      </c>
      <c r="U27" s="2300" t="s">
        <v>1319</v>
      </c>
      <c r="V27" s="2335" t="s">
        <v>875</v>
      </c>
      <c r="W27" s="1503">
        <v>200000</v>
      </c>
      <c r="X27" s="1503">
        <v>150000</v>
      </c>
      <c r="Y27" s="1503">
        <v>200000</v>
      </c>
    </row>
    <row r="28" spans="2:25" s="1468" customFormat="1" ht="15.75" thickBot="1" x14ac:dyDescent="0.3">
      <c r="B28" s="2276"/>
      <c r="C28" s="2273"/>
      <c r="D28" s="2273"/>
      <c r="E28" s="2273"/>
      <c r="F28" s="2273"/>
      <c r="G28" s="2273"/>
      <c r="H28" s="2273"/>
      <c r="I28" s="2274"/>
      <c r="J28" s="2390" t="s">
        <v>675</v>
      </c>
      <c r="K28" s="2323" t="s">
        <v>743</v>
      </c>
      <c r="L28" s="2276"/>
      <c r="M28" s="2276"/>
      <c r="N28" s="2277"/>
      <c r="O28" s="3455" t="s">
        <v>1210</v>
      </c>
      <c r="P28" s="3104"/>
      <c r="Q28" s="3104"/>
      <c r="R28" s="3456"/>
      <c r="S28" s="2476"/>
      <c r="T28" s="2300"/>
      <c r="U28" s="2337"/>
      <c r="V28" s="2335"/>
      <c r="W28" s="1503"/>
      <c r="X28" s="1503"/>
      <c r="Y28" s="1503"/>
    </row>
    <row r="29" spans="2:25" s="1468" customFormat="1" x14ac:dyDescent="0.25">
      <c r="B29" s="2276"/>
      <c r="C29" s="2273"/>
      <c r="D29" s="2273"/>
      <c r="E29" s="2273"/>
      <c r="F29" s="2273"/>
      <c r="G29" s="2273"/>
      <c r="H29" s="2273"/>
      <c r="I29" s="2274"/>
      <c r="J29" s="2390" t="s">
        <v>675</v>
      </c>
      <c r="K29" s="2323" t="s">
        <v>743</v>
      </c>
      <c r="L29" s="2276" t="s">
        <v>677</v>
      </c>
      <c r="M29" s="2276"/>
      <c r="N29" s="2277"/>
      <c r="O29" s="3574" t="s">
        <v>1211</v>
      </c>
      <c r="P29" s="3546"/>
      <c r="Q29" s="3546"/>
      <c r="R29" s="3575"/>
      <c r="S29" s="2476"/>
      <c r="T29" s="2300"/>
      <c r="U29" s="2300"/>
      <c r="V29" s="2335"/>
      <c r="W29" s="1503"/>
      <c r="X29" s="1503"/>
      <c r="Y29" s="1503"/>
    </row>
    <row r="30" spans="2:25" s="1468" customFormat="1" x14ac:dyDescent="0.25">
      <c r="B30" s="2276"/>
      <c r="C30" s="2273"/>
      <c r="D30" s="2273"/>
      <c r="E30" s="2273"/>
      <c r="F30" s="2273"/>
      <c r="G30" s="2273"/>
      <c r="H30" s="2273"/>
      <c r="I30" s="2274"/>
      <c r="J30" s="2390" t="s">
        <v>675</v>
      </c>
      <c r="K30" s="2323" t="s">
        <v>743</v>
      </c>
      <c r="L30" s="2276" t="s">
        <v>677</v>
      </c>
      <c r="M30" s="2276" t="s">
        <v>677</v>
      </c>
      <c r="N30" s="2277"/>
      <c r="O30" s="3387" t="s">
        <v>1212</v>
      </c>
      <c r="P30" s="3149"/>
      <c r="Q30" s="3149"/>
      <c r="R30" s="3150"/>
      <c r="S30" s="2476"/>
      <c r="T30" s="2300"/>
      <c r="U30" s="2300"/>
      <c r="V30" s="2335"/>
      <c r="W30" s="1503"/>
      <c r="X30" s="1503"/>
      <c r="Y30" s="1503"/>
    </row>
    <row r="31" spans="2:25" s="1468" customFormat="1" ht="15.75" thickBot="1" x14ac:dyDescent="0.3">
      <c r="B31" s="2276" t="s">
        <v>54</v>
      </c>
      <c r="C31" s="2273"/>
      <c r="D31" s="2273"/>
      <c r="E31" s="2273"/>
      <c r="F31" s="2273"/>
      <c r="G31" s="2273"/>
      <c r="H31" s="2273"/>
      <c r="I31" s="2274"/>
      <c r="J31" s="2970" t="s">
        <v>675</v>
      </c>
      <c r="K31" s="2286" t="s">
        <v>743</v>
      </c>
      <c r="L31" s="2282" t="s">
        <v>677</v>
      </c>
      <c r="M31" s="2282" t="s">
        <v>677</v>
      </c>
      <c r="N31" s="2283" t="s">
        <v>598</v>
      </c>
      <c r="O31" s="3455" t="s">
        <v>1212</v>
      </c>
      <c r="P31" s="3104"/>
      <c r="Q31" s="3104"/>
      <c r="R31" s="3456"/>
      <c r="S31" s="2289" t="s">
        <v>2579</v>
      </c>
      <c r="T31" s="2300" t="s">
        <v>681</v>
      </c>
      <c r="U31" s="2300" t="s">
        <v>1319</v>
      </c>
      <c r="V31" s="2335" t="s">
        <v>875</v>
      </c>
      <c r="W31" s="1503">
        <v>10000</v>
      </c>
      <c r="X31" s="1503">
        <v>7500</v>
      </c>
      <c r="Y31" s="1503">
        <v>10000</v>
      </c>
    </row>
    <row r="32" spans="2:25" s="1468" customFormat="1" x14ac:dyDescent="0.25">
      <c r="B32" s="2281"/>
      <c r="C32" s="2273"/>
      <c r="D32" s="2273"/>
      <c r="E32" s="2273"/>
      <c r="F32" s="2273"/>
      <c r="G32" s="2273"/>
      <c r="H32" s="2273"/>
      <c r="I32" s="2274"/>
      <c r="J32" s="2388"/>
      <c r="K32" s="2273"/>
      <c r="L32" s="2282"/>
      <c r="M32" s="2282"/>
      <c r="N32" s="2283"/>
      <c r="O32" s="3574"/>
      <c r="P32" s="3546"/>
      <c r="Q32" s="3546"/>
      <c r="R32" s="3575"/>
      <c r="S32" s="2476"/>
      <c r="T32" s="2300"/>
      <c r="U32" s="2300"/>
      <c r="V32" s="2335"/>
      <c r="W32" s="1503"/>
      <c r="X32" s="1503"/>
      <c r="Y32" s="1503"/>
    </row>
    <row r="33" spans="1:25" s="1468" customFormat="1" x14ac:dyDescent="0.25">
      <c r="B33" s="2281"/>
      <c r="C33" s="2273"/>
      <c r="D33" s="2273"/>
      <c r="E33" s="2273"/>
      <c r="F33" s="2273"/>
      <c r="G33" s="2273"/>
      <c r="H33" s="2273"/>
      <c r="I33" s="2274"/>
      <c r="J33" s="2388"/>
      <c r="K33" s="2273"/>
      <c r="L33" s="2282"/>
      <c r="M33" s="2282"/>
      <c r="N33" s="2283"/>
      <c r="O33" s="3387"/>
      <c r="P33" s="3149"/>
      <c r="Q33" s="3149"/>
      <c r="R33" s="3150"/>
      <c r="S33" s="2476"/>
      <c r="T33" s="2300"/>
      <c r="U33" s="2300"/>
      <c r="V33" s="2335"/>
      <c r="W33" s="1503"/>
      <c r="X33" s="1503"/>
      <c r="Y33" s="1503"/>
    </row>
    <row r="34" spans="1:25" s="1468" customFormat="1" ht="15.75" thickBot="1" x14ac:dyDescent="0.3">
      <c r="B34" s="2281"/>
      <c r="C34" s="2273"/>
      <c r="D34" s="2273"/>
      <c r="E34" s="2273"/>
      <c r="F34" s="2273"/>
      <c r="G34" s="2273"/>
      <c r="H34" s="2273"/>
      <c r="I34" s="2274"/>
      <c r="J34" s="2388"/>
      <c r="K34" s="2273"/>
      <c r="L34" s="2282"/>
      <c r="M34" s="2282"/>
      <c r="N34" s="2283"/>
      <c r="O34" s="3455"/>
      <c r="P34" s="3104"/>
      <c r="Q34" s="3104"/>
      <c r="R34" s="3456"/>
      <c r="S34" s="2476"/>
      <c r="T34" s="2300"/>
      <c r="U34" s="2300"/>
      <c r="V34" s="2335"/>
      <c r="W34" s="1503"/>
      <c r="X34" s="1503"/>
      <c r="Y34" s="1503"/>
    </row>
    <row r="35" spans="1:25" s="1468" customFormat="1" x14ac:dyDescent="0.25">
      <c r="B35" s="2281"/>
      <c r="C35" s="2273"/>
      <c r="D35" s="2273"/>
      <c r="E35" s="2273"/>
      <c r="F35" s="2273"/>
      <c r="G35" s="2273"/>
      <c r="H35" s="2273"/>
      <c r="I35" s="2274"/>
      <c r="J35" s="2388"/>
      <c r="K35" s="2273"/>
      <c r="L35" s="2282"/>
      <c r="M35" s="2282"/>
      <c r="N35" s="2283"/>
      <c r="O35" s="3574"/>
      <c r="P35" s="3546"/>
      <c r="Q35" s="3546"/>
      <c r="R35" s="3575"/>
      <c r="S35" s="2476"/>
      <c r="T35" s="2300"/>
      <c r="U35" s="2300"/>
      <c r="V35" s="2335"/>
      <c r="W35" s="1503"/>
      <c r="X35" s="1503"/>
      <c r="Y35" s="1503"/>
    </row>
    <row r="36" spans="1:25" s="1468" customFormat="1" ht="15.75" x14ac:dyDescent="0.25">
      <c r="B36" s="2281"/>
      <c r="C36" s="2273"/>
      <c r="D36" s="2273"/>
      <c r="E36" s="2273"/>
      <c r="F36" s="2273"/>
      <c r="G36" s="2273"/>
      <c r="H36" s="2273"/>
      <c r="I36" s="2274"/>
      <c r="J36" s="2388"/>
      <c r="K36" s="2273"/>
      <c r="L36" s="2282"/>
      <c r="M36" s="2282"/>
      <c r="N36" s="2283"/>
      <c r="O36" s="3387"/>
      <c r="P36" s="3149"/>
      <c r="Q36" s="3149"/>
      <c r="R36" s="3150"/>
      <c r="S36" s="2476"/>
      <c r="T36" s="2300"/>
      <c r="U36" s="2300"/>
      <c r="V36" s="2342"/>
      <c r="W36" s="2377"/>
      <c r="X36" s="2377"/>
      <c r="Y36" s="2377"/>
    </row>
    <row r="37" spans="1:25" s="2046" customFormat="1" ht="15.75" thickBot="1" x14ac:dyDescent="0.3">
      <c r="A37" s="1468"/>
      <c r="B37" s="2867"/>
      <c r="C37" s="2867"/>
      <c r="D37" s="2867"/>
      <c r="E37" s="3987" t="s">
        <v>1</v>
      </c>
      <c r="F37" s="3988"/>
      <c r="G37" s="3988"/>
      <c r="H37" s="3988"/>
      <c r="I37" s="3988"/>
      <c r="J37" s="3988"/>
      <c r="K37" s="3988"/>
      <c r="L37" s="3988"/>
      <c r="M37" s="3988"/>
      <c r="N37" s="3988"/>
      <c r="O37" s="3988"/>
      <c r="P37" s="3988"/>
      <c r="Q37" s="3988"/>
      <c r="R37" s="3988"/>
      <c r="S37" s="3988"/>
      <c r="T37" s="3988"/>
      <c r="U37" s="3988"/>
      <c r="V37" s="3989"/>
      <c r="W37" s="2870">
        <f>SUM(W19:W36)</f>
        <v>215000</v>
      </c>
      <c r="X37" s="2870">
        <f>SUM(X17:X36)</f>
        <v>161250</v>
      </c>
      <c r="Y37" s="2870">
        <f>SUM(Y17:Y36)</f>
        <v>215000</v>
      </c>
    </row>
    <row r="38" spans="1:25" ht="15.75" thickBot="1" x14ac:dyDescent="0.3">
      <c r="B38" s="3463" t="s">
        <v>1433</v>
      </c>
      <c r="C38" s="3464"/>
      <c r="D38" s="3464"/>
      <c r="E38" s="3464"/>
      <c r="F38" s="3464"/>
      <c r="G38" s="3464"/>
      <c r="H38" s="3464"/>
      <c r="I38" s="3464"/>
      <c r="J38" s="3464"/>
      <c r="K38" s="3464"/>
      <c r="L38" s="3464"/>
      <c r="M38" s="3464"/>
      <c r="N38" s="3464"/>
      <c r="O38" s="3464"/>
      <c r="P38" s="3464"/>
      <c r="Q38" s="3464"/>
      <c r="R38" s="3464"/>
      <c r="S38" s="3464"/>
      <c r="T38" s="3464"/>
      <c r="U38" s="3464"/>
      <c r="V38" s="3465"/>
      <c r="W38" s="292">
        <v>766607</v>
      </c>
      <c r="X38" s="292">
        <v>574955.36</v>
      </c>
      <c r="Y38" s="292">
        <f>('138'!Y53+'139'!Y37)</f>
        <v>1691151</v>
      </c>
    </row>
    <row r="39" spans="1:25" x14ac:dyDescent="0.25">
      <c r="B39" s="60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61"/>
    </row>
    <row r="40" spans="1:25" x14ac:dyDescent="0.25">
      <c r="B40" s="5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1465"/>
    </row>
    <row r="41" spans="1:25" x14ac:dyDescent="0.25">
      <c r="B41" s="55"/>
      <c r="C41" s="4"/>
      <c r="D41" s="4"/>
      <c r="E41" s="4"/>
      <c r="F41" s="4"/>
      <c r="G41" s="2"/>
      <c r="H41" s="2"/>
      <c r="I41" s="2"/>
      <c r="J41" s="2"/>
      <c r="K41" s="2"/>
      <c r="L41" s="2"/>
      <c r="M41" s="4"/>
      <c r="N41" s="4"/>
      <c r="O41" s="4"/>
      <c r="P41" s="4"/>
      <c r="Q41" s="2"/>
      <c r="R41" s="2"/>
      <c r="S41" s="2"/>
      <c r="T41" s="2"/>
      <c r="U41" s="2"/>
      <c r="V41" s="2"/>
      <c r="W41" s="4"/>
      <c r="X41" s="4"/>
      <c r="Y41" s="62"/>
    </row>
    <row r="42" spans="1:25" x14ac:dyDescent="0.25">
      <c r="B42" s="55"/>
      <c r="C42" s="3000" t="s">
        <v>892</v>
      </c>
      <c r="D42" s="3000"/>
      <c r="E42" s="3000"/>
      <c r="F42" s="3000"/>
      <c r="G42" s="26"/>
      <c r="H42" s="26"/>
      <c r="I42" s="26"/>
      <c r="J42" s="26"/>
      <c r="K42" s="26"/>
      <c r="L42" s="26"/>
      <c r="M42" s="3000" t="s">
        <v>11</v>
      </c>
      <c r="N42" s="3000"/>
      <c r="O42" s="3000"/>
      <c r="P42" s="3000"/>
      <c r="Q42" s="26"/>
      <c r="R42" s="26"/>
      <c r="S42" s="26"/>
      <c r="T42" s="26"/>
      <c r="U42" s="26"/>
      <c r="V42" s="26"/>
      <c r="W42" s="3000" t="s">
        <v>893</v>
      </c>
      <c r="X42" s="3000"/>
      <c r="Y42" s="62"/>
    </row>
    <row r="43" spans="1:25" ht="15.75" thickBot="1" x14ac:dyDescent="0.3">
      <c r="B43" s="63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8"/>
    </row>
    <row r="44" spans="1:25" x14ac:dyDescent="0.25">
      <c r="Y44">
        <v>139</v>
      </c>
    </row>
    <row r="47" spans="1:25" x14ac:dyDescent="0.25">
      <c r="S47" s="336"/>
    </row>
    <row r="48" spans="1:25" x14ac:dyDescent="0.25">
      <c r="S48" s="336"/>
    </row>
    <row r="49" spans="19:19" x14ac:dyDescent="0.25">
      <c r="S49" s="336"/>
    </row>
  </sheetData>
  <mergeCells count="57">
    <mergeCell ref="O28:R28"/>
    <mergeCell ref="O34:R34"/>
    <mergeCell ref="O35:R35"/>
    <mergeCell ref="O36:R36"/>
    <mergeCell ref="O29:R29"/>
    <mergeCell ref="O30:R30"/>
    <mergeCell ref="O31:R31"/>
    <mergeCell ref="O32:R32"/>
    <mergeCell ref="O33:R33"/>
    <mergeCell ref="B1:Y1"/>
    <mergeCell ref="B2:Y2"/>
    <mergeCell ref="B3:Y3"/>
    <mergeCell ref="B4:Y4"/>
    <mergeCell ref="L12:L15"/>
    <mergeCell ref="M12:M15"/>
    <mergeCell ref="N12:N15"/>
    <mergeCell ref="O13:R13"/>
    <mergeCell ref="V11:V15"/>
    <mergeCell ref="T11:T15"/>
    <mergeCell ref="U11:U15"/>
    <mergeCell ref="W11:X11"/>
    <mergeCell ref="W12:W15"/>
    <mergeCell ref="B7:Y7"/>
    <mergeCell ref="J9:U9"/>
    <mergeCell ref="B11:B15"/>
    <mergeCell ref="W42:X42"/>
    <mergeCell ref="M42:P42"/>
    <mergeCell ref="C42:F42"/>
    <mergeCell ref="O16:R16"/>
    <mergeCell ref="E37:V37"/>
    <mergeCell ref="O27:R27"/>
    <mergeCell ref="O17:R17"/>
    <mergeCell ref="O18:R18"/>
    <mergeCell ref="O19:R19"/>
    <mergeCell ref="O20:R20"/>
    <mergeCell ref="O21:R21"/>
    <mergeCell ref="O22:R22"/>
    <mergeCell ref="O23:R23"/>
    <mergeCell ref="O24:R24"/>
    <mergeCell ref="O25:R25"/>
    <mergeCell ref="O26:R26"/>
    <mergeCell ref="W5:X5"/>
    <mergeCell ref="X12:X15"/>
    <mergeCell ref="Y12:Y15"/>
    <mergeCell ref="D11:H11"/>
    <mergeCell ref="B38:V38"/>
    <mergeCell ref="C9:H9"/>
    <mergeCell ref="H12:H15"/>
    <mergeCell ref="I11:I15"/>
    <mergeCell ref="J12:J15"/>
    <mergeCell ref="K12:K15"/>
    <mergeCell ref="J11:N11"/>
    <mergeCell ref="C11:C15"/>
    <mergeCell ref="D12:D15"/>
    <mergeCell ref="E12:E15"/>
    <mergeCell ref="F12:F15"/>
    <mergeCell ref="G12:G15"/>
  </mergeCells>
  <pageMargins left="0.47244094488188981" right="0.70866141732283472" top="0.74803149606299213" bottom="0.74803149606299213" header="0.31496062992125984" footer="0.31496062992125984"/>
  <pageSetup paperSize="5" scale="68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A1:J34"/>
  <sheetViews>
    <sheetView topLeftCell="A5" zoomScale="110" zoomScaleNormal="110" workbookViewId="0">
      <selection activeCell="I35" sqref="I35"/>
    </sheetView>
  </sheetViews>
  <sheetFormatPr baseColWidth="10" defaultRowHeight="15" x14ac:dyDescent="0.25"/>
  <cols>
    <col min="1" max="1" width="5.7109375" style="1246" customWidth="1"/>
    <col min="3" max="3" width="21.42578125" customWidth="1"/>
    <col min="4" max="4" width="10.140625" customWidth="1"/>
    <col min="6" max="6" width="13.5703125" customWidth="1"/>
    <col min="9" max="9" width="13.140625" customWidth="1"/>
  </cols>
  <sheetData>
    <row r="1" spans="2:10" s="1246" customFormat="1" x14ac:dyDescent="0.25"/>
    <row r="2" spans="2:10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0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1801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</row>
    <row r="6" spans="2:10" x14ac:dyDescent="0.25">
      <c r="B6" s="832" t="s">
        <v>283</v>
      </c>
    </row>
    <row r="7" spans="2:10" ht="15.75" thickBot="1" x14ac:dyDescent="0.3">
      <c r="C7" s="1293"/>
      <c r="F7" s="1293"/>
      <c r="H7" s="1293"/>
    </row>
    <row r="8" spans="2:10" ht="15.75" thickBot="1" x14ac:dyDescent="0.3">
      <c r="B8" s="3510" t="s">
        <v>4</v>
      </c>
      <c r="C8" s="3716"/>
      <c r="D8" s="46">
        <v>7122</v>
      </c>
      <c r="E8" s="1764" t="s">
        <v>1874</v>
      </c>
      <c r="F8" s="466" t="s">
        <v>105</v>
      </c>
      <c r="G8" s="184"/>
      <c r="H8" s="466"/>
      <c r="I8" s="467"/>
    </row>
    <row r="9" spans="2:10" ht="15.75" thickBot="1" x14ac:dyDescent="0.3">
      <c r="B9" s="3510" t="s">
        <v>76</v>
      </c>
      <c r="C9" s="3716"/>
      <c r="D9" s="47">
        <v>14</v>
      </c>
      <c r="F9" s="1320" t="s">
        <v>1925</v>
      </c>
      <c r="G9" s="1320"/>
      <c r="H9" s="1320"/>
      <c r="I9" s="1320"/>
      <c r="J9" s="1288"/>
    </row>
    <row r="10" spans="2:10" ht="15.75" thickBot="1" x14ac:dyDescent="0.3">
      <c r="B10" s="3510" t="s">
        <v>77</v>
      </c>
      <c r="C10" s="3716"/>
      <c r="D10" s="47">
        <v>0</v>
      </c>
      <c r="E10" s="234"/>
      <c r="F10" s="1247" t="s">
        <v>511</v>
      </c>
      <c r="G10" s="1320"/>
      <c r="H10" s="1247"/>
      <c r="I10" s="1247"/>
      <c r="J10" s="1288"/>
    </row>
    <row r="11" spans="2:10" ht="15.75" thickBot="1" x14ac:dyDescent="0.3">
      <c r="B11" s="3510" t="s">
        <v>78</v>
      </c>
      <c r="C11" s="3716"/>
      <c r="D11" s="47">
        <v>0</v>
      </c>
      <c r="E11" s="1292"/>
      <c r="F11" s="1275" t="s">
        <v>39</v>
      </c>
      <c r="G11" s="1247"/>
      <c r="H11" s="1320"/>
      <c r="I11" s="1312"/>
    </row>
    <row r="12" spans="2:10" ht="15.75" thickBot="1" x14ac:dyDescent="0.3">
      <c r="B12" s="3510" t="s">
        <v>284</v>
      </c>
      <c r="C12" s="3716"/>
      <c r="D12" s="56">
        <v>4</v>
      </c>
      <c r="F12" s="1320" t="s">
        <v>39</v>
      </c>
      <c r="G12" s="1320"/>
      <c r="H12" s="1320"/>
      <c r="I12" s="1312"/>
    </row>
    <row r="13" spans="2:10" ht="15.75" thickBot="1" x14ac:dyDescent="0.3">
      <c r="B13" s="3510" t="s">
        <v>1944</v>
      </c>
      <c r="C13" s="3716"/>
      <c r="D13" s="1"/>
      <c r="E13" s="1320"/>
      <c r="F13" s="1320" t="s">
        <v>39</v>
      </c>
      <c r="G13" s="1320"/>
      <c r="H13" s="1247"/>
      <c r="I13" s="1320"/>
      <c r="J13" s="1288"/>
    </row>
    <row r="14" spans="2:10" ht="15.75" thickBot="1" x14ac:dyDescent="0.3">
      <c r="B14" s="3510" t="s">
        <v>22</v>
      </c>
      <c r="C14" s="3716"/>
      <c r="D14" s="98">
        <v>4508</v>
      </c>
      <c r="E14" s="92" t="s">
        <v>296</v>
      </c>
      <c r="F14" s="92"/>
      <c r="G14" s="57">
        <v>211101</v>
      </c>
      <c r="H14" s="234"/>
      <c r="J14" s="1288"/>
    </row>
    <row r="15" spans="2:10" ht="15.75" thickBot="1" x14ac:dyDescent="0.3">
      <c r="B15" s="3524" t="s">
        <v>287</v>
      </c>
      <c r="C15" s="3526"/>
      <c r="D15" s="3009" t="s">
        <v>188</v>
      </c>
      <c r="E15" s="3010"/>
      <c r="F15" s="3011"/>
      <c r="G15" s="3009" t="s">
        <v>290</v>
      </c>
      <c r="H15" s="3010"/>
      <c r="I15" s="3011"/>
    </row>
    <row r="16" spans="2:10" ht="15.75" thickBot="1" x14ac:dyDescent="0.3">
      <c r="B16" s="3701"/>
      <c r="C16" s="3702"/>
      <c r="D16" s="3246" t="s">
        <v>86</v>
      </c>
      <c r="E16" s="3009" t="s">
        <v>288</v>
      </c>
      <c r="F16" s="3011"/>
      <c r="G16" s="3703" t="s">
        <v>86</v>
      </c>
      <c r="H16" s="3009" t="s">
        <v>291</v>
      </c>
      <c r="I16" s="3011"/>
    </row>
    <row r="17" spans="2:9" ht="15.75" thickBot="1" x14ac:dyDescent="0.3">
      <c r="B17" s="3701"/>
      <c r="C17" s="3702"/>
      <c r="D17" s="3200"/>
      <c r="E17" s="100" t="s">
        <v>92</v>
      </c>
      <c r="F17" s="100" t="s">
        <v>289</v>
      </c>
      <c r="G17" s="3704"/>
      <c r="H17" s="100" t="s">
        <v>87</v>
      </c>
      <c r="I17" s="101" t="s">
        <v>188</v>
      </c>
    </row>
    <row r="18" spans="2:9" s="1468" customFormat="1" ht="15.75" thickBot="1" x14ac:dyDescent="0.3">
      <c r="B18" s="3613" t="s">
        <v>2427</v>
      </c>
      <c r="C18" s="3615"/>
      <c r="D18" s="2697">
        <v>1</v>
      </c>
      <c r="E18" s="2087">
        <v>7000</v>
      </c>
      <c r="F18" s="2087">
        <f>(E18*12)</f>
        <v>84000</v>
      </c>
      <c r="G18" s="2697">
        <v>1</v>
      </c>
      <c r="H18" s="2087">
        <v>7000</v>
      </c>
      <c r="I18" s="2087">
        <f>(H18*12)</f>
        <v>84000</v>
      </c>
    </row>
    <row r="19" spans="2:9" s="1468" customFormat="1" ht="15.75" thickBot="1" x14ac:dyDescent="0.3">
      <c r="B19" s="3613" t="s">
        <v>2428</v>
      </c>
      <c r="C19" s="3615"/>
      <c r="D19" s="2385">
        <v>1</v>
      </c>
      <c r="E19" s="1494">
        <v>6000</v>
      </c>
      <c r="F19" s="2087">
        <f t="shared" ref="F19:F28" si="0">(E19*12)</f>
        <v>72000</v>
      </c>
      <c r="G19" s="2385">
        <v>1</v>
      </c>
      <c r="H19" s="1494">
        <v>6000</v>
      </c>
      <c r="I19" s="2087">
        <f t="shared" ref="I19:I28" si="1">(H19*12)</f>
        <v>72000</v>
      </c>
    </row>
    <row r="20" spans="2:9" s="1468" customFormat="1" ht="15.75" thickBot="1" x14ac:dyDescent="0.3">
      <c r="B20" s="3613" t="s">
        <v>2429</v>
      </c>
      <c r="C20" s="3615"/>
      <c r="D20" s="2385">
        <v>1</v>
      </c>
      <c r="E20" s="1494">
        <v>10000</v>
      </c>
      <c r="F20" s="2087">
        <f t="shared" si="0"/>
        <v>120000</v>
      </c>
      <c r="G20" s="2385">
        <v>1</v>
      </c>
      <c r="H20" s="2096">
        <v>10000</v>
      </c>
      <c r="I20" s="2087">
        <f t="shared" si="1"/>
        <v>120000</v>
      </c>
    </row>
    <row r="21" spans="2:9" s="1468" customFormat="1" ht="15.75" thickBot="1" x14ac:dyDescent="0.3">
      <c r="B21" s="3613" t="s">
        <v>2430</v>
      </c>
      <c r="C21" s="3615"/>
      <c r="D21" s="2385">
        <v>1</v>
      </c>
      <c r="E21" s="1494">
        <v>15000</v>
      </c>
      <c r="F21" s="2087">
        <f t="shared" si="0"/>
        <v>180000</v>
      </c>
      <c r="G21" s="2385">
        <v>1</v>
      </c>
      <c r="H21" s="1494">
        <v>15000</v>
      </c>
      <c r="I21" s="2087">
        <f t="shared" si="1"/>
        <v>180000</v>
      </c>
    </row>
    <row r="22" spans="2:9" s="1468" customFormat="1" ht="15.75" thickBot="1" x14ac:dyDescent="0.3">
      <c r="B22" s="3613" t="s">
        <v>2431</v>
      </c>
      <c r="C22" s="3615"/>
      <c r="D22" s="2385">
        <v>1</v>
      </c>
      <c r="E22" s="1494">
        <v>14000</v>
      </c>
      <c r="F22" s="2087">
        <f t="shared" si="0"/>
        <v>168000</v>
      </c>
      <c r="G22" s="2385">
        <v>1</v>
      </c>
      <c r="H22" s="1494">
        <v>14000</v>
      </c>
      <c r="I22" s="2087">
        <f t="shared" si="1"/>
        <v>168000</v>
      </c>
    </row>
    <row r="23" spans="2:9" s="1468" customFormat="1" ht="15.75" thickBot="1" x14ac:dyDescent="0.3">
      <c r="B23" s="3613" t="s">
        <v>2432</v>
      </c>
      <c r="C23" s="3615"/>
      <c r="D23" s="2385">
        <v>1</v>
      </c>
      <c r="E23" s="1494">
        <v>20000</v>
      </c>
      <c r="F23" s="2087">
        <f t="shared" si="0"/>
        <v>240000</v>
      </c>
      <c r="G23" s="2385">
        <v>1</v>
      </c>
      <c r="H23" s="1494">
        <v>20000</v>
      </c>
      <c r="I23" s="2087">
        <f t="shared" si="1"/>
        <v>240000</v>
      </c>
    </row>
    <row r="24" spans="2:9" s="1468" customFormat="1" ht="15.75" thickBot="1" x14ac:dyDescent="0.3">
      <c r="B24" s="2734" t="s">
        <v>2566</v>
      </c>
      <c r="C24" s="2735"/>
      <c r="D24" s="2385">
        <v>1</v>
      </c>
      <c r="E24" s="1494">
        <v>13000</v>
      </c>
      <c r="F24" s="2087">
        <f t="shared" si="0"/>
        <v>156000</v>
      </c>
      <c r="G24" s="2385">
        <v>1</v>
      </c>
      <c r="H24" s="1494">
        <v>13000</v>
      </c>
      <c r="I24" s="2087">
        <f t="shared" si="1"/>
        <v>156000</v>
      </c>
    </row>
    <row r="25" spans="2:9" s="1468" customFormat="1" ht="15.75" thickBot="1" x14ac:dyDescent="0.3">
      <c r="B25" s="3613" t="s">
        <v>2433</v>
      </c>
      <c r="C25" s="3615"/>
      <c r="D25" s="2385">
        <v>1</v>
      </c>
      <c r="E25" s="1494">
        <v>10000</v>
      </c>
      <c r="F25" s="2087">
        <f t="shared" si="0"/>
        <v>120000</v>
      </c>
      <c r="G25" s="2385">
        <v>1</v>
      </c>
      <c r="H25" s="1494">
        <v>10000</v>
      </c>
      <c r="I25" s="2087">
        <f t="shared" si="1"/>
        <v>120000</v>
      </c>
    </row>
    <row r="26" spans="2:9" s="1468" customFormat="1" ht="15.75" thickBot="1" x14ac:dyDescent="0.3">
      <c r="B26" s="3613" t="s">
        <v>2434</v>
      </c>
      <c r="C26" s="3615"/>
      <c r="D26" s="2385">
        <v>1</v>
      </c>
      <c r="E26" s="1494">
        <v>3500</v>
      </c>
      <c r="F26" s="2087">
        <f t="shared" si="0"/>
        <v>42000</v>
      </c>
      <c r="G26" s="2385">
        <v>1</v>
      </c>
      <c r="H26" s="1494">
        <v>3500</v>
      </c>
      <c r="I26" s="2087">
        <f t="shared" si="1"/>
        <v>42000</v>
      </c>
    </row>
    <row r="27" spans="2:9" s="1468" customFormat="1" ht="15.75" thickBot="1" x14ac:dyDescent="0.3">
      <c r="B27" s="3613" t="s">
        <v>2435</v>
      </c>
      <c r="C27" s="3615"/>
      <c r="D27" s="2385">
        <v>1</v>
      </c>
      <c r="E27" s="1494">
        <v>3500</v>
      </c>
      <c r="F27" s="2087">
        <f t="shared" si="0"/>
        <v>42000</v>
      </c>
      <c r="G27" s="2385">
        <v>1</v>
      </c>
      <c r="H27" s="1494">
        <v>3500</v>
      </c>
      <c r="I27" s="2087">
        <f t="shared" si="1"/>
        <v>42000</v>
      </c>
    </row>
    <row r="28" spans="2:9" ht="15.75" thickBot="1" x14ac:dyDescent="0.3">
      <c r="B28" s="3551" t="s">
        <v>2436</v>
      </c>
      <c r="C28" s="3386"/>
      <c r="D28" s="2257">
        <v>1</v>
      </c>
      <c r="E28" s="75">
        <v>5000</v>
      </c>
      <c r="F28" s="82">
        <f t="shared" si="0"/>
        <v>60000</v>
      </c>
      <c r="G28" s="2385">
        <v>1</v>
      </c>
      <c r="H28" s="75">
        <v>5000</v>
      </c>
      <c r="I28" s="82">
        <f t="shared" si="1"/>
        <v>60000</v>
      </c>
    </row>
    <row r="29" spans="2:9" ht="15.75" thickBot="1" x14ac:dyDescent="0.3">
      <c r="B29" s="3551"/>
      <c r="C29" s="3386"/>
      <c r="D29" s="139"/>
      <c r="E29" s="141"/>
      <c r="F29" s="7"/>
      <c r="G29" s="141"/>
      <c r="H29" s="257"/>
      <c r="I29" s="258"/>
    </row>
    <row r="30" spans="2:9" ht="15.75" thickBot="1" x14ac:dyDescent="0.3">
      <c r="C30" s="92" t="s">
        <v>99</v>
      </c>
      <c r="D30" s="234"/>
      <c r="E30" s="115">
        <f>SUM(E18:E29)</f>
        <v>107000</v>
      </c>
      <c r="F30" s="242">
        <f>SUM(F18:F29)</f>
        <v>1284000</v>
      </c>
      <c r="G30" s="255"/>
      <c r="H30" s="242">
        <f>SUM(H18:H29)</f>
        <v>107000</v>
      </c>
      <c r="I30" s="115">
        <f>SUM(I18:I29)</f>
        <v>1284000</v>
      </c>
    </row>
    <row r="32" spans="2:9" x14ac:dyDescent="0.25">
      <c r="C32" s="4"/>
      <c r="D32" s="4"/>
      <c r="F32" s="4"/>
      <c r="H32" s="4"/>
    </row>
    <row r="33" spans="3:9" x14ac:dyDescent="0.25">
      <c r="C33" s="3447" t="s">
        <v>294</v>
      </c>
      <c r="D33" s="3447"/>
      <c r="F33" s="318" t="s">
        <v>271</v>
      </c>
      <c r="H33" s="318" t="s">
        <v>295</v>
      </c>
    </row>
    <row r="34" spans="3:9" x14ac:dyDescent="0.25">
      <c r="I34">
        <v>140</v>
      </c>
    </row>
  </sheetData>
  <mergeCells count="30">
    <mergeCell ref="B2:I2"/>
    <mergeCell ref="B3:I3"/>
    <mergeCell ref="B4:I4"/>
    <mergeCell ref="B5:I5"/>
    <mergeCell ref="B15:C17"/>
    <mergeCell ref="D15:F15"/>
    <mergeCell ref="G15:I15"/>
    <mergeCell ref="D16:D17"/>
    <mergeCell ref="E16:F16"/>
    <mergeCell ref="G16:G17"/>
    <mergeCell ref="B8:C8"/>
    <mergeCell ref="B9:C9"/>
    <mergeCell ref="B10:C10"/>
    <mergeCell ref="B11:C11"/>
    <mergeCell ref="B12:C12"/>
    <mergeCell ref="B13:C13"/>
    <mergeCell ref="H16:I16"/>
    <mergeCell ref="B21:C21"/>
    <mergeCell ref="B22:C22"/>
    <mergeCell ref="B14:C14"/>
    <mergeCell ref="B20:C20"/>
    <mergeCell ref="B23:C23"/>
    <mergeCell ref="C33:D33"/>
    <mergeCell ref="B18:C18"/>
    <mergeCell ref="B19:C19"/>
    <mergeCell ref="B29:C29"/>
    <mergeCell ref="B25:C25"/>
    <mergeCell ref="B26:C26"/>
    <mergeCell ref="B27:C27"/>
    <mergeCell ref="B28:C28"/>
  </mergeCells>
  <pageMargins left="0.7" right="0.7" top="0.75" bottom="0.75" header="0.3" footer="0.3"/>
  <pageSetup paperSize="5" scale="98"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A1:N39"/>
  <sheetViews>
    <sheetView topLeftCell="A2" zoomScale="90" zoomScaleNormal="90" workbookViewId="0">
      <selection activeCell="M40" sqref="M40"/>
    </sheetView>
  </sheetViews>
  <sheetFormatPr baseColWidth="10" defaultRowHeight="15" x14ac:dyDescent="0.25"/>
  <cols>
    <col min="1" max="1" width="20.85546875" style="1246" customWidth="1"/>
    <col min="4" max="4" width="10.140625" customWidth="1"/>
    <col min="5" max="5" width="9" customWidth="1"/>
    <col min="7" max="7" width="27.42578125" customWidth="1"/>
    <col min="9" max="9" width="12.5703125" customWidth="1"/>
    <col min="11" max="11" width="14.140625" customWidth="1"/>
    <col min="13" max="13" width="12.85546875" customWidth="1"/>
  </cols>
  <sheetData>
    <row r="1" spans="2:14" ht="15.75" x14ac:dyDescent="0.25">
      <c r="C1" s="3499" t="s">
        <v>74</v>
      </c>
      <c r="D1" s="3499"/>
      <c r="E1" s="3499"/>
      <c r="F1" s="3499"/>
      <c r="G1" s="3499"/>
      <c r="H1" s="3499"/>
      <c r="I1" s="3499"/>
      <c r="J1" s="3499"/>
    </row>
    <row r="2" spans="2:14" ht="15.75" x14ac:dyDescent="0.25">
      <c r="C2" s="3499" t="s">
        <v>0</v>
      </c>
      <c r="D2" s="3499"/>
      <c r="E2" s="3499"/>
      <c r="F2" s="3499"/>
      <c r="G2" s="3499"/>
      <c r="H2" s="3499"/>
      <c r="I2" s="3499"/>
      <c r="J2" s="3499"/>
    </row>
    <row r="3" spans="2:14" x14ac:dyDescent="0.25">
      <c r="C3" s="3483" t="s">
        <v>501</v>
      </c>
      <c r="D3" s="3483"/>
      <c r="E3" s="3483"/>
      <c r="F3" s="3483"/>
      <c r="G3" s="3483"/>
      <c r="H3" s="3483"/>
      <c r="I3" s="3483"/>
      <c r="J3" s="3483"/>
    </row>
    <row r="4" spans="2:14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</row>
    <row r="5" spans="2:14" x14ac:dyDescent="0.25">
      <c r="C5" s="171" t="s">
        <v>500</v>
      </c>
    </row>
    <row r="6" spans="2:14" ht="15.75" thickBot="1" x14ac:dyDescent="0.3">
      <c r="D6" s="1293"/>
      <c r="H6" s="1293"/>
      <c r="I6" s="1293"/>
      <c r="M6" s="1293"/>
    </row>
    <row r="7" spans="2:14" ht="15.75" thickBot="1" x14ac:dyDescent="0.3">
      <c r="B7" s="2039"/>
      <c r="C7" s="459" t="s">
        <v>4</v>
      </c>
      <c r="D7" s="460"/>
      <c r="E7" s="46">
        <v>7122</v>
      </c>
      <c r="F7" s="1764" t="s">
        <v>1874</v>
      </c>
      <c r="G7" s="1781" t="s">
        <v>105</v>
      </c>
      <c r="H7" s="1296"/>
      <c r="I7" s="1296"/>
      <c r="J7" s="1781"/>
      <c r="K7" s="1275"/>
      <c r="L7" s="1275"/>
      <c r="M7" s="1320"/>
      <c r="N7" s="1288"/>
    </row>
    <row r="8" spans="2:14" ht="15.75" thickBot="1" x14ac:dyDescent="0.3">
      <c r="B8" s="746"/>
      <c r="C8" s="193" t="s">
        <v>76</v>
      </c>
      <c r="D8" s="192"/>
      <c r="E8" s="47">
        <v>14</v>
      </c>
      <c r="F8" s="1292"/>
      <c r="G8" s="466" t="s">
        <v>482</v>
      </c>
      <c r="H8" s="184"/>
      <c r="I8" s="466"/>
      <c r="J8" s="1266"/>
      <c r="K8" s="1275"/>
      <c r="L8" s="1275"/>
      <c r="M8" s="1247"/>
      <c r="N8" s="1288"/>
    </row>
    <row r="9" spans="2:14" ht="15.75" thickBot="1" x14ac:dyDescent="0.3">
      <c r="B9" s="746"/>
      <c r="C9" s="193" t="s">
        <v>77</v>
      </c>
      <c r="D9" s="460"/>
      <c r="E9" s="47">
        <v>0</v>
      </c>
      <c r="G9" s="1275" t="s">
        <v>512</v>
      </c>
      <c r="H9" s="1275"/>
      <c r="I9" s="1247"/>
      <c r="J9" s="1320"/>
      <c r="K9" s="1275"/>
      <c r="L9" s="1320"/>
      <c r="M9" s="1320"/>
      <c r="N9" s="1288"/>
    </row>
    <row r="10" spans="2:14" ht="15.75" thickBot="1" x14ac:dyDescent="0.3">
      <c r="B10" s="1221"/>
      <c r="C10" s="1" t="s">
        <v>78</v>
      </c>
      <c r="D10" s="460"/>
      <c r="E10" s="47">
        <v>0</v>
      </c>
      <c r="F10" s="234"/>
      <c r="G10" s="3876" t="s">
        <v>2075</v>
      </c>
      <c r="H10" s="3876"/>
      <c r="I10" s="3876"/>
      <c r="J10" s="1320"/>
      <c r="K10" s="1275"/>
      <c r="L10" s="1320"/>
      <c r="M10" s="1320"/>
      <c r="N10" s="1288"/>
    </row>
    <row r="11" spans="2:14" ht="15.75" thickBot="1" x14ac:dyDescent="0.3">
      <c r="B11" s="746"/>
      <c r="C11" s="459" t="s">
        <v>284</v>
      </c>
      <c r="D11" s="192"/>
      <c r="E11" s="56">
        <v>4</v>
      </c>
      <c r="F11" s="234"/>
      <c r="G11" s="1320" t="s">
        <v>2076</v>
      </c>
      <c r="H11" s="1320"/>
      <c r="I11" s="1320"/>
      <c r="J11" s="1320"/>
      <c r="K11" s="1320"/>
      <c r="L11" s="1320"/>
      <c r="M11" s="1247"/>
      <c r="N11" s="1288"/>
    </row>
    <row r="12" spans="2:14" ht="15.75" thickBot="1" x14ac:dyDescent="0.3">
      <c r="B12" s="1221"/>
      <c r="C12" s="194" t="s">
        <v>23</v>
      </c>
      <c r="D12" s="425"/>
      <c r="E12" s="1"/>
      <c r="F12" s="1320"/>
      <c r="G12" s="241" t="s">
        <v>2075</v>
      </c>
      <c r="H12" s="466"/>
      <c r="I12" s="1266"/>
      <c r="J12" s="1320"/>
      <c r="K12" s="1247"/>
      <c r="L12" s="1320"/>
      <c r="M12" s="1275"/>
      <c r="N12" s="1288"/>
    </row>
    <row r="13" spans="2:14" ht="15.75" thickBot="1" x14ac:dyDescent="0.3">
      <c r="B13" s="746"/>
      <c r="C13" s="193" t="s">
        <v>22</v>
      </c>
      <c r="D13" s="460"/>
      <c r="E13" s="94">
        <v>4508</v>
      </c>
      <c r="F13" s="234"/>
      <c r="G13" s="1320"/>
      <c r="H13" s="1320"/>
      <c r="I13" s="1275"/>
      <c r="J13" s="1320"/>
      <c r="K13" s="1320"/>
      <c r="L13" s="1293"/>
      <c r="M13" s="1320"/>
      <c r="N13" s="1288"/>
    </row>
    <row r="14" spans="2:14" ht="15.75" thickBot="1" x14ac:dyDescent="0.3">
      <c r="B14" s="1800"/>
      <c r="I14" s="1320"/>
      <c r="J14" s="1320"/>
      <c r="N14" s="1288"/>
    </row>
    <row r="15" spans="2:14" ht="15.75" thickBot="1" x14ac:dyDescent="0.3">
      <c r="B15" s="3733" t="s">
        <v>484</v>
      </c>
      <c r="C15" s="3734"/>
      <c r="D15" s="3734"/>
      <c r="E15" s="3734"/>
      <c r="F15" s="3735"/>
      <c r="G15" s="3247" t="s">
        <v>486</v>
      </c>
      <c r="H15" s="3248"/>
      <c r="I15" s="3249"/>
      <c r="J15" s="3009" t="s">
        <v>85</v>
      </c>
      <c r="K15" s="3011"/>
      <c r="L15" s="3009" t="s">
        <v>190</v>
      </c>
      <c r="M15" s="3011"/>
    </row>
    <row r="16" spans="2:14" ht="15.75" thickBot="1" x14ac:dyDescent="0.3">
      <c r="B16" s="97" t="s">
        <v>671</v>
      </c>
      <c r="C16" s="120" t="s">
        <v>485</v>
      </c>
      <c r="D16" s="495" t="s">
        <v>300</v>
      </c>
      <c r="E16" s="495" t="s">
        <v>301</v>
      </c>
      <c r="F16" s="495" t="s">
        <v>6</v>
      </c>
      <c r="G16" s="3202"/>
      <c r="H16" s="3203"/>
      <c r="I16" s="3204"/>
      <c r="J16" s="101" t="s">
        <v>116</v>
      </c>
      <c r="K16" s="101" t="s">
        <v>117</v>
      </c>
      <c r="L16" s="101" t="s">
        <v>116</v>
      </c>
      <c r="M16" s="101" t="s">
        <v>117</v>
      </c>
    </row>
    <row r="17" spans="2:13" ht="15.75" thickBot="1" x14ac:dyDescent="0.3">
      <c r="B17" s="698">
        <v>1</v>
      </c>
      <c r="C17" s="315">
        <v>2</v>
      </c>
      <c r="D17" s="315">
        <v>3</v>
      </c>
      <c r="E17" s="315">
        <v>4</v>
      </c>
      <c r="F17" s="315">
        <v>5</v>
      </c>
      <c r="G17" s="3965">
        <v>6</v>
      </c>
      <c r="H17" s="3966"/>
      <c r="I17" s="3967"/>
      <c r="J17" s="316">
        <v>7</v>
      </c>
      <c r="K17" s="316">
        <v>8</v>
      </c>
      <c r="L17" s="316">
        <v>9</v>
      </c>
      <c r="M17" s="316">
        <v>10</v>
      </c>
    </row>
    <row r="18" spans="2:13" x14ac:dyDescent="0.25">
      <c r="B18" s="70">
        <v>2</v>
      </c>
      <c r="C18" s="545">
        <v>4</v>
      </c>
      <c r="D18" s="169">
        <v>1</v>
      </c>
      <c r="E18" s="169">
        <v>2</v>
      </c>
      <c r="F18" s="548" t="s">
        <v>610</v>
      </c>
      <c r="G18" s="60" t="s">
        <v>1213</v>
      </c>
      <c r="H18" s="34"/>
      <c r="I18" s="61"/>
      <c r="J18" s="164">
        <v>16666.669999999998</v>
      </c>
      <c r="K18" s="109">
        <v>200000</v>
      </c>
      <c r="L18" s="164">
        <f>(M18/12)</f>
        <v>16666.666666666668</v>
      </c>
      <c r="M18" s="109">
        <v>200000</v>
      </c>
    </row>
    <row r="19" spans="2:13" x14ac:dyDescent="0.25">
      <c r="B19" s="47"/>
      <c r="C19" s="680"/>
      <c r="D19" s="8"/>
      <c r="E19" s="8"/>
      <c r="F19" s="67"/>
      <c r="G19" s="36"/>
      <c r="H19" s="10"/>
      <c r="I19" s="35"/>
      <c r="J19" s="104"/>
      <c r="K19" s="110"/>
      <c r="L19" s="104"/>
      <c r="M19" s="110"/>
    </row>
    <row r="20" spans="2:13" x14ac:dyDescent="0.25">
      <c r="B20" s="47"/>
      <c r="C20" s="680"/>
      <c r="D20" s="8"/>
      <c r="E20" s="8"/>
      <c r="F20" s="67"/>
      <c r="G20" s="55"/>
      <c r="H20" s="2"/>
      <c r="I20" s="62"/>
      <c r="J20" s="104"/>
      <c r="K20" s="110"/>
      <c r="L20" s="104"/>
      <c r="M20" s="110"/>
    </row>
    <row r="21" spans="2:13" x14ac:dyDescent="0.25">
      <c r="B21" s="47"/>
      <c r="C21" s="11"/>
      <c r="D21" s="6"/>
      <c r="E21" s="6"/>
      <c r="F21" s="67"/>
      <c r="G21" s="36"/>
      <c r="H21" s="10"/>
      <c r="I21" s="35"/>
      <c r="J21" s="104"/>
      <c r="K21" s="67"/>
      <c r="L21" s="104"/>
      <c r="M21" s="67"/>
    </row>
    <row r="22" spans="2:13" x14ac:dyDescent="0.25">
      <c r="B22" s="47"/>
      <c r="C22" s="11"/>
      <c r="D22" s="6"/>
      <c r="E22" s="6"/>
      <c r="F22" s="67"/>
      <c r="G22" s="55"/>
      <c r="H22" s="2"/>
      <c r="I22" s="62"/>
      <c r="J22" s="104"/>
      <c r="K22" s="67"/>
      <c r="L22" s="104"/>
      <c r="M22" s="67"/>
    </row>
    <row r="23" spans="2:13" x14ac:dyDescent="0.25">
      <c r="B23" s="47"/>
      <c r="C23" s="11"/>
      <c r="D23" s="6"/>
      <c r="E23" s="6"/>
      <c r="F23" s="67"/>
      <c r="G23" s="36"/>
      <c r="H23" s="10"/>
      <c r="I23" s="35"/>
      <c r="J23" s="104"/>
      <c r="K23" s="67"/>
      <c r="L23" s="104"/>
      <c r="M23" s="67"/>
    </row>
    <row r="24" spans="2:13" x14ac:dyDescent="0.25">
      <c r="B24" s="47"/>
      <c r="C24" s="11"/>
      <c r="D24" s="6"/>
      <c r="E24" s="6"/>
      <c r="F24" s="67"/>
      <c r="G24" s="36"/>
      <c r="H24" s="10"/>
      <c r="I24" s="35"/>
      <c r="J24" s="104"/>
      <c r="K24" s="67"/>
      <c r="L24" s="104"/>
      <c r="M24" s="67"/>
    </row>
    <row r="25" spans="2:13" x14ac:dyDescent="0.25">
      <c r="B25" s="47"/>
      <c r="C25" s="11"/>
      <c r="D25" s="6"/>
      <c r="E25" s="6"/>
      <c r="F25" s="67"/>
      <c r="G25" s="55"/>
      <c r="H25" s="2"/>
      <c r="I25" s="62"/>
      <c r="J25" s="104"/>
      <c r="K25" s="67"/>
      <c r="L25" s="104"/>
      <c r="M25" s="67"/>
    </row>
    <row r="26" spans="2:13" x14ac:dyDescent="0.25">
      <c r="B26" s="47"/>
      <c r="C26" s="11"/>
      <c r="D26" s="6"/>
      <c r="E26" s="6"/>
      <c r="F26" s="67"/>
      <c r="G26" s="36"/>
      <c r="H26" s="10"/>
      <c r="I26" s="35"/>
      <c r="J26" s="104"/>
      <c r="K26" s="67"/>
      <c r="L26" s="104"/>
      <c r="M26" s="67"/>
    </row>
    <row r="27" spans="2:13" x14ac:dyDescent="0.25">
      <c r="B27" s="47"/>
      <c r="C27" s="11"/>
      <c r="D27" s="6"/>
      <c r="E27" s="6"/>
      <c r="F27" s="67"/>
      <c r="G27" s="55"/>
      <c r="H27" s="2"/>
      <c r="I27" s="62"/>
      <c r="J27" s="104"/>
      <c r="K27" s="67"/>
      <c r="L27" s="104"/>
      <c r="M27" s="67"/>
    </row>
    <row r="28" spans="2:13" x14ac:dyDescent="0.25">
      <c r="B28" s="47"/>
      <c r="C28" s="11"/>
      <c r="D28" s="6"/>
      <c r="E28" s="6"/>
      <c r="F28" s="67"/>
      <c r="G28" s="36"/>
      <c r="H28" s="10"/>
      <c r="I28" s="35"/>
      <c r="J28" s="104"/>
      <c r="K28" s="67"/>
      <c r="L28" s="104"/>
      <c r="M28" s="67"/>
    </row>
    <row r="29" spans="2:13" x14ac:dyDescent="0.25">
      <c r="B29" s="47"/>
      <c r="C29" s="11"/>
      <c r="D29" s="6"/>
      <c r="E29" s="6"/>
      <c r="F29" s="67"/>
      <c r="G29" s="55"/>
      <c r="H29" s="2"/>
      <c r="I29" s="62"/>
      <c r="J29" s="104"/>
      <c r="K29" s="67"/>
      <c r="L29" s="104"/>
      <c r="M29" s="67"/>
    </row>
    <row r="30" spans="2:13" x14ac:dyDescent="0.25">
      <c r="B30" s="47"/>
      <c r="C30" s="11"/>
      <c r="D30" s="6"/>
      <c r="E30" s="6"/>
      <c r="F30" s="67"/>
      <c r="G30" s="36"/>
      <c r="H30" s="10"/>
      <c r="I30" s="35"/>
      <c r="J30" s="104"/>
      <c r="K30" s="67"/>
      <c r="L30" s="104"/>
      <c r="M30" s="67"/>
    </row>
    <row r="31" spans="2:13" x14ac:dyDescent="0.25">
      <c r="B31" s="47"/>
      <c r="C31" s="11"/>
      <c r="D31" s="6"/>
      <c r="E31" s="6"/>
      <c r="F31" s="67"/>
      <c r="G31" s="55"/>
      <c r="H31" s="2"/>
      <c r="I31" s="62"/>
      <c r="J31" s="104"/>
      <c r="K31" s="67"/>
      <c r="L31" s="104"/>
      <c r="M31" s="67"/>
    </row>
    <row r="32" spans="2:13" ht="15.75" thickBot="1" x14ac:dyDescent="0.3">
      <c r="B32" s="56"/>
      <c r="C32" s="463"/>
      <c r="D32" s="106"/>
      <c r="E32" s="106"/>
      <c r="F32" s="107"/>
      <c r="G32" s="41"/>
      <c r="H32" s="42"/>
      <c r="I32" s="43"/>
      <c r="J32" s="105"/>
      <c r="K32" s="107"/>
      <c r="L32" s="105"/>
      <c r="M32" s="107"/>
    </row>
    <row r="33" spans="3:13" ht="15.75" thickBot="1" x14ac:dyDescent="0.3">
      <c r="I33" s="92" t="s">
        <v>99</v>
      </c>
      <c r="J33" s="140">
        <f>SUM(J18:J32)</f>
        <v>16666.669999999998</v>
      </c>
      <c r="K33" s="115">
        <f>SUM(K18:K32)</f>
        <v>200000</v>
      </c>
      <c r="L33" s="115">
        <f>(L18+L19)</f>
        <v>16666.666666666668</v>
      </c>
      <c r="M33" s="116">
        <f>(M18+M19)</f>
        <v>200000</v>
      </c>
    </row>
    <row r="34" spans="3:13" x14ac:dyDescent="0.25">
      <c r="C34" s="3968" t="s">
        <v>487</v>
      </c>
      <c r="D34" s="3394" t="s">
        <v>128</v>
      </c>
      <c r="E34" s="3526" t="s">
        <v>194</v>
      </c>
    </row>
    <row r="35" spans="3:13" x14ac:dyDescent="0.25">
      <c r="C35" s="3969"/>
      <c r="D35" s="3487"/>
      <c r="E35" s="3926"/>
    </row>
    <row r="36" spans="3:13" x14ac:dyDescent="0.25">
      <c r="C36" s="36"/>
      <c r="D36" s="47"/>
      <c r="E36" s="35"/>
      <c r="G36" s="4"/>
      <c r="I36" s="4"/>
      <c r="L36" s="4"/>
    </row>
    <row r="37" spans="3:13" x14ac:dyDescent="0.25">
      <c r="C37" s="36"/>
      <c r="D37" s="47"/>
      <c r="E37" s="35"/>
      <c r="G37" s="318" t="s">
        <v>488</v>
      </c>
      <c r="I37" s="318" t="s">
        <v>489</v>
      </c>
      <c r="L37" s="318" t="s">
        <v>102</v>
      </c>
    </row>
    <row r="38" spans="3:13" x14ac:dyDescent="0.25">
      <c r="C38" s="36"/>
      <c r="D38" s="47"/>
      <c r="E38" s="35"/>
    </row>
    <row r="39" spans="3:13" ht="15.75" thickBot="1" x14ac:dyDescent="0.3">
      <c r="C39" s="41"/>
      <c r="D39" s="56"/>
      <c r="E39" s="43"/>
      <c r="M39">
        <v>141</v>
      </c>
    </row>
  </sheetData>
  <mergeCells count="13">
    <mergeCell ref="C1:J1"/>
    <mergeCell ref="C2:J2"/>
    <mergeCell ref="C3:J3"/>
    <mergeCell ref="C4:J4"/>
    <mergeCell ref="G15:I16"/>
    <mergeCell ref="J15:K15"/>
    <mergeCell ref="B15:F15"/>
    <mergeCell ref="G10:I10"/>
    <mergeCell ref="L15:M15"/>
    <mergeCell ref="G17:I17"/>
    <mergeCell ref="C34:C35"/>
    <mergeCell ref="D34:D35"/>
    <mergeCell ref="E34:E35"/>
  </mergeCells>
  <pageMargins left="0.70866141732283472" right="0.70866141732283472" top="0.74803149606299213" bottom="0.74803149606299213" header="0.31496062992125984" footer="0.31496062992125984"/>
  <pageSetup paperSize="5" scale="85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/>
  <dimension ref="A1:N37"/>
  <sheetViews>
    <sheetView zoomScale="85" zoomScaleNormal="85" workbookViewId="0">
      <selection activeCell="M38" sqref="M38"/>
    </sheetView>
  </sheetViews>
  <sheetFormatPr baseColWidth="10" defaultRowHeight="15" x14ac:dyDescent="0.25"/>
  <cols>
    <col min="1" max="1" width="17.7109375" style="1246" customWidth="1"/>
    <col min="3" max="3" width="9.28515625" customWidth="1"/>
    <col min="4" max="4" width="7.5703125" customWidth="1"/>
    <col min="5" max="5" width="6.85546875" customWidth="1"/>
    <col min="6" max="6" width="12.28515625" customWidth="1"/>
    <col min="8" max="8" width="24.7109375" customWidth="1"/>
    <col min="9" max="9" width="15" customWidth="1"/>
    <col min="10" max="11" width="9.7109375" customWidth="1"/>
  </cols>
  <sheetData>
    <row r="1" spans="2:14" x14ac:dyDescent="0.25">
      <c r="C1" s="3483" t="s">
        <v>74</v>
      </c>
      <c r="D1" s="3483"/>
      <c r="E1" s="3483"/>
      <c r="F1" s="3483"/>
      <c r="G1" s="3483"/>
      <c r="H1" s="3483"/>
      <c r="I1" s="3483"/>
      <c r="J1" s="3483"/>
      <c r="K1" s="3483"/>
      <c r="L1" s="3483"/>
      <c r="M1" s="3483"/>
    </row>
    <row r="2" spans="2:14" x14ac:dyDescent="0.25">
      <c r="C2" s="3483" t="s">
        <v>0</v>
      </c>
      <c r="D2" s="3483"/>
      <c r="E2" s="3483"/>
      <c r="F2" s="3483"/>
      <c r="G2" s="3483"/>
      <c r="H2" s="3483"/>
      <c r="I2" s="3483"/>
      <c r="J2" s="3483"/>
      <c r="K2" s="3483"/>
      <c r="L2" s="3483"/>
      <c r="M2" s="3483"/>
    </row>
    <row r="3" spans="2:14" x14ac:dyDescent="0.25">
      <c r="C3" s="3483" t="s">
        <v>1948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</row>
    <row r="4" spans="2:14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  <c r="K4" s="3483"/>
      <c r="L4" s="3483"/>
      <c r="M4" s="3483"/>
    </row>
    <row r="5" spans="2:14" x14ac:dyDescent="0.25">
      <c r="C5" s="171" t="s">
        <v>297</v>
      </c>
    </row>
    <row r="6" spans="2:14" ht="15.75" thickBot="1" x14ac:dyDescent="0.3">
      <c r="G6" s="1293"/>
    </row>
    <row r="7" spans="2:14" ht="15.75" thickBot="1" x14ac:dyDescent="0.3">
      <c r="B7" s="1320"/>
      <c r="C7" s="3036" t="s">
        <v>4</v>
      </c>
      <c r="D7" s="3037"/>
      <c r="E7" s="46">
        <v>7122</v>
      </c>
      <c r="F7" s="1764" t="s">
        <v>1874</v>
      </c>
      <c r="G7" s="180" t="s">
        <v>105</v>
      </c>
      <c r="H7" s="465"/>
      <c r="I7" s="184"/>
      <c r="J7" s="184"/>
      <c r="K7" s="1275"/>
      <c r="L7" s="1275"/>
      <c r="M7" s="1320"/>
      <c r="N7" s="1288"/>
    </row>
    <row r="8" spans="2:14" ht="15.75" thickBot="1" x14ac:dyDescent="0.3">
      <c r="B8" s="1320"/>
      <c r="C8" s="3010" t="s">
        <v>76</v>
      </c>
      <c r="D8" s="3011"/>
      <c r="E8" s="47">
        <v>14</v>
      </c>
      <c r="F8" s="234"/>
      <c r="G8" s="1320" t="s">
        <v>459</v>
      </c>
      <c r="H8" s="1320"/>
      <c r="I8" s="1320"/>
      <c r="J8" s="1275"/>
      <c r="K8" s="1320"/>
      <c r="L8" s="1275"/>
      <c r="M8" s="1320"/>
      <c r="N8" s="1288"/>
    </row>
    <row r="9" spans="2:14" ht="15.75" thickBot="1" x14ac:dyDescent="0.3">
      <c r="B9" s="1320"/>
      <c r="C9" s="3010" t="s">
        <v>77</v>
      </c>
      <c r="D9" s="3011"/>
      <c r="E9" s="47">
        <v>0</v>
      </c>
      <c r="F9" s="234"/>
      <c r="G9" s="1247" t="s">
        <v>512</v>
      </c>
      <c r="H9" s="1247"/>
      <c r="I9" s="1320"/>
      <c r="J9" s="1320"/>
      <c r="K9" s="1320"/>
      <c r="L9" s="1320"/>
      <c r="M9" s="1247"/>
      <c r="N9" s="1288"/>
    </row>
    <row r="10" spans="2:14" ht="15.75" thickBot="1" x14ac:dyDescent="0.3">
      <c r="B10" s="1320"/>
      <c r="C10" s="3022" t="s">
        <v>78</v>
      </c>
      <c r="D10" s="3023"/>
      <c r="E10" s="47">
        <v>0</v>
      </c>
      <c r="F10" s="234"/>
      <c r="G10" s="1320" t="s">
        <v>39</v>
      </c>
      <c r="H10" s="1320"/>
      <c r="I10" s="1247"/>
      <c r="J10" s="1320"/>
      <c r="K10" s="1247"/>
      <c r="L10" s="1320"/>
      <c r="M10" s="1320"/>
      <c r="N10" s="1288"/>
    </row>
    <row r="11" spans="2:14" ht="15.75" thickBot="1" x14ac:dyDescent="0.3">
      <c r="C11" s="3022" t="s">
        <v>284</v>
      </c>
      <c r="D11" s="3023"/>
      <c r="E11" s="56">
        <v>4</v>
      </c>
      <c r="F11" s="234"/>
      <c r="G11" s="1320" t="s">
        <v>39</v>
      </c>
      <c r="H11" s="1247"/>
      <c r="I11" s="1320"/>
      <c r="J11" s="1293"/>
      <c r="K11" s="1320"/>
      <c r="L11" s="1247"/>
      <c r="M11" s="1247"/>
      <c r="N11" s="1288"/>
    </row>
    <row r="12" spans="2:14" ht="15.75" thickBot="1" x14ac:dyDescent="0.3">
      <c r="B12" s="1275"/>
      <c r="C12" s="3483"/>
      <c r="D12" s="3483"/>
      <c r="E12" s="3483"/>
      <c r="F12" s="1320"/>
      <c r="G12" s="1320"/>
      <c r="H12" s="1320"/>
      <c r="I12" s="1293"/>
      <c r="L12" s="1320"/>
      <c r="M12" s="1320"/>
      <c r="N12" s="1288"/>
    </row>
    <row r="13" spans="2:14" ht="15.75" thickBot="1" x14ac:dyDescent="0.3">
      <c r="B13" s="1275"/>
      <c r="C13" s="3010" t="s">
        <v>22</v>
      </c>
      <c r="D13" s="3011"/>
      <c r="E13" s="98">
        <v>4508</v>
      </c>
      <c r="F13" s="465" t="s">
        <v>1944</v>
      </c>
      <c r="G13" s="1320"/>
      <c r="H13" s="466" t="s">
        <v>513</v>
      </c>
      <c r="I13" s="1293"/>
      <c r="J13" s="1320"/>
      <c r="K13" s="1320"/>
      <c r="L13" s="1320"/>
      <c r="M13" s="1320"/>
      <c r="N13" s="1288"/>
    </row>
    <row r="14" spans="2:14" ht="15.75" thickBot="1" x14ac:dyDescent="0.3">
      <c r="B14" s="1320"/>
      <c r="E14" s="1320"/>
      <c r="N14" s="1288"/>
    </row>
    <row r="15" spans="2:14" ht="15.75" thickBot="1" x14ac:dyDescent="0.3">
      <c r="B15" s="3009" t="s">
        <v>107</v>
      </c>
      <c r="C15" s="3010"/>
      <c r="D15" s="3010"/>
      <c r="E15" s="3010"/>
      <c r="F15" s="3011"/>
      <c r="G15" s="3524" t="s">
        <v>302</v>
      </c>
      <c r="H15" s="3526"/>
      <c r="I15" s="3708" t="s">
        <v>306</v>
      </c>
      <c r="J15" s="3703" t="s">
        <v>129</v>
      </c>
      <c r="K15" s="3703" t="s">
        <v>130</v>
      </c>
      <c r="L15" s="3703" t="s">
        <v>303</v>
      </c>
      <c r="M15" s="3703" t="s">
        <v>1</v>
      </c>
    </row>
    <row r="16" spans="2:14" ht="15.75" thickBot="1" x14ac:dyDescent="0.3">
      <c r="B16" s="97" t="s">
        <v>671</v>
      </c>
      <c r="C16" s="495" t="s">
        <v>299</v>
      </c>
      <c r="D16" s="495" t="s">
        <v>300</v>
      </c>
      <c r="E16" s="495" t="s">
        <v>301</v>
      </c>
      <c r="F16" s="495" t="s">
        <v>6</v>
      </c>
      <c r="G16" s="3701"/>
      <c r="H16" s="3702"/>
      <c r="I16" s="3709"/>
      <c r="J16" s="3710"/>
      <c r="K16" s="3704"/>
      <c r="L16" s="3704"/>
      <c r="M16" s="3704"/>
    </row>
    <row r="17" spans="2:13" ht="15.75" thickBot="1" x14ac:dyDescent="0.3">
      <c r="B17" s="211">
        <v>1</v>
      </c>
      <c r="C17" s="97">
        <v>2</v>
      </c>
      <c r="D17" s="97">
        <v>3</v>
      </c>
      <c r="E17" s="97">
        <v>4</v>
      </c>
      <c r="F17" s="97">
        <v>5</v>
      </c>
      <c r="G17" s="3717">
        <v>6</v>
      </c>
      <c r="H17" s="3718"/>
      <c r="I17" s="187">
        <v>7</v>
      </c>
      <c r="J17" s="187">
        <v>8</v>
      </c>
      <c r="K17" s="187">
        <v>9</v>
      </c>
      <c r="L17" s="187">
        <v>10</v>
      </c>
      <c r="M17" s="187">
        <v>11</v>
      </c>
    </row>
    <row r="18" spans="2:13" x14ac:dyDescent="0.25">
      <c r="B18" s="50">
        <v>2</v>
      </c>
      <c r="C18" s="1953">
        <v>6</v>
      </c>
      <c r="D18" s="1951"/>
      <c r="E18" s="1951"/>
      <c r="F18" s="1952"/>
      <c r="G18" s="71" t="s">
        <v>807</v>
      </c>
      <c r="H18" s="72"/>
      <c r="I18" s="70"/>
      <c r="J18" s="46"/>
      <c r="K18" s="46"/>
      <c r="L18" s="46"/>
      <c r="M18" s="46"/>
    </row>
    <row r="19" spans="2:13" x14ac:dyDescent="0.25">
      <c r="B19" s="48">
        <v>2</v>
      </c>
      <c r="C19" s="1940">
        <v>6</v>
      </c>
      <c r="D19" s="1262">
        <v>1</v>
      </c>
      <c r="E19" s="1262"/>
      <c r="F19" s="591"/>
      <c r="G19" s="38" t="s">
        <v>842</v>
      </c>
      <c r="H19" s="16"/>
      <c r="I19" s="47"/>
      <c r="J19" s="47"/>
      <c r="K19" s="47"/>
      <c r="L19" s="47"/>
      <c r="M19" s="47"/>
    </row>
    <row r="20" spans="2:13" x14ac:dyDescent="0.25">
      <c r="B20" s="48">
        <v>2</v>
      </c>
      <c r="C20" s="1940">
        <v>6</v>
      </c>
      <c r="D20" s="1262">
        <v>1</v>
      </c>
      <c r="E20" s="1262">
        <v>1</v>
      </c>
      <c r="F20" s="591"/>
      <c r="G20" s="92" t="s">
        <v>1214</v>
      </c>
      <c r="H20" s="38"/>
      <c r="I20" s="49"/>
      <c r="J20" s="47"/>
      <c r="K20" s="47"/>
      <c r="L20" s="47"/>
      <c r="M20" s="75"/>
    </row>
    <row r="21" spans="2:13" x14ac:dyDescent="0.25">
      <c r="B21" s="1954">
        <v>2</v>
      </c>
      <c r="C21" s="1949">
        <v>6</v>
      </c>
      <c r="D21" s="1850">
        <v>1</v>
      </c>
      <c r="E21" s="1850">
        <v>1</v>
      </c>
      <c r="F21" s="434" t="s">
        <v>598</v>
      </c>
      <c r="G21" s="36" t="s">
        <v>1214</v>
      </c>
      <c r="H21" s="10"/>
      <c r="I21" s="49"/>
      <c r="J21" s="47"/>
      <c r="K21" s="47"/>
      <c r="L21" s="47"/>
      <c r="M21" s="75">
        <v>10000</v>
      </c>
    </row>
    <row r="22" spans="2:13" x14ac:dyDescent="0.25">
      <c r="B22" s="1954"/>
      <c r="C22" s="1949"/>
      <c r="D22" s="1850"/>
      <c r="E22" s="1850"/>
      <c r="F22" s="2028"/>
      <c r="G22" s="36"/>
      <c r="H22" s="10"/>
      <c r="I22" s="49"/>
      <c r="J22" s="47"/>
      <c r="K22" s="47"/>
      <c r="L22" s="47"/>
      <c r="M22" s="75"/>
    </row>
    <row r="23" spans="2:13" x14ac:dyDescent="0.25">
      <c r="B23" s="1954"/>
      <c r="C23" s="1949"/>
      <c r="D23" s="1850"/>
      <c r="E23" s="1850"/>
      <c r="F23" s="2028"/>
      <c r="G23" s="36"/>
      <c r="H23" s="10"/>
      <c r="I23" s="47"/>
      <c r="J23" s="47"/>
      <c r="K23" s="47"/>
      <c r="L23" s="47"/>
      <c r="M23" s="47"/>
    </row>
    <row r="24" spans="2:13" x14ac:dyDescent="0.25">
      <c r="B24" s="1954"/>
      <c r="C24" s="1949"/>
      <c r="D24" s="1850"/>
      <c r="E24" s="1850"/>
      <c r="F24" s="2028"/>
      <c r="G24" s="36"/>
      <c r="H24" s="10"/>
      <c r="I24" s="277"/>
      <c r="J24" s="47"/>
      <c r="K24" s="47"/>
      <c r="L24" s="47"/>
      <c r="M24" s="75"/>
    </row>
    <row r="25" spans="2:13" x14ac:dyDescent="0.25">
      <c r="B25" s="1954"/>
      <c r="C25" s="1949"/>
      <c r="D25" s="1850"/>
      <c r="E25" s="1850"/>
      <c r="F25" s="2028"/>
      <c r="G25" s="36"/>
      <c r="H25" s="10"/>
      <c r="I25" s="47"/>
      <c r="J25" s="47"/>
      <c r="K25" s="47"/>
      <c r="L25" s="47"/>
      <c r="M25" s="47"/>
    </row>
    <row r="26" spans="2:13" x14ac:dyDescent="0.25">
      <c r="B26" s="47"/>
      <c r="C26" s="11"/>
      <c r="D26" s="6"/>
      <c r="E26" s="6"/>
      <c r="F26" s="67"/>
      <c r="G26" s="36"/>
      <c r="H26" s="10"/>
      <c r="I26" s="47"/>
      <c r="J26" s="47"/>
      <c r="K26" s="47"/>
      <c r="L26" s="47"/>
      <c r="M26" s="47"/>
    </row>
    <row r="27" spans="2:13" x14ac:dyDescent="0.25">
      <c r="B27" s="47"/>
      <c r="C27" s="11"/>
      <c r="D27" s="6"/>
      <c r="E27" s="6"/>
      <c r="F27" s="67"/>
      <c r="G27" s="36"/>
      <c r="H27" s="10"/>
      <c r="I27" s="47"/>
      <c r="J27" s="47"/>
      <c r="K27" s="47"/>
      <c r="L27" s="47"/>
      <c r="M27" s="47"/>
    </row>
    <row r="28" spans="2:13" x14ac:dyDescent="0.25">
      <c r="B28" s="47"/>
      <c r="C28" s="11"/>
      <c r="D28" s="6"/>
      <c r="E28" s="6"/>
      <c r="F28" s="67"/>
      <c r="G28" s="36"/>
      <c r="H28" s="10"/>
      <c r="I28" s="47"/>
      <c r="J28" s="47"/>
      <c r="K28" s="47"/>
      <c r="L28" s="47"/>
      <c r="M28" s="47"/>
    </row>
    <row r="29" spans="2:13" x14ac:dyDescent="0.25">
      <c r="B29" s="47"/>
      <c r="C29" s="11"/>
      <c r="D29" s="6"/>
      <c r="E29" s="6"/>
      <c r="F29" s="67"/>
      <c r="G29" s="36"/>
      <c r="H29" s="10"/>
      <c r="I29" s="47"/>
      <c r="J29" s="47"/>
      <c r="K29" s="47"/>
      <c r="L29" s="47"/>
      <c r="M29" s="47"/>
    </row>
    <row r="30" spans="2:13" x14ac:dyDescent="0.25">
      <c r="B30" s="47"/>
      <c r="C30" s="11"/>
      <c r="D30" s="6"/>
      <c r="E30" s="6"/>
      <c r="F30" s="67"/>
      <c r="G30" s="36"/>
      <c r="H30" s="10"/>
      <c r="I30" s="47"/>
      <c r="J30" s="47"/>
      <c r="K30" s="47"/>
      <c r="L30" s="47"/>
      <c r="M30" s="47"/>
    </row>
    <row r="31" spans="2:13" x14ac:dyDescent="0.25">
      <c r="B31" s="47"/>
      <c r="C31" s="11"/>
      <c r="D31" s="6"/>
      <c r="E31" s="6"/>
      <c r="F31" s="67"/>
      <c r="G31" s="36"/>
      <c r="H31" s="10"/>
      <c r="I31" s="47"/>
      <c r="J31" s="47"/>
      <c r="K31" s="47"/>
      <c r="L31" s="47"/>
      <c r="M31" s="47"/>
    </row>
    <row r="32" spans="2:13" x14ac:dyDescent="0.25">
      <c r="B32" s="47"/>
      <c r="C32" s="11"/>
      <c r="D32" s="6"/>
      <c r="E32" s="6"/>
      <c r="F32" s="67"/>
      <c r="G32" s="36"/>
      <c r="H32" s="10"/>
      <c r="I32" s="47"/>
      <c r="J32" s="47"/>
      <c r="K32" s="47"/>
      <c r="L32" s="47"/>
      <c r="M32" s="47"/>
    </row>
    <row r="33" spans="2:13" ht="15.75" thickBot="1" x14ac:dyDescent="0.3">
      <c r="B33" s="56"/>
      <c r="C33" s="463"/>
      <c r="D33" s="106"/>
      <c r="E33" s="106"/>
      <c r="F33" s="107"/>
      <c r="G33" s="63"/>
      <c r="H33" s="64"/>
      <c r="I33" s="172"/>
      <c r="J33" s="56"/>
      <c r="K33" s="56"/>
      <c r="L33" s="56"/>
      <c r="M33" s="87">
        <f>SUM(M21:M32)</f>
        <v>10000</v>
      </c>
    </row>
    <row r="34" spans="2:13" ht="15.75" thickBot="1" x14ac:dyDescent="0.3">
      <c r="L34" s="92" t="s">
        <v>99</v>
      </c>
      <c r="M34" s="115"/>
    </row>
    <row r="35" spans="2:13" x14ac:dyDescent="0.25">
      <c r="D35" s="4"/>
      <c r="E35" s="4"/>
      <c r="F35" s="4"/>
      <c r="H35" s="4"/>
      <c r="I35" s="4"/>
      <c r="K35" s="4"/>
      <c r="L35" s="4"/>
    </row>
    <row r="36" spans="2:13" x14ac:dyDescent="0.25">
      <c r="D36" s="3447" t="s">
        <v>294</v>
      </c>
      <c r="E36" s="3447"/>
      <c r="F36" s="3447"/>
      <c r="H36" s="3447" t="s">
        <v>304</v>
      </c>
      <c r="I36" s="3447"/>
      <c r="K36" s="3447" t="s">
        <v>305</v>
      </c>
      <c r="L36" s="3447"/>
    </row>
    <row r="37" spans="2:13" x14ac:dyDescent="0.25">
      <c r="M37">
        <v>142</v>
      </c>
    </row>
  </sheetData>
  <mergeCells count="22">
    <mergeCell ref="C8:D8"/>
    <mergeCell ref="C1:M1"/>
    <mergeCell ref="C2:M2"/>
    <mergeCell ref="C3:M3"/>
    <mergeCell ref="C4:M4"/>
    <mergeCell ref="C7:D7"/>
    <mergeCell ref="M15:M16"/>
    <mergeCell ref="C9:D9"/>
    <mergeCell ref="C10:D10"/>
    <mergeCell ref="C11:D11"/>
    <mergeCell ref="C12:E12"/>
    <mergeCell ref="C13:D13"/>
    <mergeCell ref="B15:F15"/>
    <mergeCell ref="G17:H17"/>
    <mergeCell ref="D36:F36"/>
    <mergeCell ref="H36:I36"/>
    <mergeCell ref="K36:L36"/>
    <mergeCell ref="G15:H16"/>
    <mergeCell ref="I15:I16"/>
    <mergeCell ref="J15:J16"/>
    <mergeCell ref="K15:K16"/>
    <mergeCell ref="L15:L16"/>
  </mergeCells>
  <pageMargins left="0.70866141732283472" right="0.70866141732283472" top="0.74803149606299213" bottom="0.74803149606299213" header="0.31496062992125984" footer="0.31496062992125984"/>
  <pageSetup paperSize="5" scale="90"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A1:P38"/>
  <sheetViews>
    <sheetView zoomScale="80" zoomScaleNormal="80" workbookViewId="0">
      <selection activeCell="O39" sqref="O39"/>
    </sheetView>
  </sheetViews>
  <sheetFormatPr baseColWidth="10" defaultRowHeight="15" x14ac:dyDescent="0.25"/>
  <cols>
    <col min="1" max="1" width="11.5703125" style="1246"/>
    <col min="2" max="2" width="7.28515625" customWidth="1"/>
    <col min="3" max="3" width="8.7109375" customWidth="1"/>
    <col min="4" max="4" width="8.42578125" customWidth="1"/>
    <col min="6" max="6" width="0.140625" style="1246" customWidth="1"/>
    <col min="7" max="7" width="14.85546875" customWidth="1"/>
    <col min="8" max="8" width="11.7109375" customWidth="1"/>
    <col min="10" max="10" width="13.5703125" customWidth="1"/>
    <col min="11" max="11" width="17.7109375" customWidth="1"/>
    <col min="12" max="12" width="19.42578125" customWidth="1"/>
    <col min="13" max="13" width="18.42578125" customWidth="1"/>
    <col min="14" max="14" width="15.85546875" customWidth="1"/>
    <col min="15" max="15" width="22.7109375" customWidth="1"/>
  </cols>
  <sheetData>
    <row r="1" spans="2:16" x14ac:dyDescent="0.25">
      <c r="B1" s="3000" t="s">
        <v>979</v>
      </c>
      <c r="C1" s="3000"/>
      <c r="D1" s="3000"/>
      <c r="E1" s="3000"/>
      <c r="F1" s="3000"/>
      <c r="G1" s="3000"/>
      <c r="H1" s="3000"/>
      <c r="I1" s="3000"/>
      <c r="J1" s="3000"/>
      <c r="K1" s="3000"/>
      <c r="L1" s="3000"/>
      <c r="M1" s="3000"/>
      <c r="N1" s="3000"/>
      <c r="O1" s="3001"/>
    </row>
    <row r="2" spans="2:16" x14ac:dyDescent="0.25">
      <c r="B2" s="3221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2"/>
    </row>
    <row r="3" spans="2:16" x14ac:dyDescent="0.25">
      <c r="B3" s="3000" t="s">
        <v>1129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1"/>
    </row>
    <row r="4" spans="2:16" ht="15.75" customHeight="1" thickBot="1" x14ac:dyDescent="0.3">
      <c r="B4" s="3025" t="s">
        <v>3</v>
      </c>
      <c r="C4" s="3025"/>
      <c r="D4" s="3025"/>
      <c r="E4" s="3025"/>
      <c r="F4" s="3025"/>
      <c r="G4" s="3025"/>
      <c r="H4" s="3025"/>
      <c r="I4" s="3025"/>
      <c r="J4" s="3025"/>
      <c r="K4" s="3025"/>
      <c r="L4" s="3025"/>
      <c r="M4" s="3025"/>
      <c r="N4" s="3025"/>
      <c r="O4" s="3026"/>
    </row>
    <row r="5" spans="2:16" ht="15.75" x14ac:dyDescent="0.25">
      <c r="B5" s="60"/>
      <c r="C5" s="184" t="s">
        <v>1130</v>
      </c>
      <c r="D5" s="184"/>
      <c r="E5" s="360"/>
      <c r="F5" s="360"/>
      <c r="G5" s="360"/>
      <c r="H5" s="360"/>
      <c r="I5" s="360"/>
      <c r="J5" s="360"/>
      <c r="K5" s="360"/>
      <c r="L5" s="360"/>
      <c r="M5" s="4001" t="s">
        <v>2463</v>
      </c>
      <c r="N5" s="4001"/>
      <c r="O5" s="361"/>
    </row>
    <row r="6" spans="2:16" ht="15.75" x14ac:dyDescent="0.25">
      <c r="B6" s="55"/>
      <c r="C6" s="2"/>
      <c r="D6" s="359"/>
      <c r="E6" s="359"/>
      <c r="F6" s="359"/>
      <c r="G6" s="359"/>
      <c r="H6" s="359"/>
      <c r="I6" s="359"/>
      <c r="J6" s="359"/>
      <c r="K6" s="359"/>
      <c r="L6" s="359"/>
      <c r="M6" s="382" t="s">
        <v>465</v>
      </c>
      <c r="N6" s="382"/>
      <c r="O6" s="383"/>
    </row>
    <row r="7" spans="2:16" ht="15.75" x14ac:dyDescent="0.25">
      <c r="B7" s="3533" t="s">
        <v>1934</v>
      </c>
      <c r="C7" s="3534"/>
      <c r="D7" s="3534"/>
      <c r="E7" s="3534"/>
      <c r="F7" s="3534"/>
      <c r="G7" s="3534"/>
      <c r="H7" s="3534"/>
      <c r="I7" s="3534"/>
      <c r="J7" s="3534"/>
      <c r="K7" s="3534"/>
      <c r="L7" s="3534"/>
      <c r="M7" s="3534"/>
      <c r="N7" s="3534"/>
      <c r="O7" s="3535"/>
    </row>
    <row r="8" spans="2:16" ht="15.75" x14ac:dyDescent="0.25">
      <c r="B8" s="55"/>
      <c r="C8" s="2"/>
      <c r="D8" s="2"/>
      <c r="E8" s="2"/>
      <c r="F8" s="1247"/>
      <c r="G8" s="2"/>
      <c r="H8" s="359"/>
      <c r="I8" s="359"/>
      <c r="J8" s="359"/>
      <c r="K8" s="359"/>
      <c r="L8" s="359"/>
      <c r="M8" s="359"/>
      <c r="N8" s="359"/>
      <c r="O8" s="383"/>
    </row>
    <row r="9" spans="2:16" ht="15.75" x14ac:dyDescent="0.25">
      <c r="B9" s="55"/>
      <c r="C9" s="26" t="s">
        <v>833</v>
      </c>
      <c r="D9" s="26"/>
      <c r="E9" s="26"/>
      <c r="F9" s="1266"/>
      <c r="G9" s="2"/>
      <c r="H9" s="359"/>
      <c r="I9" s="382" t="s">
        <v>650</v>
      </c>
      <c r="J9" s="382"/>
      <c r="K9" s="354" t="s">
        <v>467</v>
      </c>
      <c r="L9" s="354"/>
      <c r="M9" s="354"/>
      <c r="N9" s="354"/>
      <c r="O9" s="355"/>
    </row>
    <row r="10" spans="2:16" ht="15.75" x14ac:dyDescent="0.25">
      <c r="B10" s="55"/>
      <c r="C10" s="2"/>
      <c r="D10" s="2"/>
      <c r="E10" s="2"/>
      <c r="F10" s="1247"/>
      <c r="G10" s="2"/>
      <c r="H10" s="359"/>
      <c r="I10" s="382" t="s">
        <v>468</v>
      </c>
      <c r="J10" s="382"/>
      <c r="K10" s="294" t="s">
        <v>469</v>
      </c>
      <c r="L10" s="294"/>
      <c r="M10" s="294"/>
      <c r="N10" s="294"/>
      <c r="O10" s="397"/>
    </row>
    <row r="11" spans="2:16" ht="16.5" thickBot="1" x14ac:dyDescent="0.3">
      <c r="B11" s="63"/>
      <c r="C11" s="64"/>
      <c r="D11" s="64"/>
      <c r="E11" s="64"/>
      <c r="F11" s="1293"/>
      <c r="G11" s="64"/>
      <c r="H11" s="380"/>
      <c r="I11" s="380"/>
      <c r="J11" s="380"/>
      <c r="K11" s="380"/>
      <c r="L11" s="380"/>
      <c r="M11" s="380"/>
      <c r="N11" s="380"/>
      <c r="O11" s="381"/>
      <c r="P11" s="171"/>
    </row>
    <row r="12" spans="2:16" ht="15.75" thickBot="1" x14ac:dyDescent="0.3">
      <c r="B12" s="3009" t="s">
        <v>470</v>
      </c>
      <c r="C12" s="3010"/>
      <c r="D12" s="3010"/>
      <c r="E12" s="3010"/>
      <c r="F12" s="3010"/>
      <c r="G12" s="3011"/>
      <c r="H12" s="3394" t="s">
        <v>472</v>
      </c>
      <c r="I12" s="3524" t="s">
        <v>473</v>
      </c>
      <c r="J12" s="3525"/>
      <c r="K12" s="3526"/>
      <c r="L12" s="3009" t="s">
        <v>474</v>
      </c>
      <c r="M12" s="3011"/>
      <c r="N12" s="3009" t="s">
        <v>475</v>
      </c>
      <c r="O12" s="3011"/>
    </row>
    <row r="13" spans="2:16" ht="15.75" thickBot="1" x14ac:dyDescent="0.3">
      <c r="B13" s="97" t="s">
        <v>671</v>
      </c>
      <c r="C13" s="461" t="s">
        <v>43</v>
      </c>
      <c r="D13" s="461" t="s">
        <v>5</v>
      </c>
      <c r="E13" s="461" t="s">
        <v>471</v>
      </c>
      <c r="F13" s="461"/>
      <c r="G13" s="461" t="s">
        <v>6</v>
      </c>
      <c r="H13" s="3478"/>
      <c r="I13" s="3527"/>
      <c r="J13" s="3528"/>
      <c r="K13" s="3529"/>
      <c r="L13" s="99" t="s">
        <v>116</v>
      </c>
      <c r="M13" s="99" t="s">
        <v>117</v>
      </c>
      <c r="N13" s="99" t="s">
        <v>476</v>
      </c>
      <c r="O13" s="99" t="s">
        <v>117</v>
      </c>
    </row>
    <row r="14" spans="2:16" ht="15.75" thickBot="1" x14ac:dyDescent="0.3">
      <c r="B14" s="95">
        <v>1</v>
      </c>
      <c r="C14" s="475">
        <v>2</v>
      </c>
      <c r="D14" s="391">
        <v>3</v>
      </c>
      <c r="E14" s="230">
        <v>4</v>
      </c>
      <c r="F14" s="1876"/>
      <c r="G14" s="391">
        <v>5</v>
      </c>
      <c r="H14" s="230">
        <v>6</v>
      </c>
      <c r="I14" s="3995">
        <v>7</v>
      </c>
      <c r="J14" s="3996"/>
      <c r="K14" s="3997"/>
      <c r="L14" s="232">
        <v>8</v>
      </c>
      <c r="M14" s="230">
        <v>9</v>
      </c>
      <c r="N14" s="78">
        <v>10</v>
      </c>
      <c r="O14" s="230">
        <v>11</v>
      </c>
    </row>
    <row r="15" spans="2:16" x14ac:dyDescent="0.25">
      <c r="B15" s="1664">
        <v>2</v>
      </c>
      <c r="C15" s="393">
        <v>4</v>
      </c>
      <c r="D15" s="78">
        <v>1</v>
      </c>
      <c r="E15" s="392">
        <v>6</v>
      </c>
      <c r="F15" s="392"/>
      <c r="G15" s="217">
        <v>4</v>
      </c>
      <c r="H15" s="393">
        <v>9994</v>
      </c>
      <c r="I15" s="3998"/>
      <c r="J15" s="3999"/>
      <c r="K15" s="4000"/>
      <c r="L15" s="396"/>
      <c r="M15" s="324"/>
      <c r="N15" s="396"/>
      <c r="O15" s="324"/>
    </row>
    <row r="16" spans="2:16" x14ac:dyDescent="0.25">
      <c r="B16" s="47"/>
      <c r="C16" s="223"/>
      <c r="D16" s="51"/>
      <c r="E16" s="243"/>
      <c r="F16" s="1561"/>
      <c r="G16" s="218"/>
      <c r="H16" s="223"/>
      <c r="I16" s="3237"/>
      <c r="J16" s="2983"/>
      <c r="K16" s="3238"/>
      <c r="L16" s="245"/>
      <c r="M16" s="201"/>
      <c r="N16" s="245"/>
      <c r="O16" s="201"/>
    </row>
    <row r="17" spans="2:15" ht="15.75" x14ac:dyDescent="0.25">
      <c r="B17" s="47"/>
      <c r="C17" s="385"/>
      <c r="D17" s="356"/>
      <c r="E17" s="384"/>
      <c r="F17" s="1878"/>
      <c r="G17" s="358"/>
      <c r="H17" s="385"/>
      <c r="I17" s="3237"/>
      <c r="J17" s="2983"/>
      <c r="K17" s="3238"/>
      <c r="L17" s="386"/>
      <c r="M17" s="357"/>
      <c r="N17" s="386"/>
      <c r="O17" s="357"/>
    </row>
    <row r="18" spans="2:15" ht="15.75" x14ac:dyDescent="0.25">
      <c r="B18" s="47"/>
      <c r="C18" s="385"/>
      <c r="D18" s="356"/>
      <c r="E18" s="384"/>
      <c r="F18" s="1878"/>
      <c r="G18" s="358"/>
      <c r="H18" s="385"/>
      <c r="I18" s="3237"/>
      <c r="J18" s="2983"/>
      <c r="K18" s="3238"/>
      <c r="L18" s="386"/>
      <c r="M18" s="357"/>
      <c r="N18" s="386"/>
      <c r="O18" s="357"/>
    </row>
    <row r="19" spans="2:15" ht="15.75" x14ac:dyDescent="0.25">
      <c r="B19" s="47"/>
      <c r="C19" s="385"/>
      <c r="D19" s="356"/>
      <c r="E19" s="384"/>
      <c r="F19" s="1878"/>
      <c r="G19" s="358"/>
      <c r="H19" s="385"/>
      <c r="I19" s="3237"/>
      <c r="J19" s="2983"/>
      <c r="K19" s="3238"/>
      <c r="L19" s="386"/>
      <c r="M19" s="357"/>
      <c r="N19" s="386"/>
      <c r="O19" s="357"/>
    </row>
    <row r="20" spans="2:15" ht="15.75" x14ac:dyDescent="0.25">
      <c r="B20" s="47"/>
      <c r="C20" s="385"/>
      <c r="D20" s="356"/>
      <c r="E20" s="384"/>
      <c r="F20" s="1878"/>
      <c r="G20" s="358"/>
      <c r="H20" s="385"/>
      <c r="I20" s="3237"/>
      <c r="J20" s="2983"/>
      <c r="K20" s="3238"/>
      <c r="L20" s="386"/>
      <c r="M20" s="357"/>
      <c r="N20" s="386"/>
      <c r="O20" s="357"/>
    </row>
    <row r="21" spans="2:15" ht="15.75" x14ac:dyDescent="0.25">
      <c r="B21" s="47"/>
      <c r="C21" s="385"/>
      <c r="D21" s="356"/>
      <c r="E21" s="384"/>
      <c r="F21" s="1878"/>
      <c r="G21" s="358"/>
      <c r="H21" s="385"/>
      <c r="I21" s="3237"/>
      <c r="J21" s="2983"/>
      <c r="K21" s="3238"/>
      <c r="L21" s="386"/>
      <c r="M21" s="357"/>
      <c r="N21" s="386"/>
      <c r="O21" s="357"/>
    </row>
    <row r="22" spans="2:15" ht="15.75" x14ac:dyDescent="0.25">
      <c r="B22" s="47"/>
      <c r="C22" s="385"/>
      <c r="D22" s="356"/>
      <c r="E22" s="384"/>
      <c r="F22" s="1878"/>
      <c r="G22" s="358"/>
      <c r="H22" s="385"/>
      <c r="I22" s="3237"/>
      <c r="J22" s="2983"/>
      <c r="K22" s="3238"/>
      <c r="L22" s="386"/>
      <c r="M22" s="357"/>
      <c r="N22" s="386"/>
      <c r="O22" s="357"/>
    </row>
    <row r="23" spans="2:15" ht="15.75" x14ac:dyDescent="0.25">
      <c r="B23" s="47"/>
      <c r="C23" s="385"/>
      <c r="D23" s="356"/>
      <c r="E23" s="384"/>
      <c r="F23" s="1878"/>
      <c r="G23" s="358"/>
      <c r="H23" s="385"/>
      <c r="I23" s="3237"/>
      <c r="J23" s="2983"/>
      <c r="K23" s="3238"/>
      <c r="L23" s="386"/>
      <c r="M23" s="357"/>
      <c r="N23" s="386"/>
      <c r="O23" s="357"/>
    </row>
    <row r="24" spans="2:15" ht="15.75" x14ac:dyDescent="0.25">
      <c r="B24" s="47"/>
      <c r="C24" s="385"/>
      <c r="D24" s="356"/>
      <c r="E24" s="384"/>
      <c r="F24" s="1878"/>
      <c r="G24" s="358"/>
      <c r="H24" s="385"/>
      <c r="I24" s="3237"/>
      <c r="J24" s="2983"/>
      <c r="K24" s="3238"/>
      <c r="L24" s="386"/>
      <c r="M24" s="357"/>
      <c r="N24" s="386"/>
      <c r="O24" s="357"/>
    </row>
    <row r="25" spans="2:15" ht="15.75" x14ac:dyDescent="0.25">
      <c r="B25" s="47"/>
      <c r="C25" s="385"/>
      <c r="D25" s="356"/>
      <c r="E25" s="384"/>
      <c r="F25" s="1878"/>
      <c r="G25" s="358"/>
      <c r="H25" s="385"/>
      <c r="I25" s="3237"/>
      <c r="J25" s="2983"/>
      <c r="K25" s="3238"/>
      <c r="L25" s="386"/>
      <c r="M25" s="357"/>
      <c r="N25" s="386"/>
      <c r="O25" s="357"/>
    </row>
    <row r="26" spans="2:15" ht="15.75" x14ac:dyDescent="0.25">
      <c r="B26" s="47"/>
      <c r="C26" s="385"/>
      <c r="D26" s="356"/>
      <c r="E26" s="384"/>
      <c r="F26" s="1878"/>
      <c r="G26" s="358"/>
      <c r="H26" s="385"/>
      <c r="I26" s="3237"/>
      <c r="J26" s="2983"/>
      <c r="K26" s="3238"/>
      <c r="L26" s="386"/>
      <c r="M26" s="357"/>
      <c r="N26" s="386"/>
      <c r="O26" s="357"/>
    </row>
    <row r="27" spans="2:15" ht="15.75" x14ac:dyDescent="0.25">
      <c r="B27" s="47"/>
      <c r="C27" s="385"/>
      <c r="D27" s="356"/>
      <c r="E27" s="384"/>
      <c r="F27" s="1878"/>
      <c r="G27" s="358"/>
      <c r="H27" s="385"/>
      <c r="I27" s="3237"/>
      <c r="J27" s="2983"/>
      <c r="K27" s="3238"/>
      <c r="L27" s="386"/>
      <c r="M27" s="357"/>
      <c r="N27" s="386"/>
      <c r="O27" s="357"/>
    </row>
    <row r="28" spans="2:15" ht="15.75" x14ac:dyDescent="0.25">
      <c r="B28" s="47"/>
      <c r="C28" s="385"/>
      <c r="D28" s="356"/>
      <c r="E28" s="384"/>
      <c r="F28" s="1878"/>
      <c r="G28" s="358"/>
      <c r="H28" s="385"/>
      <c r="I28" s="3237"/>
      <c r="J28" s="2983"/>
      <c r="K28" s="3238"/>
      <c r="L28" s="386"/>
      <c r="M28" s="357"/>
      <c r="N28" s="386"/>
      <c r="O28" s="357"/>
    </row>
    <row r="29" spans="2:15" ht="15.75" x14ac:dyDescent="0.25">
      <c r="B29" s="47"/>
      <c r="C29" s="385"/>
      <c r="D29" s="356"/>
      <c r="E29" s="384"/>
      <c r="F29" s="1878"/>
      <c r="G29" s="358"/>
      <c r="H29" s="385"/>
      <c r="I29" s="3237"/>
      <c r="J29" s="2983"/>
      <c r="K29" s="3238"/>
      <c r="L29" s="31"/>
      <c r="M29" s="358"/>
      <c r="N29" s="357"/>
      <c r="O29" s="357"/>
    </row>
    <row r="30" spans="2:15" ht="15.75" x14ac:dyDescent="0.25">
      <c r="B30" s="47"/>
      <c r="C30" s="385"/>
      <c r="D30" s="356"/>
      <c r="E30" s="384"/>
      <c r="F30" s="1878"/>
      <c r="G30" s="358"/>
      <c r="H30" s="385"/>
      <c r="I30" s="3237"/>
      <c r="J30" s="2983"/>
      <c r="K30" s="3238"/>
      <c r="L30" s="31"/>
      <c r="M30" s="358"/>
      <c r="N30" s="357"/>
      <c r="O30" s="357"/>
    </row>
    <row r="31" spans="2:15" ht="15.75" x14ac:dyDescent="0.25">
      <c r="B31" s="47"/>
      <c r="C31" s="385"/>
      <c r="D31" s="358"/>
      <c r="E31" s="31"/>
      <c r="F31" s="1270"/>
      <c r="G31" s="358"/>
      <c r="H31" s="37"/>
      <c r="I31" s="3237"/>
      <c r="J31" s="2983"/>
      <c r="K31" s="3238"/>
      <c r="L31" s="31"/>
      <c r="M31" s="358"/>
      <c r="N31" s="358"/>
      <c r="O31" s="358"/>
    </row>
    <row r="32" spans="2:15" ht="16.5" thickBot="1" x14ac:dyDescent="0.3">
      <c r="B32" s="56"/>
      <c r="C32" s="363"/>
      <c r="D32" s="387"/>
      <c r="E32" s="362"/>
      <c r="F32" s="362"/>
      <c r="G32" s="387"/>
      <c r="H32" s="363"/>
      <c r="I32" s="3237"/>
      <c r="J32" s="2983"/>
      <c r="K32" s="3238"/>
      <c r="L32" s="362"/>
      <c r="M32" s="387"/>
      <c r="N32" s="387"/>
      <c r="O32" s="388"/>
    </row>
    <row r="33" spans="2:16" ht="16.5" thickBot="1" x14ac:dyDescent="0.3">
      <c r="B33" s="3992" t="s">
        <v>194</v>
      </c>
      <c r="C33" s="3993"/>
      <c r="D33" s="3993"/>
      <c r="E33" s="3993"/>
      <c r="F33" s="3993"/>
      <c r="G33" s="3993"/>
      <c r="H33" s="3993"/>
      <c r="I33" s="3993"/>
      <c r="J33" s="3993"/>
      <c r="K33" s="3994"/>
      <c r="L33" s="389">
        <f>SUM(L15:L32)</f>
        <v>0</v>
      </c>
      <c r="M33" s="389">
        <f>SUM(M15:M32)</f>
        <v>0</v>
      </c>
      <c r="N33" s="389">
        <f>SUM(N15:N32)</f>
        <v>0</v>
      </c>
      <c r="O33" s="390">
        <f>SUM(O15:O32)</f>
        <v>0</v>
      </c>
    </row>
    <row r="34" spans="2:16" ht="15.75" x14ac:dyDescent="0.25">
      <c r="B34" s="60"/>
      <c r="C34" s="34"/>
      <c r="D34" s="360"/>
      <c r="E34" s="360"/>
      <c r="F34" s="360"/>
      <c r="G34" s="360"/>
      <c r="H34" s="360"/>
      <c r="I34" s="360"/>
      <c r="J34" s="360"/>
      <c r="K34" s="360"/>
      <c r="L34" s="360"/>
      <c r="M34" s="360"/>
      <c r="N34" s="360"/>
      <c r="O34" s="361"/>
    </row>
    <row r="35" spans="2:16" ht="15.75" x14ac:dyDescent="0.25">
      <c r="B35" s="55"/>
      <c r="C35" s="2"/>
      <c r="D35" s="354"/>
      <c r="E35" s="354"/>
      <c r="F35" s="359"/>
      <c r="G35" s="359"/>
      <c r="H35" s="359"/>
      <c r="I35" s="354"/>
      <c r="J35" s="354"/>
      <c r="K35" s="359"/>
      <c r="L35" s="359"/>
      <c r="M35" s="354"/>
      <c r="N35" s="354"/>
      <c r="O35" s="383"/>
    </row>
    <row r="36" spans="2:16" ht="15.75" x14ac:dyDescent="0.25">
      <c r="B36" s="55"/>
      <c r="C36" s="2"/>
      <c r="D36" s="3991" t="s">
        <v>100</v>
      </c>
      <c r="E36" s="3991"/>
      <c r="F36" s="1879"/>
      <c r="G36" s="359"/>
      <c r="H36" s="359"/>
      <c r="I36" s="3991" t="s">
        <v>380</v>
      </c>
      <c r="J36" s="3991"/>
      <c r="K36" s="359"/>
      <c r="L36" s="359"/>
      <c r="M36" s="3991" t="s">
        <v>145</v>
      </c>
      <c r="N36" s="3991"/>
      <c r="P36" s="1288"/>
    </row>
    <row r="37" spans="2:16" ht="16.5" thickBot="1" x14ac:dyDescent="0.3">
      <c r="B37" s="63"/>
      <c r="C37" s="64"/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1"/>
    </row>
    <row r="38" spans="2:16" x14ac:dyDescent="0.25">
      <c r="O38">
        <v>143</v>
      </c>
    </row>
  </sheetData>
  <mergeCells count="34">
    <mergeCell ref="I27:K27"/>
    <mergeCell ref="I28:K28"/>
    <mergeCell ref="I29:K29"/>
    <mergeCell ref="I25:K25"/>
    <mergeCell ref="I26:K26"/>
    <mergeCell ref="I30:K30"/>
    <mergeCell ref="B1:O1"/>
    <mergeCell ref="B2:O2"/>
    <mergeCell ref="B3:O3"/>
    <mergeCell ref="B4:O4"/>
    <mergeCell ref="B12:G12"/>
    <mergeCell ref="B7:O7"/>
    <mergeCell ref="I14:K14"/>
    <mergeCell ref="I15:K15"/>
    <mergeCell ref="I16:K16"/>
    <mergeCell ref="I17:K17"/>
    <mergeCell ref="I18:K18"/>
    <mergeCell ref="I19:K19"/>
    <mergeCell ref="M5:N5"/>
    <mergeCell ref="H12:H13"/>
    <mergeCell ref="I12:K13"/>
    <mergeCell ref="I31:K31"/>
    <mergeCell ref="I32:K32"/>
    <mergeCell ref="D36:E36"/>
    <mergeCell ref="I36:J36"/>
    <mergeCell ref="M36:N36"/>
    <mergeCell ref="B33:K33"/>
    <mergeCell ref="L12:M12"/>
    <mergeCell ref="N12:O12"/>
    <mergeCell ref="I23:K23"/>
    <mergeCell ref="I22:K22"/>
    <mergeCell ref="I24:K24"/>
    <mergeCell ref="I20:K20"/>
    <mergeCell ref="I21:K21"/>
  </mergeCells>
  <pageMargins left="0.70866141732283472" right="0.70866141732283472" top="0.74803149606299213" bottom="0.74803149606299213" header="0.31496062992125984" footer="0.31496062992125984"/>
  <pageSetup paperSize="5" scale="78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>
    <tabColor rgb="FFFF0000"/>
  </sheetPr>
  <dimension ref="A1:AX41"/>
  <sheetViews>
    <sheetView topLeftCell="Q10" zoomScaleNormal="100" workbookViewId="0">
      <selection activeCell="A19" sqref="A19:XFD19"/>
    </sheetView>
  </sheetViews>
  <sheetFormatPr baseColWidth="10" defaultRowHeight="15" x14ac:dyDescent="0.25"/>
  <cols>
    <col min="1" max="1" width="7.28515625" style="1246" customWidth="1"/>
    <col min="2" max="2" width="5.85546875" customWidth="1"/>
    <col min="3" max="3" width="7.140625" customWidth="1"/>
    <col min="4" max="4" width="4.7109375" customWidth="1"/>
    <col min="5" max="5" width="5" customWidth="1"/>
    <col min="6" max="6" width="4.85546875" customWidth="1"/>
    <col min="7" max="7" width="5.85546875" customWidth="1"/>
    <col min="8" max="8" width="5.28515625" customWidth="1"/>
    <col min="9" max="10" width="5.5703125" customWidth="1"/>
    <col min="11" max="11" width="4.28515625" customWidth="1"/>
    <col min="12" max="12" width="5" customWidth="1"/>
    <col min="13" max="13" width="4.42578125" customWidth="1"/>
    <col min="14" max="14" width="5.42578125" customWidth="1"/>
    <col min="18" max="18" width="17" customWidth="1"/>
    <col min="19" max="19" width="12.5703125" customWidth="1"/>
    <col min="20" max="20" width="12.42578125" customWidth="1"/>
    <col min="21" max="21" width="12" customWidth="1"/>
    <col min="22" max="22" width="12.7109375" customWidth="1"/>
    <col min="23" max="23" width="14.42578125" customWidth="1"/>
    <col min="24" max="24" width="13.7109375" customWidth="1"/>
    <col min="25" max="25" width="13.8554687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60"/>
      <c r="C5" s="184" t="s">
        <v>684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</row>
    <row r="6" spans="2:25" x14ac:dyDescent="0.25">
      <c r="B6" s="55"/>
      <c r="C6" s="2"/>
      <c r="D6" s="2"/>
      <c r="E6" s="2"/>
      <c r="F6" s="2"/>
      <c r="G6" s="2"/>
      <c r="H6" s="1266" t="s">
        <v>1718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25" x14ac:dyDescent="0.25">
      <c r="B7" s="3038" t="s">
        <v>1123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x14ac:dyDescent="0.25">
      <c r="B9" s="1288"/>
      <c r="C9" s="1309" t="s">
        <v>833</v>
      </c>
      <c r="D9" s="1309"/>
      <c r="E9" s="1309"/>
      <c r="F9" s="1309"/>
      <c r="G9" s="1309"/>
      <c r="H9" s="1247"/>
      <c r="I9" s="1247"/>
      <c r="J9" s="1247"/>
      <c r="K9" s="119" t="s">
        <v>1124</v>
      </c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2"/>
      <c r="W9" s="2"/>
      <c r="X9" s="2"/>
      <c r="Y9" s="62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25" ht="15.75" customHeight="1" thickBot="1" x14ac:dyDescent="0.3">
      <c r="B11" s="3401" t="s">
        <v>757</v>
      </c>
      <c r="C11" s="3401" t="s">
        <v>702</v>
      </c>
      <c r="D11" s="3010" t="s">
        <v>798</v>
      </c>
      <c r="E11" s="3010"/>
      <c r="F11" s="3010"/>
      <c r="G11" s="3010"/>
      <c r="H11" s="3011"/>
      <c r="I11" s="3407" t="s">
        <v>713</v>
      </c>
      <c r="J11" s="3010" t="s">
        <v>45</v>
      </c>
      <c r="K11" s="3010"/>
      <c r="L11" s="3010"/>
      <c r="M11" s="3010"/>
      <c r="N11" s="3011"/>
      <c r="O11" s="55"/>
      <c r="P11" s="2"/>
      <c r="Q11" s="2"/>
      <c r="R11" s="62"/>
      <c r="S11" s="62"/>
      <c r="T11" s="3394" t="s">
        <v>47</v>
      </c>
      <c r="U11" s="3394" t="s">
        <v>678</v>
      </c>
      <c r="V11" s="3394" t="s">
        <v>14</v>
      </c>
      <c r="W11" s="3413" t="s">
        <v>2304</v>
      </c>
      <c r="X11" s="3414"/>
      <c r="Y11" s="128" t="s">
        <v>2456</v>
      </c>
    </row>
    <row r="12" spans="2:25" x14ac:dyDescent="0.25">
      <c r="B12" s="3402"/>
      <c r="C12" s="3402"/>
      <c r="D12" s="3407" t="s">
        <v>20</v>
      </c>
      <c r="E12" s="3407" t="s">
        <v>21</v>
      </c>
      <c r="F12" s="3401" t="s">
        <v>692</v>
      </c>
      <c r="G12" s="3401" t="s">
        <v>693</v>
      </c>
      <c r="H12" s="3407" t="s">
        <v>703</v>
      </c>
      <c r="I12" s="3408"/>
      <c r="J12" s="3407" t="s">
        <v>671</v>
      </c>
      <c r="K12" s="3407" t="s">
        <v>111</v>
      </c>
      <c r="L12" s="3985" t="s">
        <v>5</v>
      </c>
      <c r="M12" s="3402" t="s">
        <v>113</v>
      </c>
      <c r="N12" s="3407" t="s">
        <v>6</v>
      </c>
      <c r="O12" s="55"/>
      <c r="P12" s="2"/>
      <c r="Q12" s="2"/>
      <c r="R12" s="62"/>
      <c r="S12" s="62"/>
      <c r="T12" s="3403"/>
      <c r="U12" s="3403"/>
      <c r="V12" s="3403"/>
      <c r="W12" s="3394" t="s">
        <v>760</v>
      </c>
      <c r="X12" s="3394" t="s">
        <v>761</v>
      </c>
      <c r="Y12" s="3394" t="s">
        <v>1037</v>
      </c>
    </row>
    <row r="13" spans="2:25" x14ac:dyDescent="0.25">
      <c r="B13" s="3402"/>
      <c r="C13" s="3402"/>
      <c r="D13" s="3408"/>
      <c r="E13" s="3408"/>
      <c r="F13" s="3402"/>
      <c r="G13" s="3402"/>
      <c r="H13" s="3408"/>
      <c r="I13" s="3408"/>
      <c r="J13" s="3408"/>
      <c r="K13" s="3408"/>
      <c r="L13" s="3986"/>
      <c r="M13" s="3402"/>
      <c r="N13" s="3408"/>
      <c r="O13" s="2999" t="s">
        <v>46</v>
      </c>
      <c r="P13" s="3000"/>
      <c r="Q13" s="3000"/>
      <c r="R13" s="3001"/>
      <c r="S13" s="684" t="s">
        <v>22</v>
      </c>
      <c r="T13" s="3403"/>
      <c r="U13" s="3403"/>
      <c r="V13" s="3403"/>
      <c r="W13" s="3395"/>
      <c r="X13" s="3395"/>
      <c r="Y13" s="3395"/>
    </row>
    <row r="14" spans="2:25" x14ac:dyDescent="0.25">
      <c r="B14" s="3402"/>
      <c r="C14" s="3402"/>
      <c r="D14" s="3408"/>
      <c r="E14" s="3408"/>
      <c r="F14" s="3402"/>
      <c r="G14" s="3402"/>
      <c r="H14" s="3408"/>
      <c r="I14" s="3408"/>
      <c r="J14" s="3408"/>
      <c r="K14" s="3408"/>
      <c r="L14" s="3986"/>
      <c r="M14" s="3402"/>
      <c r="N14" s="3408"/>
      <c r="O14" s="55"/>
      <c r="P14" s="2"/>
      <c r="Q14" s="2"/>
      <c r="R14" s="62"/>
      <c r="S14" s="62"/>
      <c r="T14" s="3403"/>
      <c r="U14" s="3403"/>
      <c r="V14" s="3403"/>
      <c r="W14" s="3395"/>
      <c r="X14" s="3395"/>
      <c r="Y14" s="3395"/>
    </row>
    <row r="15" spans="2:25" ht="32.25" customHeight="1" thickBot="1" x14ac:dyDescent="0.3">
      <c r="B15" s="3720"/>
      <c r="C15" s="3720"/>
      <c r="D15" s="3409"/>
      <c r="E15" s="3409"/>
      <c r="F15" s="3720"/>
      <c r="G15" s="3720"/>
      <c r="H15" s="3409"/>
      <c r="I15" s="3409"/>
      <c r="J15" s="3409"/>
      <c r="K15" s="3409"/>
      <c r="L15" s="4002"/>
      <c r="M15" s="3720"/>
      <c r="N15" s="3409"/>
      <c r="O15" s="63"/>
      <c r="P15" s="64"/>
      <c r="Q15" s="64"/>
      <c r="R15" s="65"/>
      <c r="S15" s="65"/>
      <c r="T15" s="3478"/>
      <c r="U15" s="3478"/>
      <c r="V15" s="3478"/>
      <c r="W15" s="3481"/>
      <c r="X15" s="3481"/>
      <c r="Y15" s="3481"/>
    </row>
    <row r="16" spans="2:25" ht="15.75" thickBot="1" x14ac:dyDescent="0.3">
      <c r="B16" s="100">
        <v>1</v>
      </c>
      <c r="C16" s="100">
        <v>2</v>
      </c>
      <c r="D16" s="100">
        <v>3</v>
      </c>
      <c r="E16" s="100">
        <v>4</v>
      </c>
      <c r="F16" s="100">
        <v>5</v>
      </c>
      <c r="G16" s="100">
        <v>6</v>
      </c>
      <c r="H16" s="100">
        <v>7</v>
      </c>
      <c r="I16" s="100"/>
      <c r="J16" s="100">
        <v>8</v>
      </c>
      <c r="K16" s="100">
        <v>9</v>
      </c>
      <c r="L16" s="100">
        <v>10</v>
      </c>
      <c r="M16" s="100">
        <v>11</v>
      </c>
      <c r="N16" s="100">
        <v>12</v>
      </c>
      <c r="O16" s="3010">
        <v>13</v>
      </c>
      <c r="P16" s="3010"/>
      <c r="Q16" s="3010"/>
      <c r="R16" s="3166"/>
      <c r="S16" s="681"/>
      <c r="T16" s="686">
        <v>14</v>
      </c>
      <c r="U16" s="686">
        <v>15</v>
      </c>
      <c r="V16" s="686">
        <v>16</v>
      </c>
      <c r="W16" s="686">
        <v>17</v>
      </c>
      <c r="X16" s="686">
        <v>18</v>
      </c>
      <c r="Y16" s="682">
        <v>19</v>
      </c>
    </row>
    <row r="17" spans="2:25" s="1469" customFormat="1" x14ac:dyDescent="0.25">
      <c r="B17" s="2187"/>
      <c r="C17" s="2188"/>
      <c r="D17" s="2189" t="s">
        <v>1227</v>
      </c>
      <c r="E17" s="2189" t="s">
        <v>582</v>
      </c>
      <c r="F17" s="2189" t="s">
        <v>541</v>
      </c>
      <c r="G17" s="2188"/>
      <c r="H17" s="2188"/>
      <c r="I17" s="2188"/>
      <c r="J17" s="2189" t="s">
        <v>675</v>
      </c>
      <c r="K17" s="2189" t="s">
        <v>677</v>
      </c>
      <c r="L17" s="2190"/>
      <c r="M17" s="2190"/>
      <c r="N17" s="2191"/>
      <c r="O17" s="4003" t="s">
        <v>1215</v>
      </c>
      <c r="P17" s="4004"/>
      <c r="Q17" s="4004"/>
      <c r="R17" s="4005"/>
      <c r="S17" s="2192"/>
      <c r="T17" s="2167"/>
      <c r="U17" s="2167"/>
      <c r="V17" s="2193"/>
      <c r="W17" s="2194"/>
      <c r="X17" s="2194"/>
      <c r="Y17" s="2194"/>
    </row>
    <row r="18" spans="2:25" s="1468" customFormat="1" x14ac:dyDescent="0.25">
      <c r="B18" s="2388"/>
      <c r="C18" s="2273"/>
      <c r="D18" s="2273"/>
      <c r="E18" s="2273"/>
      <c r="F18" s="2273"/>
      <c r="G18" s="2273"/>
      <c r="H18" s="2273"/>
      <c r="I18" s="2273"/>
      <c r="J18" s="2323" t="s">
        <v>675</v>
      </c>
      <c r="K18" s="2323" t="s">
        <v>677</v>
      </c>
      <c r="L18" s="2276" t="s">
        <v>677</v>
      </c>
      <c r="M18" s="2276"/>
      <c r="N18" s="2277"/>
      <c r="O18" s="3387" t="s">
        <v>720</v>
      </c>
      <c r="P18" s="3149"/>
      <c r="Q18" s="3149"/>
      <c r="R18" s="3388"/>
      <c r="S18" s="2476"/>
      <c r="T18" s="2336"/>
      <c r="U18" s="2336"/>
      <c r="V18" s="2335"/>
      <c r="W18" s="2272"/>
      <c r="X18" s="2278"/>
      <c r="Y18" s="2272"/>
    </row>
    <row r="19" spans="2:25" s="1468" customFormat="1" ht="15.75" thickBot="1" x14ac:dyDescent="0.3">
      <c r="B19" s="2275" t="s">
        <v>68</v>
      </c>
      <c r="C19" s="2273"/>
      <c r="D19" s="2273"/>
      <c r="E19" s="2273"/>
      <c r="F19" s="2273"/>
      <c r="G19" s="2273"/>
      <c r="H19" s="2273"/>
      <c r="I19" s="2273"/>
      <c r="J19" s="2273" t="s">
        <v>675</v>
      </c>
      <c r="K19" s="2273" t="s">
        <v>677</v>
      </c>
      <c r="L19" s="2282" t="s">
        <v>677</v>
      </c>
      <c r="M19" s="2282" t="s">
        <v>677</v>
      </c>
      <c r="N19" s="2283" t="s">
        <v>598</v>
      </c>
      <c r="O19" s="3455" t="s">
        <v>273</v>
      </c>
      <c r="P19" s="3104"/>
      <c r="Q19" s="3104"/>
      <c r="R19" s="3456"/>
      <c r="S19" s="2289" t="s">
        <v>1166</v>
      </c>
      <c r="T19" s="2300" t="s">
        <v>681</v>
      </c>
      <c r="U19" s="2300" t="s">
        <v>1319</v>
      </c>
      <c r="V19" s="2335" t="s">
        <v>875</v>
      </c>
      <c r="W19" s="1494">
        <v>837444</v>
      </c>
      <c r="X19" s="1494">
        <v>663318</v>
      </c>
      <c r="Y19" s="1494">
        <v>837444</v>
      </c>
    </row>
    <row r="20" spans="2:25" s="1468" customFormat="1" ht="15.75" thickBot="1" x14ac:dyDescent="0.3">
      <c r="B20" s="2390"/>
      <c r="C20" s="2273"/>
      <c r="D20" s="2273"/>
      <c r="E20" s="2273"/>
      <c r="F20" s="2273"/>
      <c r="G20" s="2273"/>
      <c r="H20" s="2273"/>
      <c r="I20" s="2273"/>
      <c r="J20" s="2323" t="s">
        <v>675</v>
      </c>
      <c r="K20" s="2323" t="s">
        <v>677</v>
      </c>
      <c r="L20" s="2276" t="s">
        <v>677</v>
      </c>
      <c r="M20" s="2276" t="s">
        <v>675</v>
      </c>
      <c r="N20" s="2283"/>
      <c r="O20" s="3779" t="s">
        <v>1935</v>
      </c>
      <c r="P20" s="3780"/>
      <c r="Q20" s="3780"/>
      <c r="R20" s="3884"/>
      <c r="S20" s="2476"/>
      <c r="T20" s="2300"/>
      <c r="U20" s="2337"/>
      <c r="V20" s="2335"/>
      <c r="W20" s="1494"/>
      <c r="X20" s="1494"/>
      <c r="Y20" s="1494"/>
    </row>
    <row r="21" spans="2:25" s="1468" customFormat="1" x14ac:dyDescent="0.25">
      <c r="B21" s="2275" t="s">
        <v>53</v>
      </c>
      <c r="C21" s="2273"/>
      <c r="D21" s="2273"/>
      <c r="E21" s="2273"/>
      <c r="F21" s="2273"/>
      <c r="G21" s="2273"/>
      <c r="H21" s="2273"/>
      <c r="I21" s="2273"/>
      <c r="J21" s="2273" t="s">
        <v>675</v>
      </c>
      <c r="K21" s="2273" t="s">
        <v>677</v>
      </c>
      <c r="L21" s="2282" t="s">
        <v>677</v>
      </c>
      <c r="M21" s="2282" t="s">
        <v>675</v>
      </c>
      <c r="N21" s="2283" t="s">
        <v>1423</v>
      </c>
      <c r="O21" s="3574" t="s">
        <v>514</v>
      </c>
      <c r="P21" s="3546"/>
      <c r="Q21" s="3546"/>
      <c r="R21" s="3575"/>
      <c r="S21" s="2289" t="s">
        <v>1166</v>
      </c>
      <c r="T21" s="2300" t="s">
        <v>668</v>
      </c>
      <c r="U21" s="2300" t="s">
        <v>1284</v>
      </c>
      <c r="V21" s="2335" t="s">
        <v>1283</v>
      </c>
      <c r="W21" s="1494"/>
      <c r="X21" s="1494"/>
      <c r="Y21" s="1494"/>
    </row>
    <row r="22" spans="2:25" s="1468" customFormat="1" x14ac:dyDescent="0.25">
      <c r="B22" s="2390"/>
      <c r="C22" s="2273"/>
      <c r="D22" s="2273"/>
      <c r="E22" s="2273"/>
      <c r="F22" s="2273"/>
      <c r="G22" s="2273"/>
      <c r="H22" s="2273"/>
      <c r="I22" s="2273"/>
      <c r="J22" s="2323" t="s">
        <v>675</v>
      </c>
      <c r="K22" s="2323" t="s">
        <v>677</v>
      </c>
      <c r="L22" s="2276" t="s">
        <v>677</v>
      </c>
      <c r="M22" s="2276" t="s">
        <v>722</v>
      </c>
      <c r="N22" s="2283"/>
      <c r="O22" s="3387" t="s">
        <v>724</v>
      </c>
      <c r="P22" s="3149"/>
      <c r="Q22" s="3149"/>
      <c r="R22" s="3388"/>
      <c r="S22" s="2476"/>
      <c r="T22" s="2300"/>
      <c r="U22" s="2337"/>
      <c r="V22" s="2335"/>
      <c r="W22" s="1494"/>
      <c r="X22" s="1494"/>
      <c r="Y22" s="1494"/>
    </row>
    <row r="23" spans="2:25" s="1468" customFormat="1" ht="18" customHeight="1" thickBot="1" x14ac:dyDescent="0.3">
      <c r="B23" s="2275" t="s">
        <v>68</v>
      </c>
      <c r="C23" s="2273"/>
      <c r="D23" s="2273"/>
      <c r="E23" s="2273"/>
      <c r="F23" s="2273"/>
      <c r="G23" s="2273"/>
      <c r="H23" s="2273"/>
      <c r="I23" s="2273"/>
      <c r="J23" s="2273" t="s">
        <v>675</v>
      </c>
      <c r="K23" s="2273" t="s">
        <v>677</v>
      </c>
      <c r="L23" s="2282" t="s">
        <v>677</v>
      </c>
      <c r="M23" s="2282" t="s">
        <v>722</v>
      </c>
      <c r="N23" s="2283" t="s">
        <v>598</v>
      </c>
      <c r="O23" s="3455" t="s">
        <v>724</v>
      </c>
      <c r="P23" s="3104"/>
      <c r="Q23" s="3104"/>
      <c r="R23" s="3456"/>
      <c r="S23" s="2289" t="s">
        <v>1166</v>
      </c>
      <c r="T23" s="2300" t="s">
        <v>667</v>
      </c>
      <c r="U23" s="2300" t="s">
        <v>1282</v>
      </c>
      <c r="V23" s="2335" t="s">
        <v>541</v>
      </c>
      <c r="W23" s="1494">
        <v>55879</v>
      </c>
      <c r="X23" s="1494">
        <v>41909.22</v>
      </c>
      <c r="Y23" s="1494">
        <v>69787</v>
      </c>
    </row>
    <row r="24" spans="2:25" s="1468" customFormat="1" ht="15.75" thickBot="1" x14ac:dyDescent="0.3">
      <c r="B24" s="2275" t="s">
        <v>462</v>
      </c>
      <c r="C24" s="2273"/>
      <c r="D24" s="2273"/>
      <c r="E24" s="2273"/>
      <c r="F24" s="2273"/>
      <c r="G24" s="2273"/>
      <c r="H24" s="2273"/>
      <c r="I24" s="2273"/>
      <c r="J24" s="2273" t="s">
        <v>675</v>
      </c>
      <c r="K24" s="2273" t="s">
        <v>677</v>
      </c>
      <c r="L24" s="2282" t="s">
        <v>677</v>
      </c>
      <c r="M24" s="2282" t="s">
        <v>722</v>
      </c>
      <c r="N24" s="2283" t="s">
        <v>598</v>
      </c>
      <c r="O24" s="3780" t="s">
        <v>724</v>
      </c>
      <c r="P24" s="3780"/>
      <c r="Q24" s="3780"/>
      <c r="R24" s="3884"/>
      <c r="S24" s="2289" t="s">
        <v>1166</v>
      </c>
      <c r="T24" s="2300" t="s">
        <v>667</v>
      </c>
      <c r="U24" s="2300" t="s">
        <v>1282</v>
      </c>
      <c r="V24" s="2335" t="s">
        <v>541</v>
      </c>
      <c r="W24" s="1494">
        <v>91353</v>
      </c>
      <c r="X24" s="1494">
        <v>68514.75</v>
      </c>
      <c r="Y24" s="1494">
        <v>91353</v>
      </c>
    </row>
    <row r="25" spans="2:25" s="1468" customFormat="1" x14ac:dyDescent="0.25">
      <c r="B25" s="2390"/>
      <c r="C25" s="2273"/>
      <c r="D25" s="2273"/>
      <c r="E25" s="2273"/>
      <c r="F25" s="2273"/>
      <c r="G25" s="2273"/>
      <c r="H25" s="2273"/>
      <c r="I25" s="2273"/>
      <c r="J25" s="2323" t="s">
        <v>675</v>
      </c>
      <c r="K25" s="2323" t="s">
        <v>677</v>
      </c>
      <c r="L25" s="2276" t="s">
        <v>723</v>
      </c>
      <c r="M25" s="2276"/>
      <c r="N25" s="2277"/>
      <c r="O25" s="3574" t="s">
        <v>392</v>
      </c>
      <c r="P25" s="3546"/>
      <c r="Q25" s="3546"/>
      <c r="R25" s="3575"/>
      <c r="S25" s="2476"/>
      <c r="T25" s="2300"/>
      <c r="U25" s="2300"/>
      <c r="V25" s="2335"/>
      <c r="W25" s="1494"/>
      <c r="X25" s="1494"/>
      <c r="Y25" s="1494"/>
    </row>
    <row r="26" spans="2:25" s="1468" customFormat="1" x14ac:dyDescent="0.25">
      <c r="B26" s="2390"/>
      <c r="C26" s="2273"/>
      <c r="D26" s="2273"/>
      <c r="E26" s="2273"/>
      <c r="F26" s="2273"/>
      <c r="G26" s="2273"/>
      <c r="H26" s="2273"/>
      <c r="I26" s="2273"/>
      <c r="J26" s="2323" t="s">
        <v>675</v>
      </c>
      <c r="K26" s="2323" t="s">
        <v>677</v>
      </c>
      <c r="L26" s="2276" t="s">
        <v>723</v>
      </c>
      <c r="M26" s="2276" t="s">
        <v>677</v>
      </c>
      <c r="N26" s="2277"/>
      <c r="O26" s="3387" t="s">
        <v>319</v>
      </c>
      <c r="P26" s="3149"/>
      <c r="Q26" s="3149"/>
      <c r="R26" s="3388"/>
      <c r="S26" s="2476"/>
      <c r="T26" s="2300"/>
      <c r="U26" s="2300"/>
      <c r="V26" s="2335"/>
      <c r="W26" s="1494"/>
      <c r="X26" s="1494"/>
      <c r="Y26" s="1494"/>
    </row>
    <row r="27" spans="2:25" s="1468" customFormat="1" ht="15.75" thickBot="1" x14ac:dyDescent="0.3">
      <c r="B27" s="2275" t="s">
        <v>68</v>
      </c>
      <c r="C27" s="2273"/>
      <c r="D27" s="2273"/>
      <c r="E27" s="2273"/>
      <c r="F27" s="2273"/>
      <c r="G27" s="2273"/>
      <c r="H27" s="2273"/>
      <c r="I27" s="2273"/>
      <c r="J27" s="2273" t="s">
        <v>675</v>
      </c>
      <c r="K27" s="2273" t="s">
        <v>677</v>
      </c>
      <c r="L27" s="2282" t="s">
        <v>723</v>
      </c>
      <c r="M27" s="2282" t="s">
        <v>677</v>
      </c>
      <c r="N27" s="2283" t="s">
        <v>598</v>
      </c>
      <c r="O27" s="3455" t="s">
        <v>137</v>
      </c>
      <c r="P27" s="3104"/>
      <c r="Q27" s="3104"/>
      <c r="R27" s="3456"/>
      <c r="S27" s="2289" t="s">
        <v>1166</v>
      </c>
      <c r="T27" s="2300" t="s">
        <v>681</v>
      </c>
      <c r="U27" s="2300" t="s">
        <v>1319</v>
      </c>
      <c r="V27" s="2335" t="s">
        <v>875</v>
      </c>
      <c r="W27" s="1494">
        <v>50000</v>
      </c>
      <c r="X27" s="1494">
        <v>37500</v>
      </c>
      <c r="Y27" s="1494">
        <v>50000</v>
      </c>
    </row>
    <row r="28" spans="2:25" s="1468" customFormat="1" ht="15.75" thickBot="1" x14ac:dyDescent="0.3">
      <c r="B28" s="2390"/>
      <c r="C28" s="2273"/>
      <c r="D28" s="2273"/>
      <c r="E28" s="2273"/>
      <c r="F28" s="2273"/>
      <c r="G28" s="2273"/>
      <c r="H28" s="2273"/>
      <c r="I28" s="2273"/>
      <c r="J28" s="2323" t="s">
        <v>675</v>
      </c>
      <c r="K28" s="2323" t="s">
        <v>677</v>
      </c>
      <c r="L28" s="2276" t="s">
        <v>723</v>
      </c>
      <c r="M28" s="2276" t="s">
        <v>675</v>
      </c>
      <c r="N28" s="2277"/>
      <c r="O28" s="3779" t="s">
        <v>1216</v>
      </c>
      <c r="P28" s="3780"/>
      <c r="Q28" s="3780"/>
      <c r="R28" s="3884"/>
      <c r="S28" s="2476"/>
      <c r="T28" s="2300"/>
      <c r="U28" s="2300"/>
      <c r="V28" s="2335"/>
      <c r="W28" s="1494"/>
      <c r="X28" s="1494"/>
      <c r="Y28" s="1494"/>
    </row>
    <row r="29" spans="2:25" s="1468" customFormat="1" x14ac:dyDescent="0.25">
      <c r="B29" s="2275" t="s">
        <v>68</v>
      </c>
      <c r="C29" s="2273"/>
      <c r="D29" s="2273"/>
      <c r="E29" s="2273"/>
      <c r="F29" s="2273"/>
      <c r="G29" s="2273"/>
      <c r="H29" s="2273"/>
      <c r="I29" s="2273"/>
      <c r="J29" s="2273" t="s">
        <v>675</v>
      </c>
      <c r="K29" s="2273" t="s">
        <v>677</v>
      </c>
      <c r="L29" s="2282" t="s">
        <v>723</v>
      </c>
      <c r="M29" s="2282" t="s">
        <v>675</v>
      </c>
      <c r="N29" s="2283" t="s">
        <v>598</v>
      </c>
      <c r="O29" s="3574" t="s">
        <v>393</v>
      </c>
      <c r="P29" s="3546"/>
      <c r="Q29" s="3546"/>
      <c r="R29" s="3575"/>
      <c r="S29" s="2289" t="s">
        <v>1166</v>
      </c>
      <c r="T29" s="2300" t="s">
        <v>681</v>
      </c>
      <c r="U29" s="2300" t="s">
        <v>1319</v>
      </c>
      <c r="V29" s="2335" t="s">
        <v>875</v>
      </c>
      <c r="W29" s="1494">
        <v>60000</v>
      </c>
      <c r="X29" s="1494">
        <v>45000</v>
      </c>
      <c r="Y29" s="1494">
        <v>60000</v>
      </c>
    </row>
    <row r="30" spans="2:25" s="1468" customFormat="1" x14ac:dyDescent="0.25">
      <c r="B30" s="2390"/>
      <c r="C30" s="2273"/>
      <c r="D30" s="2273"/>
      <c r="E30" s="2273"/>
      <c r="F30" s="2273"/>
      <c r="G30" s="2273"/>
      <c r="H30" s="2273"/>
      <c r="I30" s="2273"/>
      <c r="J30" s="2323" t="s">
        <v>675</v>
      </c>
      <c r="K30" s="2323" t="s">
        <v>677</v>
      </c>
      <c r="L30" s="2276" t="s">
        <v>723</v>
      </c>
      <c r="M30" s="2276" t="s">
        <v>680</v>
      </c>
      <c r="N30" s="2277"/>
      <c r="O30" s="3387" t="s">
        <v>1217</v>
      </c>
      <c r="P30" s="3149"/>
      <c r="Q30" s="3149"/>
      <c r="R30" s="3388"/>
      <c r="S30" s="2476"/>
      <c r="T30" s="2300"/>
      <c r="U30" s="2300"/>
      <c r="V30" s="2335"/>
      <c r="W30" s="1494"/>
      <c r="X30" s="1494"/>
      <c r="Y30" s="1494"/>
    </row>
    <row r="31" spans="2:25" s="1468" customFormat="1" ht="15.75" thickBot="1" x14ac:dyDescent="0.3">
      <c r="B31" s="2275" t="s">
        <v>68</v>
      </c>
      <c r="C31" s="2273"/>
      <c r="D31" s="2273"/>
      <c r="E31" s="2273"/>
      <c r="F31" s="2273"/>
      <c r="G31" s="2273"/>
      <c r="H31" s="2273"/>
      <c r="I31" s="2273"/>
      <c r="J31" s="2273" t="s">
        <v>675</v>
      </c>
      <c r="K31" s="2273" t="s">
        <v>677</v>
      </c>
      <c r="L31" s="2282" t="s">
        <v>723</v>
      </c>
      <c r="M31" s="2282" t="s">
        <v>680</v>
      </c>
      <c r="N31" s="2283" t="s">
        <v>598</v>
      </c>
      <c r="O31" s="3455" t="s">
        <v>408</v>
      </c>
      <c r="P31" s="3104"/>
      <c r="Q31" s="3104"/>
      <c r="R31" s="3456"/>
      <c r="S31" s="2289" t="s">
        <v>1166</v>
      </c>
      <c r="T31" s="2300" t="s">
        <v>681</v>
      </c>
      <c r="U31" s="2300" t="s">
        <v>1319</v>
      </c>
      <c r="V31" s="2335" t="s">
        <v>875</v>
      </c>
      <c r="W31" s="1494">
        <v>30000</v>
      </c>
      <c r="X31" s="1494">
        <v>22500</v>
      </c>
      <c r="Y31" s="1494">
        <v>30000</v>
      </c>
    </row>
    <row r="32" spans="2:25" s="1468" customFormat="1" ht="15.75" thickBot="1" x14ac:dyDescent="0.3">
      <c r="B32" s="2459"/>
      <c r="C32" s="2315"/>
      <c r="D32" s="2315"/>
      <c r="E32" s="2315"/>
      <c r="F32" s="2315"/>
      <c r="G32" s="2315"/>
      <c r="H32" s="2315"/>
      <c r="I32" s="2533"/>
      <c r="J32" s="2533" t="s">
        <v>675</v>
      </c>
      <c r="K32" s="2533" t="s">
        <v>675</v>
      </c>
      <c r="L32" s="2338" t="s">
        <v>723</v>
      </c>
      <c r="M32" s="2338" t="s">
        <v>722</v>
      </c>
      <c r="N32" s="2426"/>
      <c r="O32" s="3779" t="s">
        <v>1969</v>
      </c>
      <c r="P32" s="3780"/>
      <c r="Q32" s="3780"/>
      <c r="R32" s="3884"/>
      <c r="S32" s="2476"/>
      <c r="T32" s="2300"/>
      <c r="U32" s="2300"/>
      <c r="V32" s="2335"/>
      <c r="W32" s="1494"/>
      <c r="X32" s="1494"/>
      <c r="Y32" s="1494"/>
    </row>
    <row r="33" spans="1:50" s="1468" customFormat="1" x14ac:dyDescent="0.25">
      <c r="A33" s="1469"/>
      <c r="B33" s="2347" t="s">
        <v>68</v>
      </c>
      <c r="C33" s="2315"/>
      <c r="D33" s="2315"/>
      <c r="E33" s="2315"/>
      <c r="F33" s="2315"/>
      <c r="G33" s="2315"/>
      <c r="H33" s="2315"/>
      <c r="I33" s="2315"/>
      <c r="J33" s="2315" t="s">
        <v>675</v>
      </c>
      <c r="K33" s="2315" t="s">
        <v>675</v>
      </c>
      <c r="L33" s="2297" t="s">
        <v>723</v>
      </c>
      <c r="M33" s="2297" t="s">
        <v>722</v>
      </c>
      <c r="N33" s="2298" t="s">
        <v>598</v>
      </c>
      <c r="O33" s="3574" t="s">
        <v>1970</v>
      </c>
      <c r="P33" s="3546"/>
      <c r="Q33" s="3546"/>
      <c r="R33" s="3575"/>
      <c r="S33" s="2289" t="s">
        <v>1166</v>
      </c>
      <c r="T33" s="2300" t="s">
        <v>681</v>
      </c>
      <c r="U33" s="2300" t="s">
        <v>1319</v>
      </c>
      <c r="V33" s="2335" t="s">
        <v>875</v>
      </c>
      <c r="W33" s="1494"/>
      <c r="X33" s="1494"/>
      <c r="Y33" s="1494"/>
      <c r="Z33" s="1469"/>
      <c r="AA33" s="1469"/>
      <c r="AB33" s="1469"/>
      <c r="AC33" s="1469"/>
      <c r="AD33" s="1469"/>
      <c r="AE33" s="1469"/>
      <c r="AF33" s="1469"/>
      <c r="AG33" s="1469"/>
      <c r="AH33" s="1469"/>
      <c r="AI33" s="1469"/>
      <c r="AJ33" s="1469"/>
      <c r="AK33" s="1469"/>
      <c r="AL33" s="1469"/>
      <c r="AM33" s="1469"/>
      <c r="AN33" s="1469"/>
      <c r="AO33" s="1469"/>
      <c r="AP33" s="1469"/>
      <c r="AQ33" s="1469"/>
      <c r="AR33" s="1469"/>
      <c r="AS33" s="1469"/>
      <c r="AT33" s="1469"/>
      <c r="AU33" s="1469"/>
      <c r="AV33" s="1469"/>
      <c r="AW33" s="1469"/>
      <c r="AX33" s="1469"/>
    </row>
    <row r="34" spans="1:50" s="1468" customFormat="1" ht="15.75" thickBot="1" x14ac:dyDescent="0.3">
      <c r="A34" s="1469"/>
      <c r="B34" s="2489"/>
      <c r="C34" s="2383"/>
      <c r="D34" s="2383"/>
      <c r="E34" s="2383"/>
      <c r="F34" s="2383"/>
      <c r="G34" s="2383"/>
      <c r="H34" s="2383"/>
      <c r="I34" s="2383"/>
      <c r="J34" s="2383"/>
      <c r="K34" s="2383"/>
      <c r="L34" s="2365"/>
      <c r="M34" s="2365"/>
      <c r="N34" s="2366"/>
      <c r="O34" s="3387"/>
      <c r="P34" s="3149"/>
      <c r="Q34" s="3149"/>
      <c r="R34" s="3388"/>
      <c r="S34" s="2476"/>
      <c r="T34" s="2300"/>
      <c r="U34" s="2300"/>
      <c r="V34" s="2335"/>
      <c r="W34" s="1494"/>
      <c r="X34" s="1494"/>
      <c r="Y34" s="1494"/>
      <c r="Z34" s="1469"/>
      <c r="AA34" s="1469"/>
      <c r="AB34" s="1469"/>
      <c r="AC34" s="1469"/>
      <c r="AD34" s="1469"/>
      <c r="AE34" s="1469"/>
      <c r="AF34" s="1469"/>
      <c r="AG34" s="1469"/>
      <c r="AH34" s="1469"/>
      <c r="AI34" s="1469"/>
      <c r="AJ34" s="1469"/>
      <c r="AK34" s="1469"/>
      <c r="AL34" s="1469"/>
      <c r="AM34" s="1469"/>
      <c r="AN34" s="1469"/>
      <c r="AO34" s="1469"/>
      <c r="AP34" s="1469"/>
      <c r="AQ34" s="1469"/>
      <c r="AR34" s="1469"/>
      <c r="AS34" s="1469"/>
      <c r="AT34" s="1469"/>
      <c r="AU34" s="1469"/>
      <c r="AV34" s="1469"/>
      <c r="AW34" s="1469"/>
      <c r="AX34" s="1469"/>
    </row>
    <row r="35" spans="1:50" s="2046" customFormat="1" ht="15.75" thickBot="1" x14ac:dyDescent="0.3">
      <c r="A35" s="1469"/>
      <c r="B35" s="2565"/>
      <c r="C35" s="2566"/>
      <c r="D35" s="2566"/>
      <c r="E35" s="2566"/>
      <c r="F35" s="2566"/>
      <c r="G35" s="2566"/>
      <c r="H35" s="2566"/>
      <c r="I35" s="2566"/>
      <c r="J35" s="2566"/>
      <c r="K35" s="2566"/>
      <c r="L35" s="2567" t="s">
        <v>1</v>
      </c>
      <c r="M35" s="2567"/>
      <c r="N35" s="2567"/>
      <c r="O35" s="2567"/>
      <c r="P35" s="2567"/>
      <c r="Q35" s="2567"/>
      <c r="R35" s="2567"/>
      <c r="S35" s="2567"/>
      <c r="T35" s="2567"/>
      <c r="U35" s="2567"/>
      <c r="V35" s="2568"/>
      <c r="W35" s="696">
        <f>SUM(W19:W34)</f>
        <v>1124676</v>
      </c>
      <c r="X35" s="696">
        <f>SUM(X19:X34)</f>
        <v>878741.97</v>
      </c>
      <c r="Y35" s="696">
        <f>(Y19+Y21+Y23+Y24+Y27+Y29+Y31)</f>
        <v>1138584</v>
      </c>
      <c r="Z35" s="1469"/>
      <c r="AA35" s="1469"/>
      <c r="AB35" s="1469"/>
      <c r="AC35" s="1469"/>
      <c r="AD35" s="1469"/>
      <c r="AE35" s="1469"/>
      <c r="AF35" s="1469"/>
      <c r="AG35" s="1469"/>
      <c r="AH35" s="1469"/>
      <c r="AI35" s="1469"/>
      <c r="AJ35" s="1469"/>
      <c r="AK35" s="1469"/>
      <c r="AL35" s="1469"/>
      <c r="AM35" s="1469"/>
      <c r="AN35" s="1469"/>
      <c r="AO35" s="1469"/>
      <c r="AP35" s="1469"/>
      <c r="AQ35" s="1469"/>
      <c r="AR35" s="1469"/>
      <c r="AS35" s="1469"/>
      <c r="AT35" s="1469"/>
      <c r="AU35" s="1469"/>
      <c r="AV35" s="1469"/>
      <c r="AW35" s="1469"/>
      <c r="AX35" s="1469"/>
    </row>
    <row r="36" spans="1:50" x14ac:dyDescent="0.25">
      <c r="A36" s="1469"/>
      <c r="B36" s="60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61"/>
      <c r="Z36" s="1469"/>
      <c r="AA36" s="1469"/>
      <c r="AB36" s="1469"/>
      <c r="AC36" s="1469"/>
      <c r="AD36" s="1469"/>
      <c r="AE36" s="1469"/>
      <c r="AF36" s="1469"/>
      <c r="AG36" s="1469"/>
      <c r="AH36" s="1469"/>
      <c r="AI36" s="1469"/>
      <c r="AJ36" s="1469"/>
      <c r="AK36" s="1469"/>
      <c r="AL36" s="1469"/>
      <c r="AM36" s="1469"/>
      <c r="AN36" s="1469"/>
      <c r="AO36" s="1469"/>
      <c r="AP36" s="1469"/>
      <c r="AQ36" s="1469"/>
      <c r="AR36" s="1469"/>
      <c r="AS36" s="1469"/>
      <c r="AT36" s="1469"/>
      <c r="AU36" s="1469"/>
      <c r="AV36" s="1469"/>
      <c r="AW36" s="1469"/>
      <c r="AX36" s="1469"/>
    </row>
    <row r="37" spans="1:50" x14ac:dyDescent="0.25">
      <c r="A37" s="1469"/>
      <c r="B37" s="55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62"/>
      <c r="Z37" s="1469"/>
      <c r="AA37" s="1469"/>
      <c r="AB37" s="1469"/>
      <c r="AC37" s="1469"/>
      <c r="AD37" s="1469"/>
      <c r="AE37" s="1469"/>
      <c r="AF37" s="1469"/>
      <c r="AG37" s="1469"/>
      <c r="AH37" s="1469"/>
      <c r="AI37" s="1469"/>
      <c r="AJ37" s="1469"/>
      <c r="AK37" s="1469"/>
      <c r="AL37" s="1469"/>
      <c r="AM37" s="1469"/>
      <c r="AN37" s="1469"/>
      <c r="AO37" s="1469"/>
      <c r="AP37" s="1469"/>
      <c r="AQ37" s="1469"/>
      <c r="AR37" s="1469"/>
      <c r="AS37" s="1469"/>
      <c r="AT37" s="1469"/>
      <c r="AU37" s="1469"/>
      <c r="AV37" s="1469"/>
      <c r="AW37" s="1469"/>
      <c r="AX37" s="1469"/>
    </row>
    <row r="38" spans="1:50" x14ac:dyDescent="0.25">
      <c r="B38" s="55"/>
      <c r="C38" s="18"/>
      <c r="D38" s="18"/>
      <c r="E38" s="18"/>
      <c r="F38" s="18"/>
      <c r="G38" s="18"/>
      <c r="H38" s="26"/>
      <c r="I38" s="26"/>
      <c r="J38" s="26"/>
      <c r="K38" s="26"/>
      <c r="L38" s="26"/>
      <c r="M38" s="18"/>
      <c r="N38" s="18"/>
      <c r="O38" s="18"/>
      <c r="P38" s="18"/>
      <c r="Q38" s="26"/>
      <c r="R38" s="26"/>
      <c r="S38" s="26"/>
      <c r="T38" s="26"/>
      <c r="U38" s="26"/>
      <c r="V38" s="18"/>
      <c r="W38" s="18"/>
      <c r="X38" s="18"/>
      <c r="Y38" s="62"/>
      <c r="Z38" s="1469"/>
      <c r="AA38" s="1469"/>
      <c r="AB38" s="1469"/>
      <c r="AC38" s="1469"/>
      <c r="AD38" s="1469"/>
      <c r="AE38" s="1469"/>
      <c r="AF38" s="1469"/>
      <c r="AG38" s="1469"/>
      <c r="AH38" s="1469"/>
      <c r="AI38" s="1469"/>
      <c r="AJ38" s="1469"/>
      <c r="AK38" s="1469"/>
      <c r="AL38" s="1469"/>
      <c r="AM38" s="1469"/>
      <c r="AN38" s="1469"/>
      <c r="AO38" s="1469"/>
      <c r="AP38" s="1469"/>
      <c r="AQ38" s="1469"/>
      <c r="AR38" s="1469"/>
      <c r="AS38" s="1469"/>
      <c r="AT38" s="1469"/>
      <c r="AU38" s="1469"/>
      <c r="AV38" s="1469"/>
      <c r="AW38" s="1469"/>
      <c r="AX38" s="1469"/>
    </row>
    <row r="39" spans="1:50" x14ac:dyDescent="0.25">
      <c r="B39" s="55"/>
      <c r="C39" s="3000" t="s">
        <v>10</v>
      </c>
      <c r="D39" s="3000"/>
      <c r="E39" s="3000"/>
      <c r="F39" s="3000"/>
      <c r="G39" s="3000"/>
      <c r="H39" s="26"/>
      <c r="I39" s="26"/>
      <c r="J39" s="26"/>
      <c r="K39" s="26"/>
      <c r="L39" s="26"/>
      <c r="M39" s="3000" t="s">
        <v>763</v>
      </c>
      <c r="N39" s="3000"/>
      <c r="O39" s="3000"/>
      <c r="P39" s="3000"/>
      <c r="Q39" s="26"/>
      <c r="R39" s="26"/>
      <c r="S39" s="26"/>
      <c r="T39" s="26"/>
      <c r="U39" s="26"/>
      <c r="V39" s="3000" t="s">
        <v>12</v>
      </c>
      <c r="W39" s="3000"/>
      <c r="X39" s="3000"/>
      <c r="Y39" s="62"/>
      <c r="Z39" s="1469"/>
      <c r="AA39" s="1469"/>
      <c r="AB39" s="1469"/>
      <c r="AC39" s="1469"/>
      <c r="AD39" s="1469"/>
      <c r="AE39" s="1469"/>
      <c r="AF39" s="1469"/>
      <c r="AG39" s="1469"/>
      <c r="AH39" s="1469"/>
      <c r="AI39" s="1469"/>
      <c r="AJ39" s="1469"/>
      <c r="AK39" s="1469"/>
      <c r="AL39" s="1469"/>
      <c r="AM39" s="1469"/>
      <c r="AN39" s="1469"/>
      <c r="AO39" s="1469"/>
      <c r="AP39" s="1469"/>
      <c r="AQ39" s="1469"/>
      <c r="AR39" s="1469"/>
      <c r="AS39" s="1469"/>
      <c r="AT39" s="1469"/>
      <c r="AU39" s="1469"/>
      <c r="AV39" s="1469"/>
      <c r="AW39" s="1469"/>
      <c r="AX39" s="1469"/>
    </row>
    <row r="40" spans="1:50" ht="15.75" thickBot="1" x14ac:dyDescent="0.3">
      <c r="B40" s="63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8"/>
    </row>
    <row r="41" spans="1:50" x14ac:dyDescent="0.25">
      <c r="J41" s="685"/>
      <c r="Y41">
        <v>145</v>
      </c>
    </row>
  </sheetData>
  <mergeCells count="51">
    <mergeCell ref="L12:L15"/>
    <mergeCell ref="O30:R30"/>
    <mergeCell ref="O33:R33"/>
    <mergeCell ref="O17:R17"/>
    <mergeCell ref="O19:R19"/>
    <mergeCell ref="O18:R18"/>
    <mergeCell ref="O20:R20"/>
    <mergeCell ref="O28:R28"/>
    <mergeCell ref="O29:R29"/>
    <mergeCell ref="O31:R31"/>
    <mergeCell ref="O25:R25"/>
    <mergeCell ref="O26:R26"/>
    <mergeCell ref="O27:R27"/>
    <mergeCell ref="O34:R34"/>
    <mergeCell ref="C39:G39"/>
    <mergeCell ref="M39:P39"/>
    <mergeCell ref="U11:U15"/>
    <mergeCell ref="V11:V15"/>
    <mergeCell ref="O21:R21"/>
    <mergeCell ref="V39:X39"/>
    <mergeCell ref="W11:X11"/>
    <mergeCell ref="W12:W15"/>
    <mergeCell ref="X12:X15"/>
    <mergeCell ref="O16:R16"/>
    <mergeCell ref="T11:T15"/>
    <mergeCell ref="O32:R32"/>
    <mergeCell ref="O22:R22"/>
    <mergeCell ref="O23:R23"/>
    <mergeCell ref="O24:R24"/>
    <mergeCell ref="B1:Y1"/>
    <mergeCell ref="B2:Y2"/>
    <mergeCell ref="B3:Y3"/>
    <mergeCell ref="B4:Y4"/>
    <mergeCell ref="B7:Y7"/>
    <mergeCell ref="W5:X5"/>
    <mergeCell ref="Y12:Y15"/>
    <mergeCell ref="M12:M15"/>
    <mergeCell ref="N12:N15"/>
    <mergeCell ref="O13:R13"/>
    <mergeCell ref="B11:B15"/>
    <mergeCell ref="C11:C15"/>
    <mergeCell ref="D12:D15"/>
    <mergeCell ref="E12:E15"/>
    <mergeCell ref="G12:G15"/>
    <mergeCell ref="F12:F15"/>
    <mergeCell ref="H12:H15"/>
    <mergeCell ref="I11:I15"/>
    <mergeCell ref="J12:J15"/>
    <mergeCell ref="D11:H11"/>
    <mergeCell ref="K12:K15"/>
    <mergeCell ref="J11:N11"/>
  </mergeCells>
  <pageMargins left="0.70866141732283472" right="0.70866141732283472" top="0.74803149606299213" bottom="0.74803149606299213" header="0.31496062992125984" footer="0.31496062992125984"/>
  <pageSetup paperSize="5" scale="70"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FF0000"/>
    <pageSetUpPr fitToPage="1"/>
  </sheetPr>
  <dimension ref="A1:DL53"/>
  <sheetViews>
    <sheetView zoomScale="120" zoomScaleNormal="120" workbookViewId="0">
      <selection activeCell="O53" sqref="O53"/>
    </sheetView>
  </sheetViews>
  <sheetFormatPr baseColWidth="10" defaultRowHeight="15" x14ac:dyDescent="0.25"/>
  <cols>
    <col min="1" max="1" width="8.85546875" style="1246" customWidth="1"/>
    <col min="2" max="2" width="5.5703125" customWidth="1"/>
    <col min="3" max="3" width="9.5703125" customWidth="1"/>
    <col min="4" max="4" width="4.85546875" customWidth="1"/>
    <col min="5" max="5" width="3.7109375" customWidth="1"/>
    <col min="6" max="6" width="4" customWidth="1"/>
    <col min="7" max="7" width="7.85546875" customWidth="1"/>
    <col min="8" max="8" width="5.5703125" customWidth="1"/>
    <col min="9" max="9" width="3.7109375" customWidth="1"/>
    <col min="10" max="10" width="4.42578125" customWidth="1"/>
    <col min="11" max="11" width="3.28515625" customWidth="1"/>
    <col min="12" max="12" width="3.7109375" customWidth="1"/>
    <col min="13" max="13" width="5.28515625" customWidth="1"/>
    <col min="14" max="14" width="5" customWidth="1"/>
    <col min="18" max="18" width="21.28515625" customWidth="1"/>
    <col min="19" max="19" width="8.42578125" customWidth="1"/>
    <col min="20" max="20" width="9" customWidth="1"/>
    <col min="21" max="21" width="10.140625" customWidth="1"/>
    <col min="22" max="22" width="17.7109375" customWidth="1"/>
    <col min="23" max="23" width="15.7109375" customWidth="1"/>
    <col min="24" max="25" width="16.14062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60"/>
      <c r="C5" s="3036" t="s">
        <v>1010</v>
      </c>
      <c r="D5" s="3036"/>
      <c r="E5" s="303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</row>
    <row r="6" spans="2:25" x14ac:dyDescent="0.25">
      <c r="B6" s="55"/>
      <c r="C6" s="2"/>
      <c r="D6" s="2"/>
      <c r="E6" s="2"/>
      <c r="F6" s="2"/>
      <c r="G6" s="2"/>
      <c r="H6" s="805" t="s">
        <v>1719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25" x14ac:dyDescent="0.25">
      <c r="B7" s="3038" t="s">
        <v>910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x14ac:dyDescent="0.25">
      <c r="B9" s="55"/>
      <c r="C9" s="3000" t="s">
        <v>699</v>
      </c>
      <c r="D9" s="3000"/>
      <c r="E9" s="3000"/>
      <c r="F9" s="3000"/>
      <c r="G9" s="3000"/>
      <c r="H9" s="3000"/>
      <c r="I9" s="2"/>
      <c r="J9" s="2"/>
      <c r="K9" s="3000" t="s">
        <v>1125</v>
      </c>
      <c r="L9" s="3000"/>
      <c r="M9" s="3000"/>
      <c r="N9" s="3000"/>
      <c r="O9" s="3000"/>
      <c r="P9" s="3000"/>
      <c r="Q9" s="3000"/>
      <c r="R9" s="3000"/>
      <c r="S9" s="3000"/>
      <c r="T9" s="3000"/>
      <c r="U9" s="3000"/>
      <c r="V9" s="3000"/>
      <c r="W9" s="2"/>
      <c r="X9" s="2"/>
      <c r="Y9" s="62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25" ht="15.75" customHeight="1" thickBot="1" x14ac:dyDescent="0.3">
      <c r="B11" s="3401" t="s">
        <v>688</v>
      </c>
      <c r="C11" s="3401" t="s">
        <v>1126</v>
      </c>
      <c r="D11" s="3010" t="s">
        <v>798</v>
      </c>
      <c r="E11" s="3010"/>
      <c r="F11" s="3010"/>
      <c r="G11" s="3010"/>
      <c r="H11" s="3011"/>
      <c r="I11" s="3407" t="s">
        <v>713</v>
      </c>
      <c r="J11" s="3010" t="s">
        <v>45</v>
      </c>
      <c r="K11" s="3010"/>
      <c r="L11" s="3010"/>
      <c r="M11" s="3010"/>
      <c r="N11" s="3011"/>
      <c r="O11" s="55"/>
      <c r="P11" s="2"/>
      <c r="Q11" s="2"/>
      <c r="R11" s="62"/>
      <c r="S11" s="3711" t="s">
        <v>714</v>
      </c>
      <c r="T11" s="3394" t="s">
        <v>47</v>
      </c>
      <c r="U11" s="3394" t="s">
        <v>678</v>
      </c>
      <c r="V11" s="3394" t="s">
        <v>13</v>
      </c>
      <c r="W11" s="3413" t="s">
        <v>2305</v>
      </c>
      <c r="X11" s="3414"/>
      <c r="Y11" s="128" t="s">
        <v>2456</v>
      </c>
    </row>
    <row r="12" spans="2:25" ht="15.75" customHeight="1" x14ac:dyDescent="0.25">
      <c r="B12" s="3402"/>
      <c r="C12" s="3402"/>
      <c r="D12" s="3407" t="s">
        <v>690</v>
      </c>
      <c r="E12" s="3407" t="s">
        <v>21</v>
      </c>
      <c r="F12" s="3401" t="s">
        <v>766</v>
      </c>
      <c r="G12" s="3404" t="s">
        <v>712</v>
      </c>
      <c r="H12" s="3389" t="s">
        <v>703</v>
      </c>
      <c r="I12" s="3408"/>
      <c r="J12" s="3401" t="s">
        <v>671</v>
      </c>
      <c r="K12" s="3407" t="s">
        <v>299</v>
      </c>
      <c r="L12" s="3408" t="s">
        <v>5</v>
      </c>
      <c r="M12" s="3402" t="s">
        <v>113</v>
      </c>
      <c r="N12" s="3408" t="s">
        <v>6</v>
      </c>
      <c r="O12" s="55"/>
      <c r="P12" s="2"/>
      <c r="Q12" s="2"/>
      <c r="R12" s="62"/>
      <c r="S12" s="3747"/>
      <c r="T12" s="3403"/>
      <c r="U12" s="3403"/>
      <c r="V12" s="3403"/>
      <c r="W12" s="3394" t="s">
        <v>1127</v>
      </c>
      <c r="X12" s="3394" t="s">
        <v>50</v>
      </c>
      <c r="Y12" s="3394" t="s">
        <v>269</v>
      </c>
    </row>
    <row r="13" spans="2:25" x14ac:dyDescent="0.25">
      <c r="B13" s="3402"/>
      <c r="C13" s="3402"/>
      <c r="D13" s="3408"/>
      <c r="E13" s="3408"/>
      <c r="F13" s="3402"/>
      <c r="G13" s="3405"/>
      <c r="H13" s="3390"/>
      <c r="I13" s="3408"/>
      <c r="J13" s="3402"/>
      <c r="K13" s="3408"/>
      <c r="L13" s="3408"/>
      <c r="M13" s="3402"/>
      <c r="N13" s="3408"/>
      <c r="O13" s="2999" t="s">
        <v>46</v>
      </c>
      <c r="P13" s="3000"/>
      <c r="Q13" s="3000"/>
      <c r="R13" s="3001"/>
      <c r="S13" s="3747"/>
      <c r="T13" s="3403"/>
      <c r="U13" s="3403"/>
      <c r="V13" s="3403"/>
      <c r="W13" s="3395"/>
      <c r="X13" s="3395"/>
      <c r="Y13" s="3395"/>
    </row>
    <row r="14" spans="2:25" ht="21.75" customHeight="1" x14ac:dyDescent="0.25">
      <c r="B14" s="3402"/>
      <c r="C14" s="3402"/>
      <c r="D14" s="3408"/>
      <c r="E14" s="3408"/>
      <c r="F14" s="3402"/>
      <c r="G14" s="3405"/>
      <c r="H14" s="3390"/>
      <c r="I14" s="3408"/>
      <c r="J14" s="3402"/>
      <c r="K14" s="3408"/>
      <c r="L14" s="3408"/>
      <c r="M14" s="3402"/>
      <c r="N14" s="3408"/>
      <c r="O14" s="55"/>
      <c r="P14" s="2"/>
      <c r="Q14" s="2"/>
      <c r="R14" s="62"/>
      <c r="S14" s="3747"/>
      <c r="T14" s="3403"/>
      <c r="U14" s="3403"/>
      <c r="V14" s="3403"/>
      <c r="W14" s="3395"/>
      <c r="X14" s="3395"/>
      <c r="Y14" s="3395"/>
    </row>
    <row r="15" spans="2:25" ht="23.25" customHeight="1" thickBot="1" x14ac:dyDescent="0.3">
      <c r="B15" s="3720"/>
      <c r="C15" s="3720"/>
      <c r="D15" s="3409"/>
      <c r="E15" s="3409"/>
      <c r="F15" s="3720"/>
      <c r="G15" s="3406"/>
      <c r="H15" s="3391"/>
      <c r="I15" s="3409"/>
      <c r="J15" s="3720"/>
      <c r="K15" s="3409"/>
      <c r="L15" s="3409"/>
      <c r="M15" s="3720"/>
      <c r="N15" s="3409"/>
      <c r="O15" s="63"/>
      <c r="P15" s="64"/>
      <c r="Q15" s="64"/>
      <c r="R15" s="65"/>
      <c r="S15" s="3712"/>
      <c r="T15" s="3478"/>
      <c r="U15" s="3478"/>
      <c r="V15" s="3478"/>
      <c r="W15" s="3481"/>
      <c r="X15" s="3481"/>
      <c r="Y15" s="3481"/>
    </row>
    <row r="16" spans="2:25" ht="15.75" thickBot="1" x14ac:dyDescent="0.3">
      <c r="B16" s="100">
        <v>1</v>
      </c>
      <c r="C16" s="100">
        <v>2</v>
      </c>
      <c r="D16" s="100">
        <v>3</v>
      </c>
      <c r="E16" s="100">
        <v>4</v>
      </c>
      <c r="F16" s="100">
        <v>5</v>
      </c>
      <c r="G16" s="100">
        <v>6</v>
      </c>
      <c r="H16" s="100">
        <v>7</v>
      </c>
      <c r="I16" s="100"/>
      <c r="J16" s="100">
        <v>8</v>
      </c>
      <c r="K16" s="100">
        <v>9</v>
      </c>
      <c r="L16" s="100">
        <v>10</v>
      </c>
      <c r="M16" s="100">
        <v>11</v>
      </c>
      <c r="N16" s="100">
        <v>12</v>
      </c>
      <c r="O16" s="3010">
        <v>13</v>
      </c>
      <c r="P16" s="3010"/>
      <c r="Q16" s="3010"/>
      <c r="R16" s="3166"/>
      <c r="S16" s="681"/>
      <c r="T16" s="686">
        <v>14</v>
      </c>
      <c r="U16" s="686">
        <v>15</v>
      </c>
      <c r="V16" s="686">
        <v>16</v>
      </c>
      <c r="W16" s="686">
        <v>17</v>
      </c>
      <c r="X16" s="686">
        <v>18</v>
      </c>
      <c r="Y16" s="682">
        <v>19</v>
      </c>
    </row>
    <row r="17" spans="2:25" x14ac:dyDescent="0.25">
      <c r="B17" s="477"/>
      <c r="C17" s="433"/>
      <c r="D17" s="490" t="s">
        <v>1227</v>
      </c>
      <c r="E17" s="490" t="s">
        <v>1716</v>
      </c>
      <c r="F17" s="490" t="s">
        <v>541</v>
      </c>
      <c r="G17" s="433"/>
      <c r="H17" s="433"/>
      <c r="I17" s="433"/>
      <c r="J17" s="490" t="s">
        <v>675</v>
      </c>
      <c r="K17" s="490" t="s">
        <v>675</v>
      </c>
      <c r="L17" s="435"/>
      <c r="M17" s="435"/>
      <c r="N17" s="436"/>
      <c r="O17" s="3223" t="s">
        <v>1936</v>
      </c>
      <c r="P17" s="2993"/>
      <c r="Q17" s="2993"/>
      <c r="R17" s="3224"/>
      <c r="S17" s="784"/>
      <c r="T17" s="491"/>
      <c r="U17" s="491"/>
      <c r="V17" s="767"/>
      <c r="W17" s="82"/>
      <c r="X17" s="82"/>
      <c r="Y17" s="82"/>
    </row>
    <row r="18" spans="2:25" x14ac:dyDescent="0.25">
      <c r="B18" s="492"/>
      <c r="C18" s="333"/>
      <c r="D18" s="333"/>
      <c r="E18" s="333"/>
      <c r="F18" s="333"/>
      <c r="G18" s="333"/>
      <c r="H18" s="333"/>
      <c r="I18" s="333"/>
      <c r="J18" s="335" t="s">
        <v>675</v>
      </c>
      <c r="K18" s="335" t="s">
        <v>675</v>
      </c>
      <c r="L18" s="334" t="s">
        <v>677</v>
      </c>
      <c r="M18" s="334"/>
      <c r="N18" s="410"/>
      <c r="O18" s="2995" t="s">
        <v>159</v>
      </c>
      <c r="P18" s="2996"/>
      <c r="Q18" s="2996"/>
      <c r="R18" s="2997"/>
      <c r="S18" s="766"/>
      <c r="T18" s="563"/>
      <c r="U18" s="563"/>
      <c r="V18" s="508"/>
      <c r="W18" s="47"/>
      <c r="X18" s="77"/>
      <c r="Y18" s="47"/>
    </row>
    <row r="19" spans="2:25" s="1468" customFormat="1" x14ac:dyDescent="0.25">
      <c r="B19" s="2390"/>
      <c r="C19" s="2273"/>
      <c r="D19" s="2273"/>
      <c r="E19" s="2273"/>
      <c r="F19" s="2273"/>
      <c r="G19" s="2273"/>
      <c r="H19" s="2273"/>
      <c r="I19" s="2273"/>
      <c r="J19" s="2323" t="s">
        <v>675</v>
      </c>
      <c r="K19" s="2323" t="s">
        <v>675</v>
      </c>
      <c r="L19" s="2276" t="s">
        <v>677</v>
      </c>
      <c r="M19" s="2276" t="s">
        <v>680</v>
      </c>
      <c r="N19" s="2277"/>
      <c r="O19" s="3387" t="s">
        <v>157</v>
      </c>
      <c r="P19" s="3149"/>
      <c r="Q19" s="3149"/>
      <c r="R19" s="3388"/>
      <c r="S19" s="2476"/>
      <c r="T19" s="2336"/>
      <c r="U19" s="2336"/>
      <c r="V19" s="2335"/>
      <c r="W19" s="2272"/>
      <c r="X19" s="2278"/>
      <c r="Y19" s="2272"/>
    </row>
    <row r="20" spans="2:25" s="1468" customFormat="1" x14ac:dyDescent="0.25">
      <c r="B20" s="2275" t="s">
        <v>53</v>
      </c>
      <c r="C20" s="2273"/>
      <c r="D20" s="2273"/>
      <c r="E20" s="2273"/>
      <c r="F20" s="2273"/>
      <c r="G20" s="2273"/>
      <c r="H20" s="2273"/>
      <c r="I20" s="2273"/>
      <c r="J20" s="2273" t="s">
        <v>675</v>
      </c>
      <c r="K20" s="2273" t="s">
        <v>675</v>
      </c>
      <c r="L20" s="2282" t="s">
        <v>677</v>
      </c>
      <c r="M20" s="2282" t="s">
        <v>680</v>
      </c>
      <c r="N20" s="2283" t="s">
        <v>598</v>
      </c>
      <c r="O20" s="3455" t="s">
        <v>395</v>
      </c>
      <c r="P20" s="3104"/>
      <c r="Q20" s="3104"/>
      <c r="R20" s="3456"/>
      <c r="S20" s="2289" t="s">
        <v>1166</v>
      </c>
      <c r="T20" s="2300" t="s">
        <v>668</v>
      </c>
      <c r="U20" s="2300" t="s">
        <v>1320</v>
      </c>
      <c r="V20" s="2335" t="s">
        <v>1283</v>
      </c>
      <c r="W20" s="1494">
        <v>10000</v>
      </c>
      <c r="X20" s="1494">
        <v>7500</v>
      </c>
      <c r="Y20" s="1494">
        <v>10000</v>
      </c>
    </row>
    <row r="21" spans="2:25" s="1468" customFormat="1" x14ac:dyDescent="0.25">
      <c r="B21" s="2390"/>
      <c r="C21" s="2273"/>
      <c r="D21" s="2273"/>
      <c r="E21" s="2273"/>
      <c r="F21" s="2273"/>
      <c r="G21" s="2273"/>
      <c r="H21" s="2273"/>
      <c r="I21" s="2273"/>
      <c r="J21" s="2323" t="s">
        <v>675</v>
      </c>
      <c r="K21" s="2323" t="s">
        <v>675</v>
      </c>
      <c r="L21" s="2276" t="s">
        <v>675</v>
      </c>
      <c r="M21" s="2276"/>
      <c r="N21" s="2277"/>
      <c r="O21" s="3148" t="s">
        <v>277</v>
      </c>
      <c r="P21" s="3149"/>
      <c r="Q21" s="3149"/>
      <c r="R21" s="3150"/>
      <c r="S21" s="2476"/>
      <c r="T21" s="2300"/>
      <c r="U21" s="2337"/>
      <c r="V21" s="2335"/>
      <c r="W21" s="1494"/>
      <c r="X21" s="1494"/>
      <c r="Y21" s="1494"/>
    </row>
    <row r="22" spans="2:25" s="1468" customFormat="1" x14ac:dyDescent="0.25">
      <c r="B22" s="2390"/>
      <c r="C22" s="2273"/>
      <c r="D22" s="2273"/>
      <c r="E22" s="2273"/>
      <c r="F22" s="2273"/>
      <c r="G22" s="2273"/>
      <c r="H22" s="2273"/>
      <c r="I22" s="2273"/>
      <c r="J22" s="2323" t="s">
        <v>675</v>
      </c>
      <c r="K22" s="2323" t="s">
        <v>675</v>
      </c>
      <c r="L22" s="2276" t="s">
        <v>675</v>
      </c>
      <c r="M22" s="2276" t="s">
        <v>675</v>
      </c>
      <c r="N22" s="2277"/>
      <c r="O22" s="3387" t="s">
        <v>1218</v>
      </c>
      <c r="P22" s="3149"/>
      <c r="Q22" s="3149"/>
      <c r="R22" s="3388"/>
      <c r="S22" s="2476"/>
      <c r="T22" s="2300"/>
      <c r="U22" s="2337"/>
      <c r="V22" s="2335"/>
      <c r="W22" s="1494"/>
      <c r="X22" s="1494"/>
      <c r="Y22" s="1494"/>
    </row>
    <row r="23" spans="2:25" s="1468" customFormat="1" x14ac:dyDescent="0.25">
      <c r="B23" s="2275" t="s">
        <v>53</v>
      </c>
      <c r="C23" s="2273"/>
      <c r="D23" s="2273"/>
      <c r="E23" s="2273"/>
      <c r="F23" s="2273"/>
      <c r="G23" s="2273"/>
      <c r="H23" s="2273"/>
      <c r="I23" s="2273"/>
      <c r="J23" s="2273" t="s">
        <v>675</v>
      </c>
      <c r="K23" s="2273" t="s">
        <v>675</v>
      </c>
      <c r="L23" s="2282" t="s">
        <v>675</v>
      </c>
      <c r="M23" s="2282" t="s">
        <v>675</v>
      </c>
      <c r="N23" s="2283" t="s">
        <v>598</v>
      </c>
      <c r="O23" s="3455" t="s">
        <v>57</v>
      </c>
      <c r="P23" s="3104"/>
      <c r="Q23" s="3104"/>
      <c r="R23" s="3456"/>
      <c r="S23" s="2476" t="s">
        <v>1166</v>
      </c>
      <c r="T23" s="2300" t="s">
        <v>668</v>
      </c>
      <c r="U23" s="2300" t="s">
        <v>1320</v>
      </c>
      <c r="V23" s="2335" t="s">
        <v>1283</v>
      </c>
      <c r="W23" s="1494">
        <v>5000</v>
      </c>
      <c r="X23" s="1494">
        <v>3750</v>
      </c>
      <c r="Y23" s="1494">
        <v>5000</v>
      </c>
    </row>
    <row r="24" spans="2:25" s="1468" customFormat="1" x14ac:dyDescent="0.25">
      <c r="B24" s="2390"/>
      <c r="C24" s="2273"/>
      <c r="D24" s="2273"/>
      <c r="E24" s="2273"/>
      <c r="F24" s="2273"/>
      <c r="G24" s="2273"/>
      <c r="H24" s="2273"/>
      <c r="I24" s="2273"/>
      <c r="J24" s="2323" t="s">
        <v>675</v>
      </c>
      <c r="K24" s="2323" t="s">
        <v>675</v>
      </c>
      <c r="L24" s="2276" t="s">
        <v>680</v>
      </c>
      <c r="M24" s="2276"/>
      <c r="N24" s="2277"/>
      <c r="O24" s="3148" t="s">
        <v>141</v>
      </c>
      <c r="P24" s="3149"/>
      <c r="Q24" s="3149"/>
      <c r="R24" s="3150"/>
      <c r="S24" s="2476"/>
      <c r="T24" s="2300"/>
      <c r="U24" s="2300"/>
      <c r="V24" s="2335"/>
      <c r="W24" s="1494"/>
      <c r="X24" s="1494"/>
      <c r="Y24" s="1494"/>
    </row>
    <row r="25" spans="2:25" s="1468" customFormat="1" x14ac:dyDescent="0.25">
      <c r="B25" s="2390"/>
      <c r="C25" s="2273"/>
      <c r="D25" s="2273"/>
      <c r="E25" s="2273"/>
      <c r="F25" s="2273"/>
      <c r="G25" s="2273"/>
      <c r="H25" s="2273"/>
      <c r="I25" s="2273"/>
      <c r="J25" s="2323" t="s">
        <v>675</v>
      </c>
      <c r="K25" s="2323" t="s">
        <v>675</v>
      </c>
      <c r="L25" s="2276" t="s">
        <v>680</v>
      </c>
      <c r="M25" s="2276" t="s">
        <v>677</v>
      </c>
      <c r="N25" s="2277"/>
      <c r="O25" s="3387" t="s">
        <v>1084</v>
      </c>
      <c r="P25" s="3149"/>
      <c r="Q25" s="3149"/>
      <c r="R25" s="3388"/>
      <c r="S25" s="2476"/>
      <c r="T25" s="2300"/>
      <c r="U25" s="2337"/>
      <c r="V25" s="2335"/>
      <c r="W25" s="1494"/>
      <c r="X25" s="1494"/>
      <c r="Y25" s="1494"/>
    </row>
    <row r="26" spans="2:25" s="1468" customFormat="1" x14ac:dyDescent="0.25">
      <c r="B26" s="2275" t="s">
        <v>68</v>
      </c>
      <c r="C26" s="2273"/>
      <c r="D26" s="2273"/>
      <c r="E26" s="2273"/>
      <c r="F26" s="2273"/>
      <c r="G26" s="2273"/>
      <c r="H26" s="2273"/>
      <c r="I26" s="2273"/>
      <c r="J26" s="2273" t="s">
        <v>675</v>
      </c>
      <c r="K26" s="2273" t="s">
        <v>675</v>
      </c>
      <c r="L26" s="2282" t="s">
        <v>680</v>
      </c>
      <c r="M26" s="2282" t="s">
        <v>677</v>
      </c>
      <c r="N26" s="2283" t="s">
        <v>598</v>
      </c>
      <c r="O26" s="3455" t="s">
        <v>515</v>
      </c>
      <c r="P26" s="3104"/>
      <c r="Q26" s="3104"/>
      <c r="R26" s="3456"/>
      <c r="S26" s="2476" t="s">
        <v>1397</v>
      </c>
      <c r="T26" s="2300" t="s">
        <v>681</v>
      </c>
      <c r="U26" s="2337" t="s">
        <v>1319</v>
      </c>
      <c r="V26" s="2335" t="s">
        <v>875</v>
      </c>
      <c r="W26" s="1494">
        <v>5000</v>
      </c>
      <c r="X26" s="1494">
        <v>3750</v>
      </c>
      <c r="Y26" s="1494">
        <v>5000</v>
      </c>
    </row>
    <row r="27" spans="2:25" s="1468" customFormat="1" x14ac:dyDescent="0.25">
      <c r="B27" s="2390"/>
      <c r="C27" s="2273"/>
      <c r="D27" s="2273"/>
      <c r="E27" s="2273"/>
      <c r="F27" s="2273"/>
      <c r="G27" s="2273"/>
      <c r="H27" s="2273"/>
      <c r="I27" s="2273"/>
      <c r="J27" s="2323" t="s">
        <v>675</v>
      </c>
      <c r="K27" s="2323" t="s">
        <v>675</v>
      </c>
      <c r="L27" s="2276" t="s">
        <v>738</v>
      </c>
      <c r="M27" s="2276"/>
      <c r="N27" s="2277"/>
      <c r="O27" s="3148" t="s">
        <v>1219</v>
      </c>
      <c r="P27" s="3149"/>
      <c r="Q27" s="3149"/>
      <c r="R27" s="3150"/>
      <c r="S27" s="2476"/>
      <c r="T27" s="2300"/>
      <c r="U27" s="2300"/>
      <c r="V27" s="2335"/>
      <c r="W27" s="1494"/>
      <c r="X27" s="1494"/>
      <c r="Y27" s="1494"/>
    </row>
    <row r="28" spans="2:25" s="1468" customFormat="1" x14ac:dyDescent="0.25">
      <c r="B28" s="2390"/>
      <c r="C28" s="2273"/>
      <c r="D28" s="2273"/>
      <c r="E28" s="2273"/>
      <c r="F28" s="2273"/>
      <c r="G28" s="2273"/>
      <c r="H28" s="2273"/>
      <c r="I28" s="2273"/>
      <c r="J28" s="2323" t="s">
        <v>675</v>
      </c>
      <c r="K28" s="2323" t="s">
        <v>675</v>
      </c>
      <c r="L28" s="2276" t="s">
        <v>738</v>
      </c>
      <c r="M28" s="2276" t="s">
        <v>743</v>
      </c>
      <c r="N28" s="2277"/>
      <c r="O28" s="3387" t="s">
        <v>1221</v>
      </c>
      <c r="P28" s="3149"/>
      <c r="Q28" s="3149"/>
      <c r="R28" s="3388"/>
      <c r="S28" s="2476"/>
      <c r="T28" s="2300"/>
      <c r="U28" s="2300"/>
      <c r="V28" s="2335"/>
      <c r="W28" s="1494"/>
      <c r="X28" s="1494"/>
      <c r="Y28" s="1494"/>
    </row>
    <row r="29" spans="2:25" s="1468" customFormat="1" x14ac:dyDescent="0.25">
      <c r="B29" s="2275" t="s">
        <v>53</v>
      </c>
      <c r="C29" s="2273"/>
      <c r="D29" s="2273"/>
      <c r="E29" s="2273"/>
      <c r="F29" s="2273"/>
      <c r="G29" s="2273"/>
      <c r="H29" s="2273"/>
      <c r="I29" s="2273"/>
      <c r="J29" s="2286" t="s">
        <v>675</v>
      </c>
      <c r="K29" s="2286" t="s">
        <v>675</v>
      </c>
      <c r="L29" s="2282" t="s">
        <v>738</v>
      </c>
      <c r="M29" s="2282" t="s">
        <v>743</v>
      </c>
      <c r="N29" s="2283" t="s">
        <v>610</v>
      </c>
      <c r="O29" s="3455" t="s">
        <v>1222</v>
      </c>
      <c r="P29" s="3104"/>
      <c r="Q29" s="3104"/>
      <c r="R29" s="3456"/>
      <c r="S29" s="2476" t="s">
        <v>1166</v>
      </c>
      <c r="T29" s="2300" t="s">
        <v>668</v>
      </c>
      <c r="U29" s="2300" t="s">
        <v>1284</v>
      </c>
      <c r="V29" s="2335" t="s">
        <v>1283</v>
      </c>
      <c r="W29" s="1494">
        <v>329296.88</v>
      </c>
      <c r="X29" s="1494">
        <v>246972.69</v>
      </c>
      <c r="Y29" s="1494">
        <v>400000</v>
      </c>
    </row>
    <row r="30" spans="2:25" s="1468" customFormat="1" x14ac:dyDescent="0.25">
      <c r="B30" s="2275" t="s">
        <v>53</v>
      </c>
      <c r="C30" s="2273"/>
      <c r="D30" s="2273"/>
      <c r="E30" s="2273"/>
      <c r="F30" s="2273"/>
      <c r="G30" s="2273"/>
      <c r="H30" s="2273"/>
      <c r="I30" s="2273"/>
      <c r="J30" s="2286" t="s">
        <v>675</v>
      </c>
      <c r="K30" s="2286" t="s">
        <v>675</v>
      </c>
      <c r="L30" s="2282" t="s">
        <v>738</v>
      </c>
      <c r="M30" s="2282" t="s">
        <v>743</v>
      </c>
      <c r="N30" s="2283" t="s">
        <v>726</v>
      </c>
      <c r="O30" s="3148" t="s">
        <v>1937</v>
      </c>
      <c r="P30" s="3149"/>
      <c r="Q30" s="3149"/>
      <c r="R30" s="3150"/>
      <c r="S30" s="2476" t="s">
        <v>1166</v>
      </c>
      <c r="T30" s="2300" t="s">
        <v>668</v>
      </c>
      <c r="U30" s="2300" t="s">
        <v>1320</v>
      </c>
      <c r="V30" s="2335" t="s">
        <v>1283</v>
      </c>
      <c r="W30" s="1494">
        <v>200000</v>
      </c>
      <c r="X30" s="1494">
        <v>150000</v>
      </c>
      <c r="Y30" s="1494">
        <v>200000</v>
      </c>
    </row>
    <row r="31" spans="2:25" s="1468" customFormat="1" x14ac:dyDescent="0.25">
      <c r="B31" s="2390"/>
      <c r="C31" s="2273"/>
      <c r="D31" s="2273"/>
      <c r="E31" s="2273"/>
      <c r="F31" s="2273"/>
      <c r="G31" s="2273"/>
      <c r="H31" s="2273"/>
      <c r="I31" s="2273"/>
      <c r="J31" s="2323" t="s">
        <v>675</v>
      </c>
      <c r="K31" s="2323" t="s">
        <v>675</v>
      </c>
      <c r="L31" s="2276" t="s">
        <v>738</v>
      </c>
      <c r="M31" s="2276" t="s">
        <v>734</v>
      </c>
      <c r="N31" s="2277"/>
      <c r="O31" s="3387" t="s">
        <v>1220</v>
      </c>
      <c r="P31" s="3149"/>
      <c r="Q31" s="3149"/>
      <c r="R31" s="3388"/>
      <c r="S31" s="2476"/>
      <c r="T31" s="2300"/>
      <c r="U31" s="2300"/>
      <c r="V31" s="2335"/>
      <c r="W31" s="1494"/>
      <c r="X31" s="1494"/>
      <c r="Y31" s="1494"/>
    </row>
    <row r="32" spans="2:25" s="1468" customFormat="1" x14ac:dyDescent="0.25">
      <c r="B32" s="2275" t="s">
        <v>462</v>
      </c>
      <c r="C32" s="2273"/>
      <c r="D32" s="2273"/>
      <c r="E32" s="2273"/>
      <c r="F32" s="2273"/>
      <c r="G32" s="2273"/>
      <c r="H32" s="2273"/>
      <c r="I32" s="2273"/>
      <c r="J32" s="2273" t="s">
        <v>675</v>
      </c>
      <c r="K32" s="2273" t="s">
        <v>675</v>
      </c>
      <c r="L32" s="2282" t="s">
        <v>738</v>
      </c>
      <c r="M32" s="2282" t="s">
        <v>734</v>
      </c>
      <c r="N32" s="2283" t="s">
        <v>721</v>
      </c>
      <c r="O32" s="3455" t="s">
        <v>1971</v>
      </c>
      <c r="P32" s="3104"/>
      <c r="Q32" s="3104"/>
      <c r="R32" s="3456"/>
      <c r="S32" s="2476" t="s">
        <v>1166</v>
      </c>
      <c r="T32" s="2300" t="s">
        <v>668</v>
      </c>
      <c r="U32" s="2300" t="s">
        <v>1284</v>
      </c>
      <c r="V32" s="2335" t="s">
        <v>1283</v>
      </c>
      <c r="W32" s="1494">
        <v>5000</v>
      </c>
      <c r="X32" s="1494">
        <v>3750</v>
      </c>
      <c r="Y32" s="1494">
        <v>5000</v>
      </c>
    </row>
    <row r="33" spans="1:116" s="1468" customFormat="1" x14ac:dyDescent="0.25">
      <c r="B33" s="2275"/>
      <c r="C33" s="2273"/>
      <c r="D33" s="2273"/>
      <c r="E33" s="2273"/>
      <c r="F33" s="2273"/>
      <c r="G33" s="2273"/>
      <c r="H33" s="2273"/>
      <c r="I33" s="2273"/>
      <c r="J33" s="2273" t="s">
        <v>675</v>
      </c>
      <c r="K33" s="2273" t="s">
        <v>675</v>
      </c>
      <c r="L33" s="2282" t="s">
        <v>738</v>
      </c>
      <c r="M33" s="2282" t="s">
        <v>737</v>
      </c>
      <c r="N33" s="2283"/>
      <c r="O33" s="3148" t="s">
        <v>1938</v>
      </c>
      <c r="P33" s="3149"/>
      <c r="Q33" s="3149"/>
      <c r="R33" s="3150"/>
      <c r="S33" s="2476" t="s">
        <v>1166</v>
      </c>
      <c r="T33" s="2300" t="s">
        <v>668</v>
      </c>
      <c r="U33" s="2300" t="s">
        <v>1320</v>
      </c>
      <c r="V33" s="2335" t="s">
        <v>1283</v>
      </c>
      <c r="W33" s="1494"/>
      <c r="X33" s="1494"/>
      <c r="Y33" s="1494"/>
    </row>
    <row r="34" spans="1:116" s="1468" customFormat="1" x14ac:dyDescent="0.25">
      <c r="B34" s="2390"/>
      <c r="C34" s="2273"/>
      <c r="D34" s="2273"/>
      <c r="E34" s="2273"/>
      <c r="F34" s="2273"/>
      <c r="G34" s="2273"/>
      <c r="H34" s="2273"/>
      <c r="I34" s="2273"/>
      <c r="J34" s="2323" t="s">
        <v>675</v>
      </c>
      <c r="K34" s="2323" t="s">
        <v>680</v>
      </c>
      <c r="L34" s="2276"/>
      <c r="M34" s="2276"/>
      <c r="N34" s="2277"/>
      <c r="O34" s="3387" t="s">
        <v>62</v>
      </c>
      <c r="P34" s="3149"/>
      <c r="Q34" s="3149"/>
      <c r="R34" s="3388"/>
      <c r="S34" s="2476"/>
      <c r="T34" s="2300"/>
      <c r="U34" s="2337"/>
      <c r="V34" s="2335"/>
      <c r="W34" s="1494"/>
      <c r="X34" s="1494"/>
      <c r="Y34" s="1494"/>
    </row>
    <row r="35" spans="1:116" s="1468" customFormat="1" x14ac:dyDescent="0.25">
      <c r="B35" s="2390"/>
      <c r="C35" s="2273"/>
      <c r="D35" s="2273"/>
      <c r="E35" s="2273"/>
      <c r="F35" s="2273"/>
      <c r="G35" s="2273"/>
      <c r="H35" s="2273"/>
      <c r="I35" s="2273"/>
      <c r="J35" s="2273" t="s">
        <v>675</v>
      </c>
      <c r="K35" s="2273" t="s">
        <v>680</v>
      </c>
      <c r="L35" s="2276" t="s">
        <v>677</v>
      </c>
      <c r="M35" s="2276"/>
      <c r="N35" s="2277"/>
      <c r="O35" s="3455" t="s">
        <v>63</v>
      </c>
      <c r="P35" s="3104"/>
      <c r="Q35" s="3104"/>
      <c r="R35" s="3456"/>
      <c r="S35" s="2476"/>
      <c r="T35" s="2300"/>
      <c r="U35" s="2300"/>
      <c r="V35" s="2335"/>
      <c r="W35" s="1494"/>
      <c r="X35" s="1494"/>
      <c r="Y35" s="1494"/>
    </row>
    <row r="36" spans="1:116" s="1468" customFormat="1" x14ac:dyDescent="0.25">
      <c r="B36" s="2390"/>
      <c r="C36" s="2273"/>
      <c r="D36" s="2273"/>
      <c r="E36" s="2273"/>
      <c r="F36" s="2273"/>
      <c r="G36" s="2273"/>
      <c r="H36" s="2273"/>
      <c r="I36" s="2273"/>
      <c r="J36" s="2323" t="s">
        <v>675</v>
      </c>
      <c r="K36" s="2323" t="s">
        <v>680</v>
      </c>
      <c r="L36" s="2276" t="s">
        <v>677</v>
      </c>
      <c r="M36" s="2276" t="s">
        <v>677</v>
      </c>
      <c r="N36" s="2277"/>
      <c r="O36" s="3148" t="s">
        <v>516</v>
      </c>
      <c r="P36" s="3149"/>
      <c r="Q36" s="3149"/>
      <c r="R36" s="3150"/>
      <c r="S36" s="2476"/>
      <c r="T36" s="2300"/>
      <c r="U36" s="2300"/>
      <c r="V36" s="2335"/>
      <c r="W36" s="1494"/>
      <c r="X36" s="1494"/>
      <c r="Y36" s="1494"/>
    </row>
    <row r="37" spans="1:116" s="1468" customFormat="1" x14ac:dyDescent="0.25">
      <c r="B37" s="2275" t="s">
        <v>462</v>
      </c>
      <c r="C37" s="2273"/>
      <c r="D37" s="2273"/>
      <c r="E37" s="2273"/>
      <c r="F37" s="2273"/>
      <c r="G37" s="2273"/>
      <c r="H37" s="2273"/>
      <c r="I37" s="2273"/>
      <c r="J37" s="2273" t="s">
        <v>675</v>
      </c>
      <c r="K37" s="2273" t="s">
        <v>680</v>
      </c>
      <c r="L37" s="2282" t="s">
        <v>677</v>
      </c>
      <c r="M37" s="2282" t="s">
        <v>677</v>
      </c>
      <c r="N37" s="2283" t="s">
        <v>598</v>
      </c>
      <c r="O37" s="3387" t="s">
        <v>516</v>
      </c>
      <c r="P37" s="3149"/>
      <c r="Q37" s="3149"/>
      <c r="R37" s="3388"/>
      <c r="S37" s="2476" t="s">
        <v>1166</v>
      </c>
      <c r="T37" s="2300" t="s">
        <v>681</v>
      </c>
      <c r="U37" s="2300" t="s">
        <v>1319</v>
      </c>
      <c r="V37" s="2335" t="s">
        <v>875</v>
      </c>
      <c r="W37" s="1494"/>
      <c r="X37" s="1494"/>
      <c r="Y37" s="1494"/>
    </row>
    <row r="38" spans="1:116" s="1468" customFormat="1" x14ac:dyDescent="0.25">
      <c r="B38" s="2390"/>
      <c r="C38" s="2273"/>
      <c r="D38" s="2273"/>
      <c r="E38" s="2273"/>
      <c r="F38" s="2273"/>
      <c r="G38" s="2273"/>
      <c r="H38" s="2273"/>
      <c r="I38" s="2273"/>
      <c r="J38" s="2323" t="s">
        <v>675</v>
      </c>
      <c r="K38" s="2323" t="s">
        <v>680</v>
      </c>
      <c r="L38" s="2276" t="s">
        <v>675</v>
      </c>
      <c r="M38" s="2276"/>
      <c r="N38" s="2277"/>
      <c r="O38" s="3455" t="s">
        <v>170</v>
      </c>
      <c r="P38" s="3104"/>
      <c r="Q38" s="3104"/>
      <c r="R38" s="3456"/>
      <c r="S38" s="2476"/>
      <c r="T38" s="2300"/>
      <c r="U38" s="2300"/>
      <c r="V38" s="2335"/>
      <c r="W38" s="1494"/>
      <c r="X38" s="1494"/>
      <c r="Y38" s="1494"/>
    </row>
    <row r="39" spans="1:116" s="1468" customFormat="1" x14ac:dyDescent="0.25">
      <c r="B39" s="2390"/>
      <c r="C39" s="2273"/>
      <c r="D39" s="2273"/>
      <c r="E39" s="2273"/>
      <c r="F39" s="2273"/>
      <c r="G39" s="2273"/>
      <c r="H39" s="2273"/>
      <c r="I39" s="2273"/>
      <c r="J39" s="2323" t="s">
        <v>675</v>
      </c>
      <c r="K39" s="2323" t="s">
        <v>680</v>
      </c>
      <c r="L39" s="2276" t="s">
        <v>675</v>
      </c>
      <c r="M39" s="2276" t="s">
        <v>680</v>
      </c>
      <c r="N39" s="2277"/>
      <c r="O39" s="3148" t="s">
        <v>1223</v>
      </c>
      <c r="P39" s="3149"/>
      <c r="Q39" s="3149"/>
      <c r="R39" s="3150"/>
      <c r="S39" s="2476"/>
      <c r="T39" s="2300"/>
      <c r="U39" s="2300"/>
      <c r="V39" s="2335"/>
      <c r="W39" s="1494"/>
      <c r="X39" s="1494"/>
      <c r="Y39" s="1494"/>
    </row>
    <row r="40" spans="1:116" s="1468" customFormat="1" x14ac:dyDescent="0.25">
      <c r="B40" s="2275" t="s">
        <v>462</v>
      </c>
      <c r="C40" s="2273"/>
      <c r="D40" s="2273"/>
      <c r="E40" s="2273"/>
      <c r="F40" s="2273"/>
      <c r="G40" s="2273"/>
      <c r="H40" s="2273"/>
      <c r="I40" s="2273"/>
      <c r="J40" s="2273" t="s">
        <v>675</v>
      </c>
      <c r="K40" s="2273" t="s">
        <v>680</v>
      </c>
      <c r="L40" s="2282" t="s">
        <v>675</v>
      </c>
      <c r="M40" s="2282" t="s">
        <v>680</v>
      </c>
      <c r="N40" s="2283" t="s">
        <v>598</v>
      </c>
      <c r="O40" s="3387" t="s">
        <v>429</v>
      </c>
      <c r="P40" s="3149"/>
      <c r="Q40" s="3149"/>
      <c r="R40" s="3388"/>
      <c r="S40" s="2476" t="s">
        <v>1166</v>
      </c>
      <c r="T40" s="2300" t="s">
        <v>668</v>
      </c>
      <c r="U40" s="2300" t="s">
        <v>1284</v>
      </c>
      <c r="V40" s="2335" t="s">
        <v>1283</v>
      </c>
      <c r="W40" s="1494">
        <v>200000</v>
      </c>
      <c r="X40" s="1494">
        <v>150000</v>
      </c>
      <c r="Y40" s="1494">
        <v>200000</v>
      </c>
    </row>
    <row r="41" spans="1:116" s="1468" customFormat="1" x14ac:dyDescent="0.25">
      <c r="B41" s="2390"/>
      <c r="C41" s="2273"/>
      <c r="D41" s="2273"/>
      <c r="E41" s="2273"/>
      <c r="F41" s="2273"/>
      <c r="G41" s="2273"/>
      <c r="H41" s="2273"/>
      <c r="I41" s="2273"/>
      <c r="J41" s="2323" t="s">
        <v>675</v>
      </c>
      <c r="K41" s="2323" t="s">
        <v>680</v>
      </c>
      <c r="L41" s="2276" t="s">
        <v>675</v>
      </c>
      <c r="M41" s="2276" t="s">
        <v>722</v>
      </c>
      <c r="N41" s="2277"/>
      <c r="O41" s="3455" t="s">
        <v>430</v>
      </c>
      <c r="P41" s="3104"/>
      <c r="Q41" s="3104"/>
      <c r="R41" s="3456"/>
      <c r="S41" s="2476"/>
      <c r="T41" s="2300"/>
      <c r="U41" s="2300"/>
      <c r="V41" s="2335"/>
      <c r="W41" s="1494"/>
      <c r="X41" s="1494"/>
      <c r="Y41" s="1494"/>
    </row>
    <row r="42" spans="1:116" s="1468" customFormat="1" x14ac:dyDescent="0.25">
      <c r="B42" s="2275" t="s">
        <v>462</v>
      </c>
      <c r="C42" s="2273"/>
      <c r="D42" s="2273"/>
      <c r="E42" s="2273"/>
      <c r="F42" s="2273"/>
      <c r="G42" s="2273"/>
      <c r="H42" s="2273"/>
      <c r="I42" s="2273"/>
      <c r="J42" s="2273" t="s">
        <v>675</v>
      </c>
      <c r="K42" s="2273" t="s">
        <v>680</v>
      </c>
      <c r="L42" s="2282" t="s">
        <v>675</v>
      </c>
      <c r="M42" s="2282" t="s">
        <v>722</v>
      </c>
      <c r="N42" s="2283" t="s">
        <v>598</v>
      </c>
      <c r="O42" s="3148" t="s">
        <v>430</v>
      </c>
      <c r="P42" s="3149"/>
      <c r="Q42" s="3149"/>
      <c r="R42" s="3150"/>
      <c r="S42" s="2476" t="s">
        <v>1166</v>
      </c>
      <c r="T42" s="2300" t="s">
        <v>668</v>
      </c>
      <c r="U42" s="2300" t="s">
        <v>1320</v>
      </c>
      <c r="V42" s="2335" t="s">
        <v>1283</v>
      </c>
      <c r="W42" s="1494">
        <v>100000</v>
      </c>
      <c r="X42" s="1494">
        <v>150000</v>
      </c>
      <c r="Y42" s="1494">
        <v>100000</v>
      </c>
    </row>
    <row r="43" spans="1:116" ht="15.75" thickBot="1" x14ac:dyDescent="0.3">
      <c r="A43" s="1469"/>
      <c r="B43" s="485"/>
      <c r="C43" s="486"/>
      <c r="D43" s="486"/>
      <c r="E43" s="486"/>
      <c r="F43" s="486"/>
      <c r="G43" s="486"/>
      <c r="H43" s="486"/>
      <c r="I43" s="486"/>
      <c r="J43" s="486"/>
      <c r="K43" s="486"/>
      <c r="L43" s="604"/>
      <c r="M43" s="604"/>
      <c r="N43" s="605"/>
      <c r="O43" s="156"/>
      <c r="P43" s="156"/>
      <c r="Q43" s="156"/>
      <c r="R43" s="317"/>
      <c r="S43" s="317"/>
      <c r="T43" s="81"/>
      <c r="U43" s="81"/>
      <c r="V43" s="59"/>
      <c r="W43" s="75"/>
      <c r="X43" s="75"/>
      <c r="Y43" s="75"/>
      <c r="Z43" s="1469"/>
      <c r="AA43" s="1469"/>
      <c r="AB43" s="1469"/>
      <c r="AC43" s="1469"/>
      <c r="AD43" s="1469"/>
      <c r="AE43" s="1469"/>
      <c r="AF43" s="1469"/>
      <c r="AG43" s="1469"/>
      <c r="AH43" s="1469"/>
      <c r="AI43" s="1469"/>
      <c r="AJ43" s="1469"/>
      <c r="AK43" s="1469"/>
      <c r="AL43" s="1469"/>
      <c r="AM43" s="1469"/>
      <c r="AN43" s="1469"/>
      <c r="AO43" s="1469"/>
      <c r="AP43" s="1469"/>
      <c r="AQ43" s="1469"/>
      <c r="AR43" s="1469"/>
      <c r="AS43" s="1469"/>
      <c r="AT43" s="1469"/>
      <c r="AU43" s="1469"/>
      <c r="AV43" s="1469"/>
      <c r="AW43" s="1469"/>
      <c r="AX43" s="1469"/>
      <c r="AY43" s="1468"/>
      <c r="AZ43" s="1468"/>
      <c r="BA43" s="1468"/>
      <c r="BB43" s="1468"/>
      <c r="BC43" s="1468"/>
      <c r="BD43" s="1468"/>
      <c r="BE43" s="1468"/>
      <c r="BF43" s="1468"/>
      <c r="BG43" s="1468"/>
      <c r="BH43" s="1468"/>
      <c r="BI43" s="1468"/>
      <c r="BJ43" s="1468"/>
      <c r="BK43" s="1468"/>
      <c r="BL43" s="1468"/>
      <c r="BM43" s="1468"/>
      <c r="BN43" s="1468"/>
      <c r="BO43" s="1468"/>
      <c r="BP43" s="1468"/>
      <c r="BQ43" s="1468"/>
      <c r="BR43" s="1468"/>
      <c r="BS43" s="1468"/>
      <c r="BT43" s="1468"/>
      <c r="BU43" s="1468"/>
      <c r="BV43" s="1468"/>
      <c r="BW43" s="1468"/>
      <c r="BX43" s="1468"/>
      <c r="BY43" s="1468"/>
      <c r="BZ43" s="1468"/>
      <c r="CA43" s="1468"/>
      <c r="CB43" s="1468"/>
      <c r="CC43" s="1468"/>
      <c r="CD43" s="1468"/>
      <c r="CE43" s="1468"/>
      <c r="CF43" s="1468"/>
      <c r="CG43" s="1468"/>
      <c r="CH43" s="1468"/>
      <c r="CI43" s="1468"/>
      <c r="CJ43" s="1468"/>
      <c r="CK43" s="1468"/>
      <c r="CL43" s="1468"/>
      <c r="CM43" s="1468"/>
      <c r="CN43" s="1468"/>
      <c r="CO43" s="1468"/>
      <c r="CP43" s="1468"/>
      <c r="CQ43" s="1468"/>
      <c r="CR43" s="1468"/>
      <c r="CS43" s="1468"/>
      <c r="CT43" s="1468"/>
      <c r="CU43" s="1468"/>
      <c r="CV43" s="1468"/>
      <c r="CW43" s="1468"/>
      <c r="CX43" s="1468"/>
      <c r="CY43" s="1468"/>
      <c r="CZ43" s="1468"/>
      <c r="DA43" s="1468"/>
      <c r="DB43" s="1468"/>
      <c r="DC43" s="1468"/>
      <c r="DD43" s="1468"/>
      <c r="DE43" s="1468"/>
      <c r="DF43" s="1468"/>
      <c r="DG43" s="1468"/>
      <c r="DH43" s="1468"/>
      <c r="DI43" s="1468"/>
      <c r="DJ43" s="1468"/>
      <c r="DK43" s="1468"/>
      <c r="DL43" s="1468"/>
    </row>
    <row r="44" spans="1:116" s="2046" customFormat="1" ht="15.75" thickBot="1" x14ac:dyDescent="0.3">
      <c r="A44" s="1469"/>
      <c r="B44" s="3893" t="s">
        <v>1</v>
      </c>
      <c r="C44" s="3894"/>
      <c r="D44" s="3894"/>
      <c r="E44" s="3894"/>
      <c r="F44" s="3894"/>
      <c r="G44" s="3894"/>
      <c r="H44" s="3894"/>
      <c r="I44" s="3894"/>
      <c r="J44" s="3894"/>
      <c r="K44" s="3894"/>
      <c r="L44" s="3894"/>
      <c r="M44" s="3894"/>
      <c r="N44" s="3894"/>
      <c r="O44" s="3894"/>
      <c r="P44" s="3894"/>
      <c r="Q44" s="3894"/>
      <c r="R44" s="3894"/>
      <c r="S44" s="3894"/>
      <c r="T44" s="3894"/>
      <c r="U44" s="3894"/>
      <c r="V44" s="3895"/>
      <c r="W44" s="696">
        <f>SUM(W20:W43)</f>
        <v>854296.88</v>
      </c>
      <c r="X44" s="696">
        <f>SUM(X20:X43)</f>
        <v>715722.69</v>
      </c>
      <c r="Y44" s="696">
        <f>(Y20+Y23+Y26+Y29+Y30+Y32+Y40+Y42)</f>
        <v>925000</v>
      </c>
      <c r="Z44" s="1469"/>
      <c r="AA44" s="1469"/>
      <c r="AB44" s="1469"/>
      <c r="AC44" s="1469"/>
      <c r="AD44" s="1469"/>
      <c r="AE44" s="1469"/>
      <c r="AF44" s="1469"/>
      <c r="AG44" s="1469"/>
      <c r="AH44" s="1469"/>
      <c r="AI44" s="1469"/>
      <c r="AJ44" s="1469"/>
      <c r="AK44" s="1469"/>
      <c r="AL44" s="1469"/>
      <c r="AM44" s="1469"/>
      <c r="AN44" s="1469"/>
      <c r="AO44" s="1469"/>
      <c r="AP44" s="1469"/>
      <c r="AQ44" s="1469"/>
      <c r="AR44" s="1469"/>
      <c r="AS44" s="1469"/>
      <c r="AT44" s="1469"/>
      <c r="AU44" s="1469"/>
      <c r="AV44" s="1469"/>
      <c r="AW44" s="1469"/>
      <c r="AX44" s="1469"/>
      <c r="AY44" s="1468"/>
      <c r="AZ44" s="1468"/>
      <c r="BA44" s="1468"/>
      <c r="BB44" s="1468"/>
      <c r="BC44" s="1468"/>
      <c r="BD44" s="1468"/>
      <c r="BE44" s="1468"/>
      <c r="BF44" s="1468"/>
      <c r="BG44" s="1468"/>
      <c r="BH44" s="1468"/>
      <c r="BI44" s="1468"/>
      <c r="BJ44" s="1468"/>
      <c r="BK44" s="1468"/>
      <c r="BL44" s="1468"/>
      <c r="BM44" s="1468"/>
      <c r="BN44" s="1468"/>
      <c r="BO44" s="1468"/>
      <c r="BP44" s="1468"/>
      <c r="BQ44" s="1468"/>
      <c r="BR44" s="1468"/>
      <c r="BS44" s="1468"/>
      <c r="BT44" s="1468"/>
      <c r="BU44" s="1468"/>
      <c r="BV44" s="1468"/>
      <c r="BW44" s="1468"/>
      <c r="BX44" s="1468"/>
      <c r="BY44" s="1468"/>
      <c r="BZ44" s="1468"/>
      <c r="CA44" s="1468"/>
      <c r="CB44" s="1468"/>
      <c r="CC44" s="1468"/>
      <c r="CD44" s="1468"/>
      <c r="CE44" s="1468"/>
      <c r="CF44" s="1468"/>
      <c r="CG44" s="1468"/>
      <c r="CH44" s="1468"/>
      <c r="CI44" s="1468"/>
      <c r="CJ44" s="1468"/>
      <c r="CK44" s="1468"/>
      <c r="CL44" s="1468"/>
      <c r="CM44" s="1468"/>
      <c r="CN44" s="1468"/>
      <c r="CO44" s="1468"/>
      <c r="CP44" s="1468"/>
      <c r="CQ44" s="1468"/>
      <c r="CR44" s="1468"/>
      <c r="CS44" s="1468"/>
      <c r="CT44" s="1468"/>
      <c r="CU44" s="1468"/>
      <c r="CV44" s="1468"/>
      <c r="CW44" s="1468"/>
      <c r="CX44" s="1468"/>
      <c r="CY44" s="1468"/>
      <c r="CZ44" s="1468"/>
      <c r="DA44" s="1468"/>
      <c r="DB44" s="1468"/>
      <c r="DC44" s="1468"/>
      <c r="DD44" s="1468"/>
      <c r="DE44" s="1468"/>
      <c r="DF44" s="1468"/>
      <c r="DG44" s="1468"/>
      <c r="DH44" s="1468"/>
      <c r="DI44" s="1468"/>
      <c r="DJ44" s="1468"/>
      <c r="DK44" s="1468"/>
      <c r="DL44" s="1468"/>
    </row>
    <row r="45" spans="1:116" x14ac:dyDescent="0.25">
      <c r="A45" s="1469"/>
      <c r="B45" s="60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1290"/>
      <c r="X45" s="34"/>
      <c r="Y45" s="61"/>
      <c r="Z45" s="1469"/>
      <c r="AA45" s="1469"/>
      <c r="AB45" s="1469"/>
      <c r="AC45" s="1469"/>
      <c r="AD45" s="1469"/>
      <c r="AE45" s="1469"/>
      <c r="AF45" s="1469"/>
      <c r="AG45" s="1469"/>
      <c r="AH45" s="1469"/>
      <c r="AI45" s="1469"/>
      <c r="AJ45" s="1469"/>
      <c r="AK45" s="1469"/>
      <c r="AL45" s="1469"/>
      <c r="AM45" s="1469"/>
      <c r="AN45" s="1469"/>
      <c r="AO45" s="1469"/>
      <c r="AP45" s="1469"/>
      <c r="AQ45" s="1469"/>
      <c r="AR45" s="1469"/>
      <c r="AS45" s="1469"/>
      <c r="AT45" s="1469"/>
      <c r="AU45" s="1469"/>
      <c r="AV45" s="1469"/>
      <c r="AW45" s="1469"/>
      <c r="AX45" s="1469"/>
      <c r="AY45" s="1468"/>
      <c r="AZ45" s="1468"/>
      <c r="BA45" s="1468"/>
      <c r="BB45" s="1468"/>
      <c r="BC45" s="1468"/>
      <c r="BD45" s="1468"/>
      <c r="BE45" s="1468"/>
      <c r="BF45" s="1468"/>
      <c r="BG45" s="1468"/>
      <c r="BH45" s="1468"/>
      <c r="BI45" s="1468"/>
      <c r="BJ45" s="1468"/>
      <c r="BK45" s="1468"/>
      <c r="BL45" s="1468"/>
      <c r="BM45" s="1468"/>
      <c r="BN45" s="1468"/>
      <c r="BO45" s="1468"/>
      <c r="BP45" s="1468"/>
      <c r="BQ45" s="1468"/>
      <c r="BR45" s="1468"/>
      <c r="BS45" s="1468"/>
      <c r="BT45" s="1468"/>
      <c r="BU45" s="1468"/>
      <c r="BV45" s="1468"/>
      <c r="BW45" s="1468"/>
      <c r="BX45" s="1468"/>
      <c r="BY45" s="1468"/>
      <c r="BZ45" s="1468"/>
      <c r="CA45" s="1468"/>
      <c r="CB45" s="1468"/>
      <c r="CC45" s="1468"/>
      <c r="CD45" s="1468"/>
      <c r="CE45" s="1468"/>
      <c r="CF45" s="1468"/>
      <c r="CG45" s="1468"/>
      <c r="CH45" s="1468"/>
      <c r="CI45" s="1468"/>
      <c r="CJ45" s="1468"/>
      <c r="CK45" s="1468"/>
      <c r="CL45" s="1468"/>
      <c r="CM45" s="1468"/>
      <c r="CN45" s="1468"/>
      <c r="CO45" s="1468"/>
      <c r="CP45" s="1468"/>
      <c r="CQ45" s="1468"/>
      <c r="CR45" s="1468"/>
      <c r="CS45" s="1468"/>
      <c r="CT45" s="1468"/>
      <c r="CU45" s="1468"/>
      <c r="CV45" s="1468"/>
      <c r="CW45" s="1468"/>
      <c r="CX45" s="1468"/>
      <c r="CY45" s="1468"/>
      <c r="CZ45" s="1468"/>
      <c r="DA45" s="1468"/>
      <c r="DB45" s="1468"/>
      <c r="DC45" s="1468"/>
      <c r="DD45" s="1468"/>
      <c r="DE45" s="1468"/>
      <c r="DF45" s="1468"/>
      <c r="DG45" s="1468"/>
      <c r="DH45" s="1468"/>
      <c r="DI45" s="1468"/>
      <c r="DJ45" s="1468"/>
      <c r="DK45" s="1468"/>
      <c r="DL45" s="1468"/>
    </row>
    <row r="46" spans="1:116" x14ac:dyDescent="0.25">
      <c r="A46" s="1469"/>
      <c r="B46" s="5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62"/>
      <c r="Z46" s="1469"/>
      <c r="AA46" s="1469"/>
      <c r="AB46" s="1469"/>
      <c r="AC46" s="1469"/>
      <c r="AD46" s="1469"/>
      <c r="AE46" s="1469"/>
      <c r="AF46" s="1469"/>
      <c r="AG46" s="1469"/>
      <c r="AH46" s="1469"/>
      <c r="AI46" s="1469"/>
      <c r="AJ46" s="1469"/>
      <c r="AK46" s="1469"/>
      <c r="AL46" s="1469"/>
      <c r="AM46" s="1469"/>
      <c r="AN46" s="1469"/>
      <c r="AO46" s="1469"/>
      <c r="AP46" s="1469"/>
      <c r="AQ46" s="1469"/>
      <c r="AR46" s="1469"/>
      <c r="AS46" s="1469"/>
      <c r="AT46" s="1469"/>
      <c r="AU46" s="1469"/>
      <c r="AV46" s="1469"/>
      <c r="AW46" s="1469"/>
      <c r="AX46" s="1469"/>
      <c r="AY46" s="1468"/>
      <c r="AZ46" s="1468"/>
      <c r="BA46" s="1468"/>
      <c r="BB46" s="1468"/>
      <c r="BC46" s="1468"/>
      <c r="BD46" s="1468"/>
      <c r="BE46" s="1468"/>
      <c r="BF46" s="1468"/>
      <c r="BG46" s="1468"/>
      <c r="BH46" s="1468"/>
      <c r="BI46" s="1468"/>
      <c r="BJ46" s="1468"/>
      <c r="BK46" s="1468"/>
      <c r="BL46" s="1468"/>
      <c r="BM46" s="1468"/>
      <c r="BN46" s="1468"/>
      <c r="BO46" s="1468"/>
      <c r="BP46" s="1468"/>
      <c r="BQ46" s="1468"/>
      <c r="BR46" s="1468"/>
      <c r="BS46" s="1468"/>
      <c r="BT46" s="1468"/>
      <c r="BU46" s="1468"/>
      <c r="BV46" s="1468"/>
      <c r="BW46" s="1468"/>
      <c r="BX46" s="1468"/>
      <c r="BY46" s="1468"/>
      <c r="BZ46" s="1468"/>
      <c r="CA46" s="1468"/>
      <c r="CB46" s="1468"/>
      <c r="CC46" s="1468"/>
      <c r="CD46" s="1468"/>
      <c r="CE46" s="1468"/>
      <c r="CF46" s="1468"/>
      <c r="CG46" s="1468"/>
      <c r="CH46" s="1468"/>
      <c r="CI46" s="1468"/>
      <c r="CJ46" s="1468"/>
      <c r="CK46" s="1468"/>
      <c r="CL46" s="1468"/>
      <c r="CM46" s="1468"/>
      <c r="CN46" s="1468"/>
      <c r="CO46" s="1468"/>
      <c r="CP46" s="1468"/>
      <c r="CQ46" s="1468"/>
      <c r="CR46" s="1468"/>
      <c r="CS46" s="1468"/>
      <c r="CT46" s="1468"/>
      <c r="CU46" s="1468"/>
      <c r="CV46" s="1468"/>
      <c r="CW46" s="1468"/>
      <c r="CX46" s="1468"/>
      <c r="CY46" s="1468"/>
      <c r="CZ46" s="1468"/>
      <c r="DA46" s="1468"/>
      <c r="DB46" s="1468"/>
      <c r="DC46" s="1468"/>
      <c r="DD46" s="1468"/>
      <c r="DE46" s="1468"/>
      <c r="DF46" s="1468"/>
      <c r="DG46" s="1468"/>
      <c r="DH46" s="1468"/>
      <c r="DI46" s="1468"/>
      <c r="DJ46" s="1468"/>
      <c r="DK46" s="1468"/>
      <c r="DL46" s="1468"/>
    </row>
    <row r="47" spans="1:116" x14ac:dyDescent="0.25">
      <c r="A47" s="1469"/>
      <c r="B47" s="55"/>
      <c r="C47" s="18"/>
      <c r="D47" s="18"/>
      <c r="E47" s="18"/>
      <c r="F47" s="18"/>
      <c r="G47" s="18"/>
      <c r="H47" s="26"/>
      <c r="I47" s="26"/>
      <c r="J47" s="26"/>
      <c r="K47" s="26"/>
      <c r="L47" s="26"/>
      <c r="M47" s="26"/>
      <c r="N47" s="26"/>
      <c r="O47" s="18"/>
      <c r="P47" s="18"/>
      <c r="Q47" s="18"/>
      <c r="R47" s="26"/>
      <c r="S47" s="26"/>
      <c r="T47" s="26"/>
      <c r="U47" s="26"/>
      <c r="V47" s="26"/>
      <c r="W47" s="18"/>
      <c r="X47" s="18"/>
      <c r="Y47" s="62"/>
      <c r="Z47" s="1469"/>
      <c r="AA47" s="1469"/>
      <c r="AB47" s="1469"/>
      <c r="AC47" s="1469"/>
      <c r="AD47" s="1469"/>
      <c r="AE47" s="1469"/>
      <c r="AF47" s="1469"/>
      <c r="AG47" s="1469"/>
      <c r="AH47" s="1469"/>
      <c r="AI47" s="1469"/>
      <c r="AJ47" s="1469"/>
      <c r="AK47" s="1469"/>
      <c r="AL47" s="1469"/>
      <c r="AM47" s="1469"/>
      <c r="AN47" s="1469"/>
      <c r="AO47" s="1469"/>
      <c r="AP47" s="1469"/>
      <c r="AQ47" s="1469"/>
      <c r="AR47" s="1469"/>
      <c r="AS47" s="1469"/>
      <c r="AT47" s="1469"/>
      <c r="AU47" s="1469"/>
      <c r="AV47" s="1469"/>
      <c r="AW47" s="1469"/>
      <c r="AX47" s="1469"/>
      <c r="AY47" s="1468"/>
      <c r="AZ47" s="1468"/>
      <c r="BA47" s="1468"/>
      <c r="BB47" s="1468"/>
      <c r="BC47" s="1468"/>
      <c r="BD47" s="1468"/>
      <c r="BE47" s="1468"/>
      <c r="BF47" s="1468"/>
      <c r="BG47" s="1468"/>
      <c r="BH47" s="1468"/>
      <c r="BI47" s="1468"/>
      <c r="BJ47" s="1468"/>
      <c r="BK47" s="1468"/>
      <c r="BL47" s="1468"/>
      <c r="BM47" s="1468"/>
      <c r="BN47" s="1468"/>
      <c r="BO47" s="1468"/>
      <c r="BP47" s="1468"/>
      <c r="BQ47" s="1468"/>
      <c r="BR47" s="1468"/>
      <c r="BS47" s="1468"/>
      <c r="BT47" s="1468"/>
      <c r="BU47" s="1468"/>
      <c r="BV47" s="1468"/>
      <c r="BW47" s="1468"/>
      <c r="BX47" s="1468"/>
      <c r="BY47" s="1468"/>
      <c r="BZ47" s="1468"/>
      <c r="CA47" s="1468"/>
      <c r="CB47" s="1468"/>
      <c r="CC47" s="1468"/>
      <c r="CD47" s="1468"/>
      <c r="CE47" s="1468"/>
      <c r="CF47" s="1468"/>
      <c r="CG47" s="1468"/>
      <c r="CH47" s="1468"/>
      <c r="CI47" s="1468"/>
      <c r="CJ47" s="1468"/>
      <c r="CK47" s="1468"/>
      <c r="CL47" s="1468"/>
      <c r="CM47" s="1468"/>
      <c r="CN47" s="1468"/>
      <c r="CO47" s="1468"/>
      <c r="CP47" s="1468"/>
      <c r="CQ47" s="1468"/>
      <c r="CR47" s="1468"/>
      <c r="CS47" s="1468"/>
      <c r="CT47" s="1468"/>
      <c r="CU47" s="1468"/>
      <c r="CV47" s="1468"/>
      <c r="CW47" s="1468"/>
      <c r="CX47" s="1468"/>
      <c r="CY47" s="1468"/>
      <c r="CZ47" s="1468"/>
      <c r="DA47" s="1468"/>
      <c r="DB47" s="1468"/>
      <c r="DC47" s="1468"/>
      <c r="DD47" s="1468"/>
      <c r="DE47" s="1468"/>
      <c r="DF47" s="1468"/>
      <c r="DG47" s="1468"/>
      <c r="DH47" s="1468"/>
      <c r="DI47" s="1468"/>
      <c r="DJ47" s="1468"/>
      <c r="DK47" s="1468"/>
      <c r="DL47" s="1468"/>
    </row>
    <row r="48" spans="1:116" x14ac:dyDescent="0.25">
      <c r="A48" s="1469"/>
      <c r="B48" s="55"/>
      <c r="C48" s="3000" t="s">
        <v>916</v>
      </c>
      <c r="D48" s="3000"/>
      <c r="E48" s="3000"/>
      <c r="F48" s="3000"/>
      <c r="G48" s="3000"/>
      <c r="H48" s="26"/>
      <c r="I48" s="26"/>
      <c r="J48" s="26"/>
      <c r="K48" s="26"/>
      <c r="L48" s="26"/>
      <c r="M48" s="26"/>
      <c r="N48" s="26"/>
      <c r="O48" s="3000" t="s">
        <v>909</v>
      </c>
      <c r="P48" s="3000"/>
      <c r="Q48" s="3000"/>
      <c r="R48" s="26"/>
      <c r="S48" s="26"/>
      <c r="T48" s="26"/>
      <c r="U48" s="26"/>
      <c r="V48" s="26"/>
      <c r="W48" s="3000" t="s">
        <v>893</v>
      </c>
      <c r="X48" s="3000"/>
      <c r="Y48" s="62"/>
      <c r="Z48" s="1469"/>
      <c r="AA48" s="1469"/>
      <c r="AB48" s="1469"/>
      <c r="AC48" s="1469"/>
      <c r="AD48" s="1469"/>
      <c r="AE48" s="1469"/>
      <c r="AF48" s="1469"/>
      <c r="AG48" s="1469"/>
      <c r="AH48" s="1469"/>
      <c r="AI48" s="1469"/>
      <c r="AJ48" s="1469"/>
      <c r="AK48" s="1469"/>
      <c r="AL48" s="1469"/>
      <c r="AM48" s="1469"/>
      <c r="AN48" s="1469"/>
      <c r="AO48" s="1469"/>
      <c r="AP48" s="1469"/>
      <c r="AQ48" s="1469"/>
      <c r="AR48" s="1469"/>
      <c r="AS48" s="1469"/>
      <c r="AT48" s="1469"/>
      <c r="AU48" s="1469"/>
      <c r="AV48" s="1469"/>
      <c r="AW48" s="1469"/>
      <c r="AX48" s="1469"/>
      <c r="AY48" s="1468"/>
      <c r="AZ48" s="1468"/>
      <c r="BA48" s="1468"/>
      <c r="BB48" s="1468"/>
      <c r="BC48" s="1468"/>
      <c r="BD48" s="1468"/>
      <c r="BE48" s="1468"/>
      <c r="BF48" s="1468"/>
      <c r="BG48" s="1468"/>
      <c r="BH48" s="1468"/>
      <c r="BI48" s="1468"/>
      <c r="BJ48" s="1468"/>
      <c r="BK48" s="1468"/>
      <c r="BL48" s="1468"/>
      <c r="BM48" s="1468"/>
      <c r="BN48" s="1468"/>
      <c r="BO48" s="1468"/>
      <c r="BP48" s="1468"/>
      <c r="BQ48" s="1468"/>
      <c r="BR48" s="1468"/>
      <c r="BS48" s="1468"/>
      <c r="BT48" s="1468"/>
      <c r="BU48" s="1468"/>
      <c r="BV48" s="1468"/>
      <c r="BW48" s="1468"/>
      <c r="BX48" s="1468"/>
      <c r="BY48" s="1468"/>
      <c r="BZ48" s="1468"/>
      <c r="CA48" s="1468"/>
      <c r="CB48" s="1468"/>
      <c r="CC48" s="1468"/>
      <c r="CD48" s="1468"/>
      <c r="CE48" s="1468"/>
      <c r="CF48" s="1468"/>
      <c r="CG48" s="1468"/>
      <c r="CH48" s="1468"/>
      <c r="CI48" s="1468"/>
      <c r="CJ48" s="1468"/>
      <c r="CK48" s="1468"/>
      <c r="CL48" s="1468"/>
      <c r="CM48" s="1468"/>
      <c r="CN48" s="1468"/>
      <c r="CO48" s="1468"/>
      <c r="CP48" s="1468"/>
      <c r="CQ48" s="1468"/>
      <c r="CR48" s="1468"/>
      <c r="CS48" s="1468"/>
      <c r="CT48" s="1468"/>
      <c r="CU48" s="1468"/>
      <c r="CV48" s="1468"/>
      <c r="CW48" s="1468"/>
      <c r="CX48" s="1468"/>
      <c r="CY48" s="1468"/>
      <c r="CZ48" s="1468"/>
      <c r="DA48" s="1468"/>
      <c r="DB48" s="1468"/>
      <c r="DC48" s="1468"/>
      <c r="DD48" s="1468"/>
      <c r="DE48" s="1468"/>
      <c r="DF48" s="1468"/>
      <c r="DG48" s="1468"/>
      <c r="DH48" s="1468"/>
      <c r="DI48" s="1468"/>
      <c r="DJ48" s="1468"/>
      <c r="DK48" s="1468"/>
      <c r="DL48" s="1468"/>
    </row>
    <row r="49" spans="1:116" ht="15.75" thickBot="1" x14ac:dyDescent="0.3">
      <c r="A49" s="1469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8"/>
      <c r="Z49" s="1469"/>
      <c r="AA49" s="1469"/>
      <c r="AB49" s="1469"/>
      <c r="AC49" s="1469"/>
      <c r="AD49" s="1469"/>
      <c r="AE49" s="1469"/>
      <c r="AF49" s="1469"/>
      <c r="AG49" s="1469"/>
      <c r="AH49" s="1469"/>
      <c r="AI49" s="1469"/>
      <c r="AJ49" s="1469"/>
      <c r="AK49" s="1469"/>
      <c r="AL49" s="1469"/>
      <c r="AM49" s="1469"/>
      <c r="AN49" s="1469"/>
      <c r="AO49" s="1469"/>
      <c r="AP49" s="1469"/>
      <c r="AQ49" s="1469"/>
      <c r="AR49" s="1469"/>
      <c r="AS49" s="1469"/>
      <c r="AT49" s="1469"/>
      <c r="AU49" s="1469"/>
      <c r="AV49" s="1469"/>
      <c r="AW49" s="1469"/>
      <c r="AX49" s="1469"/>
      <c r="AY49" s="1468"/>
      <c r="AZ49" s="1468"/>
      <c r="BA49" s="1468"/>
      <c r="BB49" s="1468"/>
      <c r="BC49" s="1468"/>
      <c r="BD49" s="1468"/>
      <c r="BE49" s="1468"/>
      <c r="BF49" s="1468"/>
      <c r="BG49" s="1468"/>
      <c r="BH49" s="1468"/>
      <c r="BI49" s="1468"/>
      <c r="BJ49" s="1468"/>
      <c r="BK49" s="1468"/>
      <c r="BL49" s="1468"/>
      <c r="BM49" s="1468"/>
      <c r="BN49" s="1468"/>
      <c r="BO49" s="1468"/>
      <c r="BP49" s="1468"/>
      <c r="BQ49" s="1468"/>
      <c r="BR49" s="1468"/>
      <c r="BS49" s="1468"/>
      <c r="BT49" s="1468"/>
      <c r="BU49" s="1468"/>
      <c r="BV49" s="1468"/>
      <c r="BW49" s="1468"/>
      <c r="BX49" s="1468"/>
      <c r="BY49" s="1468"/>
      <c r="BZ49" s="1468"/>
      <c r="CA49" s="1468"/>
      <c r="CB49" s="1468"/>
      <c r="CC49" s="1468"/>
      <c r="CD49" s="1468"/>
      <c r="CE49" s="1468"/>
      <c r="CF49" s="1468"/>
      <c r="CG49" s="1468"/>
      <c r="CH49" s="1468"/>
      <c r="CI49" s="1468"/>
      <c r="CJ49" s="1468"/>
      <c r="CK49" s="1468"/>
      <c r="CL49" s="1468"/>
      <c r="CM49" s="1468"/>
      <c r="CN49" s="1468"/>
      <c r="CO49" s="1468"/>
      <c r="CP49" s="1468"/>
      <c r="CQ49" s="1468"/>
      <c r="CR49" s="1468"/>
      <c r="CS49" s="1468"/>
      <c r="CT49" s="1468"/>
      <c r="CU49" s="1468"/>
      <c r="CV49" s="1468"/>
      <c r="CW49" s="1468"/>
      <c r="CX49" s="1468"/>
      <c r="CY49" s="1468"/>
      <c r="CZ49" s="1468"/>
      <c r="DA49" s="1468"/>
      <c r="DB49" s="1468"/>
      <c r="DC49" s="1468"/>
      <c r="DD49" s="1468"/>
      <c r="DE49" s="1468"/>
      <c r="DF49" s="1468"/>
      <c r="DG49" s="1468"/>
      <c r="DH49" s="1468"/>
      <c r="DI49" s="1468"/>
      <c r="DJ49" s="1468"/>
      <c r="DK49" s="1468"/>
      <c r="DL49" s="1468"/>
    </row>
    <row r="50" spans="1:116" x14ac:dyDescent="0.25">
      <c r="A50" s="1469"/>
      <c r="Y50">
        <v>146</v>
      </c>
      <c r="Z50" s="1469"/>
      <c r="AA50" s="1469"/>
      <c r="AB50" s="1469"/>
      <c r="AC50" s="1469"/>
      <c r="AD50" s="1469"/>
      <c r="AE50" s="1469"/>
      <c r="AF50" s="1469"/>
      <c r="AG50" s="1469"/>
      <c r="AH50" s="1469"/>
      <c r="AI50" s="1469"/>
      <c r="AJ50" s="1469"/>
      <c r="AK50" s="1469"/>
      <c r="AL50" s="1469"/>
      <c r="AM50" s="1469"/>
      <c r="AN50" s="1469"/>
      <c r="AO50" s="1469"/>
      <c r="AP50" s="1469"/>
      <c r="AQ50" s="1469"/>
      <c r="AR50" s="1469"/>
      <c r="AS50" s="1469"/>
      <c r="AT50" s="1469"/>
      <c r="AU50" s="1469"/>
      <c r="AV50" s="1469"/>
      <c r="AW50" s="1469"/>
      <c r="AX50" s="1469"/>
      <c r="AY50" s="1469"/>
      <c r="AZ50" s="1469"/>
    </row>
    <row r="51" spans="1:116" x14ac:dyDescent="0.25">
      <c r="R51" s="1469"/>
      <c r="Z51" s="1469"/>
      <c r="AA51" s="1469"/>
      <c r="AB51" s="1469"/>
      <c r="AC51" s="1469"/>
      <c r="AD51" s="1469"/>
      <c r="AE51" s="1469"/>
      <c r="AF51" s="1469"/>
      <c r="AG51" s="1469"/>
      <c r="AH51" s="1469"/>
      <c r="AI51" s="1469"/>
      <c r="AJ51" s="1469"/>
      <c r="AK51" s="1469"/>
      <c r="AL51" s="1469"/>
      <c r="AM51" s="1469"/>
      <c r="AN51" s="1469"/>
      <c r="AO51" s="1469"/>
      <c r="AP51" s="1469"/>
      <c r="AQ51" s="1469"/>
      <c r="AR51" s="1469"/>
      <c r="AS51" s="1469"/>
      <c r="AT51" s="1469"/>
      <c r="AU51" s="1469"/>
      <c r="AV51" s="1469"/>
      <c r="AW51" s="1469"/>
      <c r="AX51" s="1469"/>
      <c r="AY51" s="1469"/>
      <c r="AZ51" s="1469"/>
    </row>
    <row r="52" spans="1:116" x14ac:dyDescent="0.25">
      <c r="Z52" s="1469"/>
      <c r="AA52" s="1469"/>
      <c r="AB52" s="1469"/>
      <c r="AC52" s="1469"/>
      <c r="AD52" s="1469"/>
      <c r="AE52" s="1469"/>
      <c r="AF52" s="1469"/>
      <c r="AG52" s="1469"/>
      <c r="AH52" s="1469"/>
      <c r="AI52" s="1469"/>
      <c r="AJ52" s="1469"/>
      <c r="AK52" s="1469"/>
      <c r="AL52" s="1469"/>
      <c r="AM52" s="1469"/>
      <c r="AN52" s="1469"/>
      <c r="AO52" s="1469"/>
      <c r="AP52" s="1469"/>
      <c r="AQ52" s="1469"/>
      <c r="AR52" s="1469"/>
      <c r="AS52" s="1469"/>
      <c r="AT52" s="1469"/>
      <c r="AU52" s="1469"/>
      <c r="AV52" s="1469"/>
      <c r="AW52" s="1469"/>
      <c r="AX52" s="1469"/>
      <c r="AY52" s="1469"/>
      <c r="AZ52" s="1469"/>
    </row>
    <row r="53" spans="1:116" x14ac:dyDescent="0.25">
      <c r="Z53" s="1469"/>
      <c r="AA53" s="1469"/>
      <c r="AB53" s="1469"/>
      <c r="AC53" s="1469"/>
      <c r="AD53" s="1469"/>
      <c r="AE53" s="1469"/>
      <c r="AF53" s="1469"/>
      <c r="AG53" s="1469"/>
      <c r="AH53" s="1469"/>
      <c r="AI53" s="1469"/>
      <c r="AJ53" s="1469"/>
      <c r="AK53" s="1469"/>
      <c r="AL53" s="1469"/>
      <c r="AM53" s="1469"/>
      <c r="AN53" s="1469"/>
      <c r="AO53" s="1469"/>
      <c r="AP53" s="1469"/>
      <c r="AQ53" s="1469"/>
      <c r="AR53" s="1469"/>
      <c r="AS53" s="1469"/>
      <c r="AT53" s="1469"/>
      <c r="AU53" s="1469"/>
      <c r="AV53" s="1469"/>
      <c r="AW53" s="1469"/>
      <c r="AX53" s="1469"/>
      <c r="AY53" s="1469"/>
      <c r="AZ53" s="1469"/>
    </row>
  </sheetData>
  <mergeCells count="64">
    <mergeCell ref="O38:R38"/>
    <mergeCell ref="O39:R39"/>
    <mergeCell ref="O40:R40"/>
    <mergeCell ref="O41:R41"/>
    <mergeCell ref="O42:R42"/>
    <mergeCell ref="O31:R31"/>
    <mergeCell ref="O34:R34"/>
    <mergeCell ref="O35:R35"/>
    <mergeCell ref="O36:R36"/>
    <mergeCell ref="O37:R37"/>
    <mergeCell ref="O26:R26"/>
    <mergeCell ref="O27:R27"/>
    <mergeCell ref="O28:R28"/>
    <mergeCell ref="O29:R29"/>
    <mergeCell ref="O30:R30"/>
    <mergeCell ref="B44:V44"/>
    <mergeCell ref="W48:X48"/>
    <mergeCell ref="O48:Q48"/>
    <mergeCell ref="C48:G48"/>
    <mergeCell ref="O16:R16"/>
    <mergeCell ref="O32:R32"/>
    <mergeCell ref="O33:R33"/>
    <mergeCell ref="O17:R17"/>
    <mergeCell ref="O18:R18"/>
    <mergeCell ref="O19:R19"/>
    <mergeCell ref="O20:R20"/>
    <mergeCell ref="O21:R21"/>
    <mergeCell ref="O22:R22"/>
    <mergeCell ref="O23:R23"/>
    <mergeCell ref="O24:R24"/>
    <mergeCell ref="O25:R25"/>
    <mergeCell ref="Y12:Y15"/>
    <mergeCell ref="B1:Y1"/>
    <mergeCell ref="B11:B15"/>
    <mergeCell ref="C11:C15"/>
    <mergeCell ref="D12:D15"/>
    <mergeCell ref="E12:E15"/>
    <mergeCell ref="F12:F15"/>
    <mergeCell ref="G12:G15"/>
    <mergeCell ref="H12:H15"/>
    <mergeCell ref="I11:I15"/>
    <mergeCell ref="J12:J15"/>
    <mergeCell ref="K12:K15"/>
    <mergeCell ref="J11:N11"/>
    <mergeCell ref="D11:H11"/>
    <mergeCell ref="C9:H9"/>
    <mergeCell ref="B2:Y2"/>
    <mergeCell ref="W11:X11"/>
    <mergeCell ref="T11:T15"/>
    <mergeCell ref="U11:U15"/>
    <mergeCell ref="K9:V9"/>
    <mergeCell ref="X12:X15"/>
    <mergeCell ref="W12:W15"/>
    <mergeCell ref="L12:L15"/>
    <mergeCell ref="M12:M15"/>
    <mergeCell ref="N12:N15"/>
    <mergeCell ref="O13:R13"/>
    <mergeCell ref="V11:V15"/>
    <mergeCell ref="S11:S15"/>
    <mergeCell ref="W5:X5"/>
    <mergeCell ref="B3:Y3"/>
    <mergeCell ref="B4:Y4"/>
    <mergeCell ref="B7:Y7"/>
    <mergeCell ref="C5:E5"/>
  </mergeCells>
  <pageMargins left="0.47244094488188981" right="0.70866141732283472" top="0.74803149606299213" bottom="0.74803149606299213" header="0.31496062992125984" footer="0.31496062992125984"/>
  <pageSetup paperSize="5" scale="67" fitToWidth="0"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tabColor rgb="FFFF0000"/>
    <pageSetUpPr fitToPage="1"/>
  </sheetPr>
  <dimension ref="A1:Y57"/>
  <sheetViews>
    <sheetView topLeftCell="P16" zoomScaleNormal="100" workbookViewId="0">
      <selection activeCell="A33" sqref="A33:XFD33"/>
    </sheetView>
  </sheetViews>
  <sheetFormatPr baseColWidth="10" defaultRowHeight="15" x14ac:dyDescent="0.25"/>
  <cols>
    <col min="1" max="1" width="7.85546875" style="1246" customWidth="1"/>
    <col min="2" max="2" width="5.5703125" customWidth="1"/>
    <col min="3" max="3" width="8.28515625" customWidth="1"/>
    <col min="4" max="4" width="5.28515625" customWidth="1"/>
    <col min="5" max="6" width="5.5703125" customWidth="1"/>
    <col min="7" max="7" width="7.5703125" customWidth="1"/>
    <col min="8" max="8" width="5.5703125" customWidth="1"/>
    <col min="9" max="9" width="5.7109375" customWidth="1"/>
    <col min="10" max="10" width="5" customWidth="1"/>
    <col min="11" max="11" width="4.42578125" customWidth="1"/>
    <col min="12" max="12" width="5.42578125" customWidth="1"/>
    <col min="13" max="13" width="4.42578125" customWidth="1"/>
    <col min="14" max="14" width="3.7109375" customWidth="1"/>
    <col min="18" max="18" width="38.7109375" customWidth="1"/>
    <col min="19" max="19" width="11.85546875" customWidth="1"/>
    <col min="20" max="20" width="12" customWidth="1"/>
    <col min="21" max="21" width="12.7109375" customWidth="1"/>
    <col min="22" max="22" width="20.140625" customWidth="1"/>
    <col min="23" max="23" width="17.140625" customWidth="1"/>
    <col min="24" max="24" width="18.140625" customWidth="1"/>
    <col min="25" max="25" width="16.710937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60"/>
      <c r="C5" s="3036" t="s">
        <v>1010</v>
      </c>
      <c r="D5" s="3036"/>
      <c r="E5" s="303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</row>
    <row r="6" spans="2:25" x14ac:dyDescent="0.25">
      <c r="B6" s="55"/>
      <c r="C6" s="2"/>
      <c r="D6" s="2"/>
      <c r="E6" s="2"/>
      <c r="F6" s="2"/>
      <c r="G6" s="1309" t="s">
        <v>1719</v>
      </c>
      <c r="H6" s="1309"/>
      <c r="I6" s="1309"/>
      <c r="J6" s="1309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25" x14ac:dyDescent="0.25">
      <c r="B7" s="3038" t="s">
        <v>1123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x14ac:dyDescent="0.25">
      <c r="B9" s="1288"/>
      <c r="C9" s="1309" t="s">
        <v>833</v>
      </c>
      <c r="D9" s="1309"/>
      <c r="E9" s="1309"/>
      <c r="F9" s="1309"/>
      <c r="G9" s="1309"/>
      <c r="H9" s="1247"/>
      <c r="I9" s="1247"/>
      <c r="J9" s="1247"/>
      <c r="K9" s="3000" t="s">
        <v>1128</v>
      </c>
      <c r="L9" s="3000"/>
      <c r="M9" s="3000"/>
      <c r="N9" s="3000"/>
      <c r="O9" s="3000"/>
      <c r="P9" s="3000"/>
      <c r="Q9" s="3000"/>
      <c r="R9" s="3000"/>
      <c r="S9" s="3000"/>
      <c r="T9" s="3000"/>
      <c r="U9" s="3000"/>
      <c r="V9" s="2"/>
      <c r="W9" s="2"/>
      <c r="X9" s="2"/>
      <c r="Y9" s="62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25" ht="15.75" customHeight="1" thickBot="1" x14ac:dyDescent="0.3">
      <c r="B11" s="3401" t="s">
        <v>688</v>
      </c>
      <c r="C11" s="3401" t="s">
        <v>978</v>
      </c>
      <c r="D11" s="3010" t="s">
        <v>16</v>
      </c>
      <c r="E11" s="3010"/>
      <c r="F11" s="3010"/>
      <c r="G11" s="3010"/>
      <c r="H11" s="3011"/>
      <c r="I11" s="3407" t="s">
        <v>713</v>
      </c>
      <c r="J11" s="3036" t="s">
        <v>45</v>
      </c>
      <c r="K11" s="3036"/>
      <c r="L11" s="3036"/>
      <c r="M11" s="3036"/>
      <c r="N11" s="3037"/>
      <c r="O11" s="55"/>
      <c r="P11" s="2"/>
      <c r="Q11" s="2"/>
      <c r="R11" s="62"/>
      <c r="S11" s="3711" t="s">
        <v>714</v>
      </c>
      <c r="T11" s="3394" t="s">
        <v>47</v>
      </c>
      <c r="U11" s="3394" t="s">
        <v>678</v>
      </c>
      <c r="V11" s="3394" t="s">
        <v>14</v>
      </c>
      <c r="W11" s="3413" t="s">
        <v>2305</v>
      </c>
      <c r="X11" s="3414"/>
      <c r="Y11" s="221" t="s">
        <v>2455</v>
      </c>
    </row>
    <row r="12" spans="2:25" ht="17.25" customHeight="1" x14ac:dyDescent="0.25">
      <c r="B12" s="3402"/>
      <c r="C12" s="3402"/>
      <c r="D12" s="3407" t="s">
        <v>690</v>
      </c>
      <c r="E12" s="3407" t="s">
        <v>21</v>
      </c>
      <c r="F12" s="3407" t="s">
        <v>766</v>
      </c>
      <c r="G12" s="3401" t="s">
        <v>712</v>
      </c>
      <c r="H12" s="3401" t="s">
        <v>703</v>
      </c>
      <c r="I12" s="3408"/>
      <c r="J12" s="3407" t="s">
        <v>671</v>
      </c>
      <c r="K12" s="3407" t="s">
        <v>299</v>
      </c>
      <c r="L12" s="3401" t="s">
        <v>5</v>
      </c>
      <c r="M12" s="3401" t="s">
        <v>113</v>
      </c>
      <c r="N12" s="3401" t="s">
        <v>6</v>
      </c>
      <c r="O12" s="55"/>
      <c r="P12" s="2"/>
      <c r="Q12" s="2"/>
      <c r="R12" s="62"/>
      <c r="S12" s="3747"/>
      <c r="T12" s="3403"/>
      <c r="U12" s="3403"/>
      <c r="V12" s="3403"/>
      <c r="W12" s="3394" t="s">
        <v>770</v>
      </c>
      <c r="X12" s="3394" t="s">
        <v>761</v>
      </c>
      <c r="Y12" s="3394" t="s">
        <v>269</v>
      </c>
    </row>
    <row r="13" spans="2:25" ht="20.25" customHeight="1" x14ac:dyDescent="0.25">
      <c r="B13" s="3402"/>
      <c r="C13" s="3402"/>
      <c r="D13" s="3408"/>
      <c r="E13" s="3408"/>
      <c r="F13" s="3408"/>
      <c r="G13" s="3402"/>
      <c r="H13" s="3402"/>
      <c r="I13" s="3408"/>
      <c r="J13" s="3408"/>
      <c r="K13" s="3408"/>
      <c r="L13" s="3402"/>
      <c r="M13" s="3402"/>
      <c r="N13" s="3402"/>
      <c r="O13" s="2999" t="s">
        <v>46</v>
      </c>
      <c r="P13" s="3000"/>
      <c r="Q13" s="3000"/>
      <c r="R13" s="3001"/>
      <c r="S13" s="3747"/>
      <c r="T13" s="3403"/>
      <c r="U13" s="3403"/>
      <c r="V13" s="3403"/>
      <c r="W13" s="3395"/>
      <c r="X13" s="3395"/>
      <c r="Y13" s="3395"/>
    </row>
    <row r="14" spans="2:25" ht="22.5" customHeight="1" x14ac:dyDescent="0.25">
      <c r="B14" s="3402"/>
      <c r="C14" s="3402"/>
      <c r="D14" s="3408"/>
      <c r="E14" s="3408"/>
      <c r="F14" s="3408"/>
      <c r="G14" s="3402"/>
      <c r="H14" s="3402"/>
      <c r="I14" s="3408"/>
      <c r="J14" s="3408"/>
      <c r="K14" s="3408"/>
      <c r="L14" s="3402"/>
      <c r="M14" s="3402"/>
      <c r="N14" s="3402"/>
      <c r="O14" s="55"/>
      <c r="P14" s="2"/>
      <c r="Q14" s="2"/>
      <c r="R14" s="62"/>
      <c r="S14" s="3747"/>
      <c r="T14" s="3403"/>
      <c r="U14" s="3403"/>
      <c r="V14" s="3403"/>
      <c r="W14" s="3395"/>
      <c r="X14" s="3395"/>
      <c r="Y14" s="3395"/>
    </row>
    <row r="15" spans="2:25" ht="24.75" customHeight="1" thickBot="1" x14ac:dyDescent="0.3">
      <c r="B15" s="3720"/>
      <c r="C15" s="3720"/>
      <c r="D15" s="3409"/>
      <c r="E15" s="3409"/>
      <c r="F15" s="3409"/>
      <c r="G15" s="3720"/>
      <c r="H15" s="3720"/>
      <c r="I15" s="3409"/>
      <c r="J15" s="3409"/>
      <c r="K15" s="3409"/>
      <c r="L15" s="3720"/>
      <c r="M15" s="3720"/>
      <c r="N15" s="3720"/>
      <c r="O15" s="63"/>
      <c r="P15" s="64"/>
      <c r="Q15" s="64"/>
      <c r="R15" s="65"/>
      <c r="S15" s="3712"/>
      <c r="T15" s="3478"/>
      <c r="U15" s="3478"/>
      <c r="V15" s="3478"/>
      <c r="W15" s="3481"/>
      <c r="X15" s="3481"/>
      <c r="Y15" s="3481"/>
    </row>
    <row r="16" spans="2:25" ht="15.75" thickBot="1" x14ac:dyDescent="0.3">
      <c r="B16" s="100">
        <v>1</v>
      </c>
      <c r="C16" s="100">
        <v>2</v>
      </c>
      <c r="D16" s="100">
        <v>3</v>
      </c>
      <c r="E16" s="100">
        <v>4</v>
      </c>
      <c r="F16" s="100">
        <v>5</v>
      </c>
      <c r="G16" s="100">
        <v>6</v>
      </c>
      <c r="H16" s="100">
        <v>7</v>
      </c>
      <c r="I16" s="100"/>
      <c r="J16" s="100">
        <v>8</v>
      </c>
      <c r="K16" s="100">
        <v>9</v>
      </c>
      <c r="L16" s="100">
        <v>10</v>
      </c>
      <c r="M16" s="100">
        <v>11</v>
      </c>
      <c r="N16" s="100">
        <v>12</v>
      </c>
      <c r="O16" s="3010">
        <v>13</v>
      </c>
      <c r="P16" s="3010"/>
      <c r="Q16" s="3010"/>
      <c r="R16" s="3166"/>
      <c r="S16" s="681"/>
      <c r="T16" s="686">
        <v>14</v>
      </c>
      <c r="U16" s="686">
        <v>15</v>
      </c>
      <c r="V16" s="686">
        <v>16</v>
      </c>
      <c r="W16" s="686">
        <v>17</v>
      </c>
      <c r="X16" s="686">
        <v>18</v>
      </c>
      <c r="Y16" s="682">
        <v>19</v>
      </c>
    </row>
    <row r="17" spans="2:25" x14ac:dyDescent="0.25">
      <c r="B17" s="477"/>
      <c r="C17" s="433"/>
      <c r="D17" s="490" t="s">
        <v>1227</v>
      </c>
      <c r="E17" s="490" t="s">
        <v>1716</v>
      </c>
      <c r="F17" s="490" t="s">
        <v>541</v>
      </c>
      <c r="G17" s="433"/>
      <c r="H17" s="433"/>
      <c r="I17" s="433"/>
      <c r="J17" s="490" t="s">
        <v>675</v>
      </c>
      <c r="K17" s="490" t="s">
        <v>680</v>
      </c>
      <c r="L17" s="435" t="s">
        <v>737</v>
      </c>
      <c r="M17" s="435"/>
      <c r="N17" s="436"/>
      <c r="O17" s="3223" t="s">
        <v>411</v>
      </c>
      <c r="P17" s="2993"/>
      <c r="Q17" s="2993"/>
      <c r="R17" s="3224"/>
      <c r="S17" s="83"/>
      <c r="T17" s="70"/>
      <c r="U17" s="70"/>
      <c r="V17" s="322"/>
      <c r="W17" s="82"/>
      <c r="X17" s="82"/>
      <c r="Y17" s="82"/>
    </row>
    <row r="18" spans="2:25" s="1468" customFormat="1" x14ac:dyDescent="0.25">
      <c r="B18" s="2507"/>
      <c r="C18" s="2305"/>
      <c r="D18" s="2305"/>
      <c r="E18" s="2305"/>
      <c r="F18" s="2305"/>
      <c r="G18" s="2305"/>
      <c r="H18" s="2305"/>
      <c r="I18" s="2305"/>
      <c r="J18" s="2369" t="s">
        <v>675</v>
      </c>
      <c r="K18" s="2369" t="s">
        <v>680</v>
      </c>
      <c r="L18" s="2352" t="s">
        <v>737</v>
      </c>
      <c r="M18" s="2352" t="s">
        <v>677</v>
      </c>
      <c r="N18" s="2527"/>
      <c r="O18" s="3148" t="s">
        <v>326</v>
      </c>
      <c r="P18" s="3149"/>
      <c r="Q18" s="3149"/>
      <c r="R18" s="3150"/>
      <c r="S18" s="2541"/>
      <c r="T18" s="2303"/>
      <c r="U18" s="2303"/>
      <c r="V18" s="2456"/>
      <c r="W18" s="2229"/>
      <c r="X18" s="2229"/>
      <c r="Y18" s="2229"/>
    </row>
    <row r="19" spans="2:25" s="1468" customFormat="1" ht="15.75" thickBot="1" x14ac:dyDescent="0.3">
      <c r="B19" s="2275" t="s">
        <v>53</v>
      </c>
      <c r="C19" s="2273"/>
      <c r="D19" s="2273"/>
      <c r="E19" s="2273"/>
      <c r="F19" s="2273"/>
      <c r="G19" s="2273"/>
      <c r="H19" s="2273"/>
      <c r="I19" s="2273"/>
      <c r="J19" s="2273" t="s">
        <v>675</v>
      </c>
      <c r="K19" s="2273" t="s">
        <v>680</v>
      </c>
      <c r="L19" s="2282" t="s">
        <v>737</v>
      </c>
      <c r="M19" s="2282" t="s">
        <v>677</v>
      </c>
      <c r="N19" s="2283" t="s">
        <v>598</v>
      </c>
      <c r="O19" s="3455" t="s">
        <v>432</v>
      </c>
      <c r="P19" s="3104"/>
      <c r="Q19" s="3104"/>
      <c r="R19" s="3456"/>
      <c r="S19" s="2289">
        <v>4303</v>
      </c>
      <c r="T19" s="2300" t="s">
        <v>668</v>
      </c>
      <c r="U19" s="2300" t="s">
        <v>1284</v>
      </c>
      <c r="V19" s="2335" t="s">
        <v>1283</v>
      </c>
      <c r="W19" s="1494">
        <v>5000</v>
      </c>
      <c r="X19" s="1494">
        <v>3750</v>
      </c>
      <c r="Y19" s="1494">
        <v>5000</v>
      </c>
    </row>
    <row r="20" spans="2:25" s="1468" customFormat="1" x14ac:dyDescent="0.25">
      <c r="B20" s="2390"/>
      <c r="C20" s="2273"/>
      <c r="D20" s="2273"/>
      <c r="E20" s="2273"/>
      <c r="F20" s="2273"/>
      <c r="G20" s="2273"/>
      <c r="H20" s="2273"/>
      <c r="I20" s="2273"/>
      <c r="J20" s="2323" t="s">
        <v>675</v>
      </c>
      <c r="K20" s="2323" t="s">
        <v>680</v>
      </c>
      <c r="L20" s="2276" t="s">
        <v>737</v>
      </c>
      <c r="M20" s="2276" t="s">
        <v>675</v>
      </c>
      <c r="N20" s="2277"/>
      <c r="O20" s="3574" t="s">
        <v>1939</v>
      </c>
      <c r="P20" s="3546"/>
      <c r="Q20" s="3546"/>
      <c r="R20" s="3575"/>
      <c r="S20" s="2476"/>
      <c r="T20" s="2300"/>
      <c r="U20" s="2300"/>
      <c r="V20" s="2335"/>
      <c r="W20" s="1494"/>
      <c r="X20" s="1494"/>
      <c r="Y20" s="1494"/>
    </row>
    <row r="21" spans="2:25" s="1468" customFormat="1" x14ac:dyDescent="0.25">
      <c r="B21" s="2275" t="s">
        <v>53</v>
      </c>
      <c r="C21" s="2273"/>
      <c r="D21" s="2273"/>
      <c r="E21" s="2273"/>
      <c r="F21" s="2273"/>
      <c r="G21" s="2273"/>
      <c r="H21" s="2273"/>
      <c r="I21" s="2273"/>
      <c r="J21" s="2273" t="s">
        <v>675</v>
      </c>
      <c r="K21" s="2273" t="s">
        <v>680</v>
      </c>
      <c r="L21" s="2282" t="s">
        <v>737</v>
      </c>
      <c r="M21" s="2282" t="s">
        <v>675</v>
      </c>
      <c r="N21" s="2283" t="s">
        <v>598</v>
      </c>
      <c r="O21" s="3148" t="s">
        <v>1939</v>
      </c>
      <c r="P21" s="3149"/>
      <c r="Q21" s="3149"/>
      <c r="R21" s="3150"/>
      <c r="S21" s="2289">
        <v>4303</v>
      </c>
      <c r="T21" s="2300" t="s">
        <v>668</v>
      </c>
      <c r="U21" s="2337" t="s">
        <v>1320</v>
      </c>
      <c r="V21" s="2335" t="s">
        <v>1283</v>
      </c>
      <c r="W21" s="1494">
        <v>5000</v>
      </c>
      <c r="X21" s="1494">
        <v>3750</v>
      </c>
      <c r="Y21" s="1494">
        <v>5000</v>
      </c>
    </row>
    <row r="22" spans="2:25" s="1468" customFormat="1" ht="15.75" thickBot="1" x14ac:dyDescent="0.3">
      <c r="B22" s="2390"/>
      <c r="C22" s="2273"/>
      <c r="D22" s="2273"/>
      <c r="E22" s="2273"/>
      <c r="F22" s="2273"/>
      <c r="G22" s="2273"/>
      <c r="H22" s="2273"/>
      <c r="I22" s="2273"/>
      <c r="J22" s="2323" t="s">
        <v>675</v>
      </c>
      <c r="K22" s="2323" t="s">
        <v>680</v>
      </c>
      <c r="L22" s="2276" t="s">
        <v>737</v>
      </c>
      <c r="M22" s="2276" t="s">
        <v>737</v>
      </c>
      <c r="N22" s="2277"/>
      <c r="O22" s="3455" t="s">
        <v>1224</v>
      </c>
      <c r="P22" s="3104"/>
      <c r="Q22" s="3104"/>
      <c r="R22" s="3456"/>
      <c r="S22" s="2476"/>
      <c r="T22" s="2300"/>
      <c r="U22" s="2337"/>
      <c r="V22" s="2335"/>
      <c r="W22" s="1494"/>
      <c r="X22" s="1494"/>
      <c r="Y22" s="1494"/>
    </row>
    <row r="23" spans="2:25" s="1468" customFormat="1" x14ac:dyDescent="0.25">
      <c r="B23" s="2275" t="s">
        <v>53</v>
      </c>
      <c r="C23" s="2273"/>
      <c r="D23" s="2273"/>
      <c r="E23" s="2273"/>
      <c r="F23" s="2273"/>
      <c r="G23" s="2273"/>
      <c r="H23" s="2273"/>
      <c r="I23" s="2273"/>
      <c r="J23" s="2273" t="s">
        <v>675</v>
      </c>
      <c r="K23" s="2273" t="s">
        <v>680</v>
      </c>
      <c r="L23" s="2282" t="s">
        <v>737</v>
      </c>
      <c r="M23" s="2282" t="s">
        <v>737</v>
      </c>
      <c r="N23" s="2283" t="s">
        <v>598</v>
      </c>
      <c r="O23" s="3574" t="s">
        <v>1225</v>
      </c>
      <c r="P23" s="3546"/>
      <c r="Q23" s="3546"/>
      <c r="R23" s="3575"/>
      <c r="S23" s="2289">
        <v>4303</v>
      </c>
      <c r="T23" s="2300" t="s">
        <v>668</v>
      </c>
      <c r="U23" s="2300" t="s">
        <v>1284</v>
      </c>
      <c r="V23" s="2335" t="s">
        <v>1283</v>
      </c>
      <c r="W23" s="1494">
        <v>5000</v>
      </c>
      <c r="X23" s="1494">
        <v>3750</v>
      </c>
      <c r="Y23" s="1494">
        <v>5000</v>
      </c>
    </row>
    <row r="24" spans="2:25" s="1468" customFormat="1" x14ac:dyDescent="0.25">
      <c r="B24" s="2390"/>
      <c r="C24" s="2273"/>
      <c r="D24" s="2273"/>
      <c r="E24" s="2273"/>
      <c r="F24" s="2273"/>
      <c r="G24" s="2273"/>
      <c r="H24" s="2273"/>
      <c r="I24" s="2273"/>
      <c r="J24" s="2323" t="s">
        <v>675</v>
      </c>
      <c r="K24" s="2323" t="s">
        <v>722</v>
      </c>
      <c r="L24" s="2276"/>
      <c r="M24" s="2276"/>
      <c r="N24" s="2277"/>
      <c r="O24" s="3148" t="s">
        <v>666</v>
      </c>
      <c r="P24" s="3149"/>
      <c r="Q24" s="3149"/>
      <c r="R24" s="3150"/>
      <c r="S24" s="2476"/>
      <c r="T24" s="2300"/>
      <c r="U24" s="2337"/>
      <c r="V24" s="2335"/>
      <c r="W24" s="1494"/>
      <c r="X24" s="1494"/>
      <c r="Y24" s="1494"/>
    </row>
    <row r="25" spans="2:25" s="1468" customFormat="1" ht="15.75" thickBot="1" x14ac:dyDescent="0.3">
      <c r="B25" s="2390"/>
      <c r="C25" s="2273"/>
      <c r="D25" s="2273"/>
      <c r="E25" s="2273"/>
      <c r="F25" s="2273"/>
      <c r="G25" s="2273"/>
      <c r="H25" s="2273"/>
      <c r="I25" s="2273"/>
      <c r="J25" s="2323" t="s">
        <v>675</v>
      </c>
      <c r="K25" s="2323" t="s">
        <v>722</v>
      </c>
      <c r="L25" s="2276" t="s">
        <v>677</v>
      </c>
      <c r="M25" s="2276"/>
      <c r="N25" s="2277"/>
      <c r="O25" s="3455" t="s">
        <v>1940</v>
      </c>
      <c r="P25" s="3104"/>
      <c r="Q25" s="3104"/>
      <c r="R25" s="3456"/>
      <c r="S25" s="2476"/>
      <c r="T25" s="2300"/>
      <c r="U25" s="2300"/>
      <c r="V25" s="2335"/>
      <c r="W25" s="1494"/>
      <c r="X25" s="1494"/>
      <c r="Y25" s="1494"/>
    </row>
    <row r="26" spans="2:25" s="1468" customFormat="1" x14ac:dyDescent="0.25">
      <c r="B26" s="2390"/>
      <c r="C26" s="2273"/>
      <c r="D26" s="2273"/>
      <c r="E26" s="2273"/>
      <c r="F26" s="2273"/>
      <c r="G26" s="2273"/>
      <c r="H26" s="2273"/>
      <c r="I26" s="2273"/>
      <c r="J26" s="2323" t="s">
        <v>675</v>
      </c>
      <c r="K26" s="2323" t="s">
        <v>722</v>
      </c>
      <c r="L26" s="2276" t="s">
        <v>677</v>
      </c>
      <c r="M26" s="2276" t="s">
        <v>680</v>
      </c>
      <c r="N26" s="2277" t="s">
        <v>598</v>
      </c>
      <c r="O26" s="3574" t="s">
        <v>1226</v>
      </c>
      <c r="P26" s="3546"/>
      <c r="Q26" s="3546"/>
      <c r="R26" s="3575"/>
      <c r="S26" s="2476"/>
      <c r="T26" s="2300"/>
      <c r="U26" s="2300"/>
      <c r="V26" s="2335"/>
      <c r="W26" s="1494"/>
      <c r="X26" s="1494"/>
      <c r="Y26" s="1494"/>
    </row>
    <row r="27" spans="2:25" s="1468" customFormat="1" x14ac:dyDescent="0.25">
      <c r="B27" s="2275" t="s">
        <v>462</v>
      </c>
      <c r="C27" s="2273"/>
      <c r="D27" s="2273"/>
      <c r="E27" s="2273"/>
      <c r="F27" s="2273"/>
      <c r="G27" s="2273"/>
      <c r="H27" s="2273"/>
      <c r="I27" s="2273"/>
      <c r="J27" s="2273" t="s">
        <v>675</v>
      </c>
      <c r="K27" s="2273" t="s">
        <v>722</v>
      </c>
      <c r="L27" s="2282" t="s">
        <v>677</v>
      </c>
      <c r="M27" s="2282" t="s">
        <v>680</v>
      </c>
      <c r="N27" s="2283" t="s">
        <v>598</v>
      </c>
      <c r="O27" s="3148" t="s">
        <v>1941</v>
      </c>
      <c r="P27" s="3149"/>
      <c r="Q27" s="3149"/>
      <c r="R27" s="3150"/>
      <c r="S27" s="2289">
        <v>4303</v>
      </c>
      <c r="T27" s="2300" t="s">
        <v>668</v>
      </c>
      <c r="U27" s="2300" t="s">
        <v>1320</v>
      </c>
      <c r="V27" s="2335" t="s">
        <v>1283</v>
      </c>
      <c r="W27" s="1494">
        <v>150000</v>
      </c>
      <c r="X27" s="1494">
        <v>112500</v>
      </c>
      <c r="Y27" s="1494">
        <v>150000</v>
      </c>
    </row>
    <row r="28" spans="2:25" s="1468" customFormat="1" ht="15.75" thickBot="1" x14ac:dyDescent="0.3">
      <c r="B28" s="2390"/>
      <c r="C28" s="2273"/>
      <c r="D28" s="2273"/>
      <c r="E28" s="2273"/>
      <c r="F28" s="2273"/>
      <c r="G28" s="2273"/>
      <c r="H28" s="2273"/>
      <c r="I28" s="2273"/>
      <c r="J28" s="2323" t="s">
        <v>675</v>
      </c>
      <c r="K28" s="2323" t="s">
        <v>722</v>
      </c>
      <c r="L28" s="2276" t="s">
        <v>677</v>
      </c>
      <c r="M28" s="2276" t="s">
        <v>743</v>
      </c>
      <c r="N28" s="2277"/>
      <c r="O28" s="3455" t="s">
        <v>1228</v>
      </c>
      <c r="P28" s="3104"/>
      <c r="Q28" s="3104"/>
      <c r="R28" s="3456"/>
      <c r="S28" s="2476"/>
      <c r="T28" s="2300"/>
      <c r="U28" s="2300"/>
      <c r="V28" s="2335"/>
      <c r="W28" s="1494"/>
      <c r="X28" s="1494"/>
      <c r="Y28" s="1494"/>
    </row>
    <row r="29" spans="2:25" s="1468" customFormat="1" x14ac:dyDescent="0.25">
      <c r="B29" s="2275" t="s">
        <v>462</v>
      </c>
      <c r="C29" s="2273"/>
      <c r="D29" s="2273"/>
      <c r="E29" s="2273"/>
      <c r="F29" s="2273"/>
      <c r="G29" s="2273"/>
      <c r="H29" s="2273"/>
      <c r="I29" s="2273"/>
      <c r="J29" s="2273" t="s">
        <v>675</v>
      </c>
      <c r="K29" s="2273" t="s">
        <v>722</v>
      </c>
      <c r="L29" s="2282" t="s">
        <v>677</v>
      </c>
      <c r="M29" s="2282" t="s">
        <v>743</v>
      </c>
      <c r="N29" s="2283" t="s">
        <v>726</v>
      </c>
      <c r="O29" s="3574" t="s">
        <v>2077</v>
      </c>
      <c r="P29" s="3546"/>
      <c r="Q29" s="3546"/>
      <c r="R29" s="3575"/>
      <c r="S29" s="2289">
        <v>4303</v>
      </c>
      <c r="T29" s="2300" t="s">
        <v>668</v>
      </c>
      <c r="U29" s="2300" t="s">
        <v>1320</v>
      </c>
      <c r="V29" s="2335" t="s">
        <v>1283</v>
      </c>
      <c r="W29" s="1494">
        <v>1231219.2</v>
      </c>
      <c r="X29" s="2318">
        <v>923914.4</v>
      </c>
      <c r="Y29" s="1494">
        <v>1754868</v>
      </c>
    </row>
    <row r="30" spans="2:25" s="1468" customFormat="1" x14ac:dyDescent="0.25">
      <c r="B30" s="2390"/>
      <c r="C30" s="2273"/>
      <c r="D30" s="2273"/>
      <c r="E30" s="2273"/>
      <c r="F30" s="2273"/>
      <c r="G30" s="2273"/>
      <c r="H30" s="2273"/>
      <c r="I30" s="2273"/>
      <c r="J30" s="2323" t="s">
        <v>675</v>
      </c>
      <c r="K30" s="2323" t="s">
        <v>743</v>
      </c>
      <c r="L30" s="2276"/>
      <c r="M30" s="2276"/>
      <c r="N30" s="2277"/>
      <c r="O30" s="3148" t="s">
        <v>1233</v>
      </c>
      <c r="P30" s="3149"/>
      <c r="Q30" s="3149"/>
      <c r="R30" s="3150"/>
      <c r="S30" s="2476"/>
      <c r="T30" s="2300"/>
      <c r="U30" s="2300"/>
      <c r="V30" s="2335"/>
      <c r="W30" s="1494"/>
      <c r="X30" s="1494"/>
      <c r="Y30" s="1494"/>
    </row>
    <row r="31" spans="2:25" s="1468" customFormat="1" ht="15.75" thickBot="1" x14ac:dyDescent="0.3">
      <c r="B31" s="2390"/>
      <c r="C31" s="2273"/>
      <c r="D31" s="2273"/>
      <c r="E31" s="2273"/>
      <c r="F31" s="2273"/>
      <c r="G31" s="2273"/>
      <c r="H31" s="2273"/>
      <c r="I31" s="2273"/>
      <c r="J31" s="2323" t="s">
        <v>675</v>
      </c>
      <c r="K31" s="2323" t="s">
        <v>743</v>
      </c>
      <c r="L31" s="2276" t="s">
        <v>677</v>
      </c>
      <c r="M31" s="2276"/>
      <c r="N31" s="2277"/>
      <c r="O31" s="3455" t="s">
        <v>842</v>
      </c>
      <c r="P31" s="3104"/>
      <c r="Q31" s="3104"/>
      <c r="R31" s="3456"/>
      <c r="S31" s="2476"/>
      <c r="T31" s="2300"/>
      <c r="U31" s="2300"/>
      <c r="V31" s="2335"/>
      <c r="W31" s="1494"/>
      <c r="X31" s="1494"/>
      <c r="Y31" s="1494"/>
    </row>
    <row r="32" spans="2:25" s="1468" customFormat="1" x14ac:dyDescent="0.25">
      <c r="B32" s="2390"/>
      <c r="C32" s="2273"/>
      <c r="D32" s="2273"/>
      <c r="E32" s="2273"/>
      <c r="F32" s="2273"/>
      <c r="G32" s="2273"/>
      <c r="H32" s="2273"/>
      <c r="I32" s="2273"/>
      <c r="J32" s="2323" t="s">
        <v>675</v>
      </c>
      <c r="K32" s="2323" t="s">
        <v>743</v>
      </c>
      <c r="L32" s="2276" t="s">
        <v>677</v>
      </c>
      <c r="M32" s="2276" t="s">
        <v>677</v>
      </c>
      <c r="N32" s="2277"/>
      <c r="O32" s="3574" t="s">
        <v>746</v>
      </c>
      <c r="P32" s="3546"/>
      <c r="Q32" s="3546"/>
      <c r="R32" s="3575"/>
      <c r="S32" s="2476"/>
      <c r="T32" s="2300"/>
      <c r="U32" s="2300"/>
      <c r="V32" s="2335"/>
      <c r="W32" s="1494"/>
      <c r="X32" s="1494"/>
      <c r="Y32" s="1494"/>
    </row>
    <row r="33" spans="1:25" s="1468" customFormat="1" x14ac:dyDescent="0.25">
      <c r="B33" s="2275" t="s">
        <v>54</v>
      </c>
      <c r="C33" s="2273"/>
      <c r="D33" s="2273"/>
      <c r="E33" s="2273"/>
      <c r="F33" s="2273"/>
      <c r="G33" s="2273"/>
      <c r="H33" s="2273"/>
      <c r="I33" s="2273"/>
      <c r="J33" s="2273" t="s">
        <v>675</v>
      </c>
      <c r="K33" s="2273" t="s">
        <v>743</v>
      </c>
      <c r="L33" s="2282" t="s">
        <v>677</v>
      </c>
      <c r="M33" s="2282" t="s">
        <v>677</v>
      </c>
      <c r="N33" s="2283" t="s">
        <v>598</v>
      </c>
      <c r="O33" s="3148" t="s">
        <v>746</v>
      </c>
      <c r="P33" s="3149"/>
      <c r="Q33" s="3149"/>
      <c r="R33" s="3150"/>
      <c r="S33" s="2289">
        <v>4303</v>
      </c>
      <c r="T33" s="2300" t="s">
        <v>681</v>
      </c>
      <c r="U33" s="2300" t="s">
        <v>1319</v>
      </c>
      <c r="V33" s="2335" t="s">
        <v>875</v>
      </c>
      <c r="W33" s="1494">
        <v>10000</v>
      </c>
      <c r="X33" s="1494">
        <v>7500</v>
      </c>
      <c r="Y33" s="1494">
        <v>10000</v>
      </c>
    </row>
    <row r="34" spans="1:25" s="1468" customFormat="1" ht="15.75" thickBot="1" x14ac:dyDescent="0.3">
      <c r="B34" s="2390"/>
      <c r="C34" s="2273"/>
      <c r="D34" s="2273"/>
      <c r="E34" s="2273"/>
      <c r="F34" s="2273"/>
      <c r="G34" s="2273"/>
      <c r="H34" s="2273"/>
      <c r="I34" s="2273"/>
      <c r="J34" s="2323" t="s">
        <v>675</v>
      </c>
      <c r="K34" s="2323" t="s">
        <v>743</v>
      </c>
      <c r="L34" s="2276" t="s">
        <v>675</v>
      </c>
      <c r="M34" s="2276"/>
      <c r="N34" s="2277"/>
      <c r="O34" s="3455" t="s">
        <v>1229</v>
      </c>
      <c r="P34" s="3104"/>
      <c r="Q34" s="3104"/>
      <c r="R34" s="3456"/>
      <c r="S34" s="2476"/>
      <c r="T34" s="2300"/>
      <c r="U34" s="2300"/>
      <c r="V34" s="2335"/>
      <c r="W34" s="1494"/>
      <c r="X34" s="1494"/>
      <c r="Y34" s="1494"/>
    </row>
    <row r="35" spans="1:25" s="1468" customFormat="1" x14ac:dyDescent="0.25">
      <c r="B35" s="2390"/>
      <c r="C35" s="2273"/>
      <c r="D35" s="2273"/>
      <c r="E35" s="2273"/>
      <c r="F35" s="2273"/>
      <c r="G35" s="2273"/>
      <c r="H35" s="2273"/>
      <c r="I35" s="2273"/>
      <c r="J35" s="2323" t="s">
        <v>675</v>
      </c>
      <c r="K35" s="2323" t="s">
        <v>743</v>
      </c>
      <c r="L35" s="2276" t="s">
        <v>675</v>
      </c>
      <c r="M35" s="2276" t="s">
        <v>680</v>
      </c>
      <c r="N35" s="2277"/>
      <c r="O35" s="3574" t="s">
        <v>1230</v>
      </c>
      <c r="P35" s="3546"/>
      <c r="Q35" s="3546"/>
      <c r="R35" s="3575"/>
      <c r="S35" s="2476"/>
      <c r="T35" s="2300"/>
      <c r="U35" s="2337"/>
      <c r="V35" s="2335"/>
      <c r="W35" s="1494"/>
      <c r="X35" s="1494"/>
      <c r="Y35" s="1494"/>
    </row>
    <row r="36" spans="1:25" s="1468" customFormat="1" x14ac:dyDescent="0.25">
      <c r="B36" s="2275" t="s">
        <v>54</v>
      </c>
      <c r="C36" s="2273"/>
      <c r="D36" s="2273"/>
      <c r="E36" s="2273"/>
      <c r="F36" s="2273"/>
      <c r="G36" s="2273"/>
      <c r="H36" s="2273"/>
      <c r="I36" s="2273"/>
      <c r="J36" s="2286" t="s">
        <v>675</v>
      </c>
      <c r="K36" s="2286" t="s">
        <v>743</v>
      </c>
      <c r="L36" s="2282" t="s">
        <v>675</v>
      </c>
      <c r="M36" s="2282" t="s">
        <v>680</v>
      </c>
      <c r="N36" s="2283" t="s">
        <v>598</v>
      </c>
      <c r="O36" s="3148" t="s">
        <v>1230</v>
      </c>
      <c r="P36" s="3149"/>
      <c r="Q36" s="3149"/>
      <c r="R36" s="3150"/>
      <c r="S36" s="2289">
        <v>4303</v>
      </c>
      <c r="T36" s="2300" t="s">
        <v>681</v>
      </c>
      <c r="U36" s="2337" t="s">
        <v>1398</v>
      </c>
      <c r="V36" s="2335" t="s">
        <v>875</v>
      </c>
      <c r="W36" s="1494">
        <v>50000</v>
      </c>
      <c r="X36" s="1494">
        <v>37500</v>
      </c>
      <c r="Y36" s="1494">
        <v>50000</v>
      </c>
    </row>
    <row r="37" spans="1:25" s="1468" customFormat="1" ht="15.75" thickBot="1" x14ac:dyDescent="0.3">
      <c r="B37" s="2390"/>
      <c r="C37" s="2273"/>
      <c r="D37" s="2273"/>
      <c r="E37" s="2273"/>
      <c r="F37" s="2273"/>
      <c r="G37" s="2273"/>
      <c r="H37" s="2273"/>
      <c r="I37" s="2273"/>
      <c r="J37" s="2323" t="s">
        <v>675</v>
      </c>
      <c r="K37" s="2323" t="s">
        <v>743</v>
      </c>
      <c r="L37" s="2276" t="s">
        <v>675</v>
      </c>
      <c r="M37" s="2276" t="s">
        <v>722</v>
      </c>
      <c r="N37" s="2277"/>
      <c r="O37" s="3455" t="s">
        <v>1232</v>
      </c>
      <c r="P37" s="3104"/>
      <c r="Q37" s="3104"/>
      <c r="R37" s="3456"/>
      <c r="S37" s="2476"/>
      <c r="T37" s="2300"/>
      <c r="U37" s="2337"/>
      <c r="V37" s="2335"/>
      <c r="W37" s="1494"/>
      <c r="X37" s="1494"/>
      <c r="Y37" s="1494"/>
    </row>
    <row r="38" spans="1:25" s="1468" customFormat="1" x14ac:dyDescent="0.25">
      <c r="B38" s="2275" t="s">
        <v>54</v>
      </c>
      <c r="C38" s="2273"/>
      <c r="D38" s="2273"/>
      <c r="E38" s="2273"/>
      <c r="F38" s="2273"/>
      <c r="G38" s="2273"/>
      <c r="H38" s="2273"/>
      <c r="I38" s="2273"/>
      <c r="J38" s="2273" t="s">
        <v>675</v>
      </c>
      <c r="K38" s="2273" t="s">
        <v>743</v>
      </c>
      <c r="L38" s="2282" t="s">
        <v>675</v>
      </c>
      <c r="M38" s="2282" t="s">
        <v>722</v>
      </c>
      <c r="N38" s="2283" t="s">
        <v>598</v>
      </c>
      <c r="O38" s="3574" t="s">
        <v>1780</v>
      </c>
      <c r="P38" s="3546"/>
      <c r="Q38" s="3546"/>
      <c r="R38" s="3575"/>
      <c r="S38" s="2289">
        <v>4303</v>
      </c>
      <c r="T38" s="2300" t="s">
        <v>681</v>
      </c>
      <c r="U38" s="2300" t="s">
        <v>1319</v>
      </c>
      <c r="V38" s="2335" t="s">
        <v>875</v>
      </c>
      <c r="W38" s="1494">
        <v>50000</v>
      </c>
      <c r="X38" s="1494">
        <v>37500</v>
      </c>
      <c r="Y38" s="1494">
        <v>50000</v>
      </c>
    </row>
    <row r="39" spans="1:25" s="1468" customFormat="1" x14ac:dyDescent="0.25">
      <c r="B39" s="2390"/>
      <c r="C39" s="2273"/>
      <c r="D39" s="2273"/>
      <c r="E39" s="2273"/>
      <c r="F39" s="2273"/>
      <c r="G39" s="2273"/>
      <c r="H39" s="2273"/>
      <c r="I39" s="2273"/>
      <c r="J39" s="2273"/>
      <c r="K39" s="2273"/>
      <c r="L39" s="2282"/>
      <c r="M39" s="2282"/>
      <c r="N39" s="2283"/>
      <c r="O39" s="3148"/>
      <c r="P39" s="3149"/>
      <c r="Q39" s="3149"/>
      <c r="R39" s="3150"/>
      <c r="S39" s="2476"/>
      <c r="T39" s="2300"/>
      <c r="U39" s="2300"/>
      <c r="V39" s="2335"/>
      <c r="W39" s="1494"/>
      <c r="X39" s="1494"/>
      <c r="Y39" s="1494"/>
    </row>
    <row r="40" spans="1:25" s="1468" customFormat="1" ht="15.75" thickBot="1" x14ac:dyDescent="0.3">
      <c r="B40" s="2557"/>
      <c r="C40" s="2273"/>
      <c r="D40" s="2273"/>
      <c r="E40" s="2273"/>
      <c r="F40" s="2273"/>
      <c r="G40" s="2273"/>
      <c r="H40" s="2273"/>
      <c r="I40" s="2273"/>
      <c r="J40" s="2273"/>
      <c r="K40" s="2273"/>
      <c r="L40" s="2282"/>
      <c r="M40" s="2282"/>
      <c r="N40" s="2283"/>
      <c r="O40" s="3455"/>
      <c r="P40" s="3104"/>
      <c r="Q40" s="3104"/>
      <c r="R40" s="3456"/>
      <c r="S40" s="2476"/>
      <c r="T40" s="2300"/>
      <c r="U40" s="2300"/>
      <c r="V40" s="2335"/>
      <c r="W40" s="1494"/>
      <c r="X40" s="1494"/>
      <c r="Y40" s="1494"/>
    </row>
    <row r="41" spans="1:25" s="1468" customFormat="1" ht="16.5" thickBot="1" x14ac:dyDescent="0.3">
      <c r="B41" s="2557"/>
      <c r="C41" s="2315"/>
      <c r="D41" s="2315"/>
      <c r="E41" s="2315"/>
      <c r="F41" s="2315"/>
      <c r="G41" s="2315"/>
      <c r="H41" s="2315"/>
      <c r="I41" s="2315"/>
      <c r="J41" s="2315"/>
      <c r="K41" s="2315"/>
      <c r="L41" s="2297"/>
      <c r="M41" s="2297"/>
      <c r="N41" s="2298"/>
      <c r="O41" s="3574"/>
      <c r="P41" s="3546"/>
      <c r="Q41" s="3546"/>
      <c r="R41" s="3575"/>
      <c r="S41" s="2558"/>
      <c r="T41" s="2559"/>
      <c r="U41" s="2559"/>
      <c r="V41" s="2358"/>
      <c r="W41" s="2230"/>
      <c r="X41" s="2230"/>
      <c r="Y41" s="2230"/>
    </row>
    <row r="42" spans="1:25" s="2046" customFormat="1" ht="15.75" thickBot="1" x14ac:dyDescent="0.3">
      <c r="A42" s="1468"/>
      <c r="B42" s="3463" t="s">
        <v>1</v>
      </c>
      <c r="C42" s="3464"/>
      <c r="D42" s="3464"/>
      <c r="E42" s="3464"/>
      <c r="F42" s="3464"/>
      <c r="G42" s="3464"/>
      <c r="H42" s="3464"/>
      <c r="I42" s="3464"/>
      <c r="J42" s="3464"/>
      <c r="K42" s="3464"/>
      <c r="L42" s="3464"/>
      <c r="M42" s="3464"/>
      <c r="N42" s="3464"/>
      <c r="O42" s="3464"/>
      <c r="P42" s="3464"/>
      <c r="Q42" s="3464"/>
      <c r="R42" s="3464"/>
      <c r="S42" s="3464"/>
      <c r="T42" s="3464"/>
      <c r="U42" s="3464"/>
      <c r="V42" s="3465"/>
      <c r="W42" s="207">
        <f>SUM(W19:W41)</f>
        <v>1506219.2</v>
      </c>
      <c r="X42" s="207">
        <f>SUM(X19:X41)</f>
        <v>1130164.3999999999</v>
      </c>
      <c r="Y42" s="207">
        <f>(Y19+Y21+Y23+Y27+Y29+Y33+Y36+Y38)</f>
        <v>2029868</v>
      </c>
    </row>
    <row r="43" spans="1:25" ht="15.75" thickBot="1" x14ac:dyDescent="0.3">
      <c r="B43" s="3463" t="s">
        <v>517</v>
      </c>
      <c r="C43" s="3464"/>
      <c r="D43" s="3464"/>
      <c r="E43" s="3464"/>
      <c r="F43" s="3464"/>
      <c r="G43" s="3464"/>
      <c r="H43" s="3464"/>
      <c r="I43" s="3464"/>
      <c r="J43" s="3464"/>
      <c r="K43" s="3464"/>
      <c r="L43" s="3464"/>
      <c r="M43" s="3464"/>
      <c r="N43" s="3464"/>
      <c r="O43" s="3464"/>
      <c r="P43" s="3464"/>
      <c r="Q43" s="3464"/>
      <c r="R43" s="3464"/>
      <c r="S43" s="3464"/>
      <c r="T43" s="3464"/>
      <c r="U43" s="3464"/>
      <c r="V43" s="3465"/>
      <c r="W43" s="699">
        <f>W42+'146'!W44+'145'!W35</f>
        <v>3485192.08</v>
      </c>
      <c r="X43" s="699">
        <f>X42+'146'!X44+'145'!X35</f>
        <v>2724629.0599999996</v>
      </c>
      <c r="Y43" s="699">
        <f>('145'!Y35+'146'!Y44+'147'!Y42)</f>
        <v>4093452</v>
      </c>
    </row>
    <row r="44" spans="1:25" x14ac:dyDescent="0.25">
      <c r="B44" s="60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61"/>
    </row>
    <row r="45" spans="1:25" x14ac:dyDescent="0.25">
      <c r="B45" s="5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1465"/>
    </row>
    <row r="46" spans="1:25" x14ac:dyDescent="0.25">
      <c r="B46" s="5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62"/>
    </row>
    <row r="47" spans="1:25" x14ac:dyDescent="0.25">
      <c r="B47" s="55"/>
      <c r="C47" s="4"/>
      <c r="D47" s="4"/>
      <c r="E47" s="4"/>
      <c r="F47" s="4"/>
      <c r="G47" s="2"/>
      <c r="H47" s="2"/>
      <c r="I47" s="2"/>
      <c r="J47" s="2"/>
      <c r="K47" s="2"/>
      <c r="L47" s="2"/>
      <c r="M47" s="2"/>
      <c r="N47" s="2"/>
      <c r="O47" s="4"/>
      <c r="P47" s="4"/>
      <c r="Q47" s="4"/>
      <c r="R47" s="4"/>
      <c r="S47" s="2"/>
      <c r="T47" s="2"/>
      <c r="U47" s="2"/>
      <c r="V47" s="2"/>
      <c r="W47" s="4"/>
      <c r="X47" s="4"/>
      <c r="Y47" s="62"/>
    </row>
    <row r="48" spans="1:25" x14ac:dyDescent="0.25">
      <c r="B48" s="55"/>
      <c r="C48" s="3000" t="s">
        <v>916</v>
      </c>
      <c r="D48" s="3000"/>
      <c r="E48" s="3000"/>
      <c r="F48" s="3000"/>
      <c r="G48" s="26"/>
      <c r="H48" s="26"/>
      <c r="I48" s="26"/>
      <c r="J48" s="26"/>
      <c r="K48" s="26"/>
      <c r="L48" s="26"/>
      <c r="M48" s="26"/>
      <c r="N48" s="26"/>
      <c r="O48" s="3000" t="s">
        <v>15</v>
      </c>
      <c r="P48" s="3000"/>
      <c r="Q48" s="3000"/>
      <c r="R48" s="3000"/>
      <c r="S48" s="26"/>
      <c r="T48" s="26"/>
      <c r="U48" s="26"/>
      <c r="V48" s="26"/>
      <c r="W48" s="3000" t="s">
        <v>12</v>
      </c>
      <c r="X48" s="3000"/>
      <c r="Y48" s="62"/>
    </row>
    <row r="49" spans="2:25" ht="15.75" thickBot="1" x14ac:dyDescent="0.3"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8"/>
    </row>
    <row r="50" spans="2:25" x14ac:dyDescent="0.25">
      <c r="Y50">
        <v>147</v>
      </c>
    </row>
    <row r="51" spans="2:25" ht="19.5" customHeight="1" x14ac:dyDescent="0.25"/>
    <row r="55" spans="2:25" x14ac:dyDescent="0.25">
      <c r="X55" s="336"/>
    </row>
    <row r="56" spans="2:25" x14ac:dyDescent="0.25">
      <c r="X56" s="336"/>
    </row>
    <row r="57" spans="2:25" x14ac:dyDescent="0.25">
      <c r="X57" s="336"/>
    </row>
  </sheetData>
  <mergeCells count="63">
    <mergeCell ref="O37:R37"/>
    <mergeCell ref="O38:R38"/>
    <mergeCell ref="O39:R39"/>
    <mergeCell ref="O40:R40"/>
    <mergeCell ref="O41:R41"/>
    <mergeCell ref="O32:R32"/>
    <mergeCell ref="O33:R33"/>
    <mergeCell ref="O34:R34"/>
    <mergeCell ref="O35:R35"/>
    <mergeCell ref="O36:R36"/>
    <mergeCell ref="O27:R27"/>
    <mergeCell ref="O28:R28"/>
    <mergeCell ref="O29:R29"/>
    <mergeCell ref="O30:R30"/>
    <mergeCell ref="O31:R31"/>
    <mergeCell ref="O22:R22"/>
    <mergeCell ref="O23:R23"/>
    <mergeCell ref="O24:R24"/>
    <mergeCell ref="O25:R25"/>
    <mergeCell ref="O26:R26"/>
    <mergeCell ref="O17:R17"/>
    <mergeCell ref="O18:R18"/>
    <mergeCell ref="O19:R19"/>
    <mergeCell ref="O20:R20"/>
    <mergeCell ref="O21:R21"/>
    <mergeCell ref="B43:V43"/>
    <mergeCell ref="W48:X48"/>
    <mergeCell ref="O48:R48"/>
    <mergeCell ref="C48:F48"/>
    <mergeCell ref="B42:V42"/>
    <mergeCell ref="I11:I15"/>
    <mergeCell ref="J12:J15"/>
    <mergeCell ref="K12:K15"/>
    <mergeCell ref="J11:N11"/>
    <mergeCell ref="S11:S15"/>
    <mergeCell ref="L12:L15"/>
    <mergeCell ref="M12:M15"/>
    <mergeCell ref="N12:N15"/>
    <mergeCell ref="O13:R13"/>
    <mergeCell ref="O16:R16"/>
    <mergeCell ref="T11:T15"/>
    <mergeCell ref="U11:U15"/>
    <mergeCell ref="Y12:Y15"/>
    <mergeCell ref="K9:U9"/>
    <mergeCell ref="W11:X11"/>
    <mergeCell ref="W12:W15"/>
    <mergeCell ref="X12:X15"/>
    <mergeCell ref="V11:V15"/>
    <mergeCell ref="B11:B15"/>
    <mergeCell ref="C11:C15"/>
    <mergeCell ref="D12:D15"/>
    <mergeCell ref="E12:E15"/>
    <mergeCell ref="F12:F15"/>
    <mergeCell ref="D11:H11"/>
    <mergeCell ref="G12:G15"/>
    <mergeCell ref="H12:H15"/>
    <mergeCell ref="B1:Y1"/>
    <mergeCell ref="B2:Y2"/>
    <mergeCell ref="B3:Y3"/>
    <mergeCell ref="B4:Y4"/>
    <mergeCell ref="B7:Y7"/>
    <mergeCell ref="C5:E5"/>
    <mergeCell ref="W5:X5"/>
  </mergeCells>
  <pageMargins left="0.47244094488188976" right="0.70866141732283461" top="0.74803149606299213" bottom="0.74803149606299213" header="0.31496062992125984" footer="0.31496062992125984"/>
  <pageSetup paperSize="5" scale="62"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>
    <pageSetUpPr fitToPage="1"/>
  </sheetPr>
  <dimension ref="A1:R42"/>
  <sheetViews>
    <sheetView topLeftCell="A10" zoomScaleNormal="100" workbookViewId="0">
      <selection activeCell="J46" sqref="J46"/>
    </sheetView>
  </sheetViews>
  <sheetFormatPr baseColWidth="10" defaultRowHeight="15" x14ac:dyDescent="0.25"/>
  <cols>
    <col min="1" max="1" width="7.7109375" style="1246" customWidth="1"/>
    <col min="3" max="3" width="27.7109375" customWidth="1"/>
    <col min="4" max="4" width="10" customWidth="1"/>
    <col min="7" max="7" width="7.28515625" customWidth="1"/>
    <col min="8" max="8" width="12.7109375" bestFit="1" customWidth="1"/>
    <col min="9" max="9" width="13.7109375" customWidth="1"/>
    <col min="10" max="17" width="13.7109375" style="1246" customWidth="1"/>
  </cols>
  <sheetData>
    <row r="1" spans="2:18" s="1246" customFormat="1" x14ac:dyDescent="0.25"/>
    <row r="2" spans="2:18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  <c r="J2" s="1604"/>
      <c r="K2" s="1604"/>
      <c r="L2" s="1604"/>
      <c r="M2" s="1604"/>
      <c r="N2" s="1604"/>
      <c r="O2" s="1604"/>
      <c r="P2" s="1604"/>
      <c r="Q2" s="1604"/>
    </row>
    <row r="3" spans="2:18" x14ac:dyDescent="0.25">
      <c r="B3" s="3483" t="s">
        <v>0</v>
      </c>
      <c r="C3" s="3483"/>
      <c r="D3" s="3483"/>
      <c r="E3" s="3483"/>
      <c r="F3" s="3483"/>
      <c r="G3" s="3483"/>
      <c r="H3" s="3483"/>
      <c r="I3" s="3483"/>
      <c r="J3" s="1604"/>
      <c r="K3" s="1604"/>
      <c r="L3" s="1604"/>
      <c r="M3" s="1604"/>
      <c r="N3" s="1604"/>
      <c r="O3" s="1604"/>
      <c r="P3" s="1604"/>
      <c r="Q3" s="1604"/>
    </row>
    <row r="4" spans="2:18" x14ac:dyDescent="0.25">
      <c r="B4" s="3483" t="s">
        <v>1801</v>
      </c>
      <c r="C4" s="3483"/>
      <c r="D4" s="3483"/>
      <c r="E4" s="3483"/>
      <c r="F4" s="3483"/>
      <c r="G4" s="3483"/>
      <c r="H4" s="3483"/>
      <c r="I4" s="3483"/>
      <c r="J4" s="1604"/>
      <c r="K4" s="1604"/>
      <c r="L4" s="1604"/>
      <c r="M4" s="1604"/>
      <c r="N4" s="1604"/>
      <c r="O4" s="1604"/>
      <c r="P4" s="1604"/>
      <c r="Q4" s="1604"/>
    </row>
    <row r="5" spans="2:18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  <c r="J5" s="1604"/>
      <c r="K5" s="1604"/>
      <c r="L5" s="1604"/>
      <c r="M5" s="1604"/>
      <c r="N5" s="1604"/>
      <c r="O5" s="1604"/>
      <c r="P5" s="1604"/>
      <c r="Q5" s="1604"/>
    </row>
    <row r="6" spans="2:18" x14ac:dyDescent="0.25">
      <c r="B6" s="825" t="s">
        <v>283</v>
      </c>
      <c r="C6" s="1246"/>
      <c r="D6" s="1246"/>
      <c r="E6" s="1246"/>
      <c r="F6" s="1246"/>
      <c r="G6" s="1246"/>
      <c r="H6" s="1246"/>
      <c r="I6" s="1246"/>
    </row>
    <row r="7" spans="2:18" ht="15.75" thickBot="1" x14ac:dyDescent="0.3">
      <c r="B7" s="1246"/>
      <c r="C7" s="1246"/>
      <c r="D7" s="1246"/>
      <c r="E7" s="1246"/>
      <c r="F7" s="1293"/>
      <c r="G7" s="1246"/>
      <c r="H7" s="1246"/>
      <c r="I7" s="1246"/>
    </row>
    <row r="8" spans="2:18" ht="15.75" thickBot="1" x14ac:dyDescent="0.3">
      <c r="B8" s="459" t="s">
        <v>4</v>
      </c>
      <c r="C8" s="460"/>
      <c r="D8" s="1111">
        <v>7122</v>
      </c>
      <c r="E8" s="1764" t="s">
        <v>1874</v>
      </c>
      <c r="F8" s="1309" t="s">
        <v>2000</v>
      </c>
      <c r="G8" s="459"/>
      <c r="H8" s="459"/>
      <c r="I8" s="460"/>
      <c r="J8" s="1309"/>
      <c r="K8" s="1309"/>
      <c r="L8" s="1309"/>
      <c r="M8" s="1309"/>
      <c r="N8" s="1309"/>
      <c r="O8" s="1309"/>
      <c r="P8" s="1309"/>
      <c r="Q8" s="1309"/>
      <c r="R8" s="1309"/>
    </row>
    <row r="9" spans="2:18" ht="15.75" thickBot="1" x14ac:dyDescent="0.3">
      <c r="B9" s="1" t="s">
        <v>76</v>
      </c>
      <c r="C9" s="697"/>
      <c r="D9" s="1286">
        <v>15</v>
      </c>
      <c r="E9" s="234"/>
      <c r="F9" s="1320" t="s">
        <v>518</v>
      </c>
      <c r="G9" s="1247"/>
      <c r="H9" s="1320"/>
      <c r="I9" s="1312"/>
      <c r="J9" s="1288"/>
      <c r="K9" s="1247"/>
      <c r="L9" s="1247"/>
      <c r="M9" s="1247"/>
      <c r="N9" s="1247"/>
      <c r="O9" s="1247"/>
      <c r="P9" s="1247"/>
      <c r="Q9" s="1247"/>
      <c r="R9" s="1246"/>
    </row>
    <row r="10" spans="2:18" ht="15.75" thickBot="1" x14ac:dyDescent="0.3">
      <c r="B10" s="424" t="s">
        <v>77</v>
      </c>
      <c r="C10" s="697"/>
      <c r="D10" s="1286">
        <v>0</v>
      </c>
      <c r="E10" s="1292"/>
      <c r="F10" s="1247" t="s">
        <v>518</v>
      </c>
      <c r="G10" s="1275"/>
      <c r="H10" s="1275"/>
      <c r="I10" s="1312"/>
      <c r="J10" s="1247"/>
      <c r="K10" s="1247"/>
      <c r="L10" s="1247"/>
      <c r="M10" s="1247"/>
      <c r="N10" s="1247"/>
      <c r="O10" s="1247"/>
      <c r="P10" s="1247"/>
      <c r="Q10" s="1247"/>
    </row>
    <row r="11" spans="2:18" ht="15.75" thickBot="1" x14ac:dyDescent="0.3">
      <c r="B11" s="424" t="s">
        <v>78</v>
      </c>
      <c r="C11" s="460"/>
      <c r="D11" s="1286">
        <v>0</v>
      </c>
      <c r="E11" s="1246"/>
      <c r="F11" s="1275" t="s">
        <v>519</v>
      </c>
      <c r="G11" s="1320"/>
      <c r="H11" s="1320"/>
      <c r="I11" s="1312"/>
      <c r="J11" s="1247"/>
      <c r="K11" s="1247"/>
      <c r="L11" s="1247"/>
      <c r="M11" s="1247"/>
      <c r="N11" s="1247"/>
      <c r="O11" s="1247"/>
      <c r="P11" s="1247"/>
      <c r="Q11" s="1247"/>
    </row>
    <row r="12" spans="2:18" ht="15.75" thickBot="1" x14ac:dyDescent="0.3">
      <c r="B12" s="424" t="s">
        <v>284</v>
      </c>
      <c r="C12" s="192"/>
      <c r="D12" s="806">
        <v>1</v>
      </c>
      <c r="E12" s="234"/>
      <c r="F12" s="1320" t="s">
        <v>520</v>
      </c>
      <c r="G12" s="1247"/>
      <c r="H12" s="1293"/>
      <c r="I12" s="1275"/>
      <c r="J12" s="1288"/>
      <c r="K12" s="1247"/>
      <c r="L12" s="1247"/>
      <c r="M12" s="1247"/>
      <c r="N12" s="1247"/>
      <c r="O12" s="1247"/>
      <c r="P12" s="1247"/>
      <c r="Q12" s="1247"/>
    </row>
    <row r="13" spans="2:18" ht="15.75" thickBot="1" x14ac:dyDescent="0.3">
      <c r="B13" s="424" t="s">
        <v>1944</v>
      </c>
      <c r="C13" s="424"/>
      <c r="D13" s="1"/>
      <c r="E13" s="1320"/>
      <c r="F13" s="1312" t="s">
        <v>40</v>
      </c>
      <c r="G13" s="234"/>
      <c r="H13" s="1247"/>
      <c r="I13" s="1320"/>
      <c r="J13" s="1288"/>
      <c r="K13" s="1247"/>
      <c r="L13" s="1247"/>
      <c r="M13" s="1247"/>
      <c r="N13" s="1247"/>
      <c r="O13" s="1247"/>
      <c r="P13" s="1247"/>
      <c r="Q13" s="1247"/>
    </row>
    <row r="14" spans="2:18" ht="15.75" thickBot="1" x14ac:dyDescent="0.3">
      <c r="B14" s="459" t="s">
        <v>22</v>
      </c>
      <c r="C14" s="460"/>
      <c r="D14" s="1303">
        <v>4303</v>
      </c>
      <c r="E14" s="92" t="s">
        <v>296</v>
      </c>
      <c r="F14" s="92"/>
      <c r="G14" s="1115">
        <v>241604</v>
      </c>
      <c r="H14" s="234"/>
      <c r="I14" s="1246"/>
      <c r="J14" s="1288"/>
    </row>
    <row r="15" spans="2:18" ht="15.75" thickBot="1" x14ac:dyDescent="0.3">
      <c r="B15" s="1788" t="s">
        <v>287</v>
      </c>
      <c r="C15" s="1789"/>
      <c r="D15" s="458" t="s">
        <v>188</v>
      </c>
      <c r="E15" s="459"/>
      <c r="F15" s="460"/>
      <c r="G15" s="458" t="s">
        <v>290</v>
      </c>
      <c r="H15" s="459"/>
      <c r="I15" s="460"/>
      <c r="J15" s="1600"/>
      <c r="K15" s="1600"/>
      <c r="L15" s="1600"/>
      <c r="M15" s="1600"/>
      <c r="N15" s="1600"/>
      <c r="O15" s="1600"/>
      <c r="P15" s="1600"/>
      <c r="Q15" s="1600"/>
    </row>
    <row r="16" spans="2:18" ht="15.75" customHeight="1" thickBot="1" x14ac:dyDescent="0.3">
      <c r="B16" s="1790"/>
      <c r="C16" s="1791"/>
      <c r="D16" s="1767" t="s">
        <v>86</v>
      </c>
      <c r="E16" s="458" t="s">
        <v>288</v>
      </c>
      <c r="F16" s="460"/>
      <c r="G16" s="1769" t="s">
        <v>86</v>
      </c>
      <c r="H16" s="458" t="s">
        <v>291</v>
      </c>
      <c r="I16" s="460"/>
      <c r="J16" s="1600"/>
      <c r="K16" s="1600"/>
      <c r="L16" s="1600"/>
      <c r="M16" s="1600"/>
      <c r="N16" s="1600"/>
      <c r="O16" s="1600"/>
      <c r="P16" s="1600"/>
      <c r="Q16" s="1600"/>
    </row>
    <row r="17" spans="2:17" ht="15.75" thickBot="1" x14ac:dyDescent="0.3">
      <c r="B17" s="1792"/>
      <c r="C17" s="1793"/>
      <c r="D17" s="1768"/>
      <c r="E17" s="100" t="s">
        <v>92</v>
      </c>
      <c r="F17" s="100" t="s">
        <v>289</v>
      </c>
      <c r="G17" s="1794"/>
      <c r="H17" s="100" t="s">
        <v>87</v>
      </c>
      <c r="I17" s="101" t="s">
        <v>188</v>
      </c>
      <c r="J17" s="499"/>
      <c r="K17" s="499"/>
      <c r="L17" s="499"/>
      <c r="M17" s="499"/>
      <c r="N17" s="499"/>
      <c r="O17" s="499"/>
      <c r="P17" s="499"/>
      <c r="Q17" s="499"/>
    </row>
    <row r="18" spans="2:17" ht="15.75" thickBot="1" x14ac:dyDescent="0.3">
      <c r="B18" s="3551" t="s">
        <v>1999</v>
      </c>
      <c r="C18" s="3386"/>
      <c r="D18" s="1765">
        <v>12</v>
      </c>
      <c r="E18" s="82">
        <v>27029</v>
      </c>
      <c r="F18" s="253">
        <f t="shared" ref="F18:F35" si="0">E18*12</f>
        <v>324348</v>
      </c>
      <c r="G18" s="1765">
        <v>12</v>
      </c>
      <c r="H18" s="82">
        <v>27029</v>
      </c>
      <c r="I18" s="82">
        <v>324348</v>
      </c>
      <c r="J18" s="1609"/>
      <c r="K18" s="1609"/>
      <c r="L18" s="1609"/>
      <c r="M18" s="1609"/>
      <c r="N18" s="1609"/>
      <c r="O18" s="1609"/>
      <c r="P18" s="1609"/>
      <c r="Q18" s="1609"/>
    </row>
    <row r="19" spans="2:17" ht="15.75" thickBot="1" x14ac:dyDescent="0.3">
      <c r="B19" s="3551" t="s">
        <v>1943</v>
      </c>
      <c r="C19" s="3386"/>
      <c r="D19" s="1766">
        <v>11</v>
      </c>
      <c r="E19" s="75">
        <v>9095</v>
      </c>
      <c r="F19" s="253">
        <f t="shared" si="0"/>
        <v>109140</v>
      </c>
      <c r="G19" s="1766">
        <v>11</v>
      </c>
      <c r="H19" s="75">
        <v>9095</v>
      </c>
      <c r="I19" s="82">
        <f t="shared" ref="I19:I24" si="1">H19*12</f>
        <v>109140</v>
      </c>
      <c r="J19" s="1609"/>
      <c r="K19" s="1609"/>
      <c r="L19" s="1609"/>
      <c r="M19" s="1609"/>
      <c r="N19" s="1609"/>
      <c r="O19" s="1609"/>
      <c r="P19" s="1609"/>
      <c r="Q19" s="1609"/>
    </row>
    <row r="20" spans="2:17" ht="15.75" thickBot="1" x14ac:dyDescent="0.3">
      <c r="B20" s="3551" t="s">
        <v>1942</v>
      </c>
      <c r="C20" s="3386"/>
      <c r="D20" s="1766">
        <v>15</v>
      </c>
      <c r="E20" s="75">
        <v>31658</v>
      </c>
      <c r="F20" s="254">
        <f t="shared" si="0"/>
        <v>379896</v>
      </c>
      <c r="G20" s="1766">
        <v>15</v>
      </c>
      <c r="H20" s="75">
        <v>31658</v>
      </c>
      <c r="I20" s="75">
        <f t="shared" si="1"/>
        <v>379896</v>
      </c>
      <c r="J20" s="1609"/>
      <c r="K20" s="1609"/>
      <c r="L20" s="1609"/>
      <c r="M20" s="1609"/>
      <c r="N20" s="1609"/>
      <c r="O20" s="1609"/>
      <c r="P20" s="1609"/>
      <c r="Q20" s="1609"/>
    </row>
    <row r="21" spans="2:17" ht="15.75" thickBot="1" x14ac:dyDescent="0.3">
      <c r="B21" s="3551" t="s">
        <v>649</v>
      </c>
      <c r="C21" s="3386"/>
      <c r="D21" s="1766">
        <v>2</v>
      </c>
      <c r="E21" s="75">
        <v>3038</v>
      </c>
      <c r="F21" s="254">
        <f t="shared" si="0"/>
        <v>36456</v>
      </c>
      <c r="G21" s="1766">
        <v>2</v>
      </c>
      <c r="H21" s="75">
        <v>3038</v>
      </c>
      <c r="I21" s="254">
        <f t="shared" si="1"/>
        <v>36456</v>
      </c>
      <c r="J21" s="1669"/>
      <c r="K21" s="1609"/>
      <c r="L21" s="1609"/>
      <c r="M21" s="1609"/>
      <c r="N21" s="1609"/>
      <c r="O21" s="1609"/>
      <c r="P21" s="1609"/>
      <c r="Q21" s="1609"/>
    </row>
    <row r="22" spans="2:17" ht="15.75" thickBot="1" x14ac:dyDescent="0.3">
      <c r="B22" s="3551" t="s">
        <v>2425</v>
      </c>
      <c r="C22" s="3386"/>
      <c r="D22" s="1766">
        <v>1</v>
      </c>
      <c r="E22" s="75">
        <v>4000</v>
      </c>
      <c r="F22" s="254">
        <f t="shared" si="0"/>
        <v>48000</v>
      </c>
      <c r="G22" s="1766">
        <v>1</v>
      </c>
      <c r="H22" s="75">
        <v>4000</v>
      </c>
      <c r="I22" s="75">
        <f t="shared" si="1"/>
        <v>48000</v>
      </c>
      <c r="J22" s="1609"/>
      <c r="K22" s="1609"/>
      <c r="L22" s="1609"/>
      <c r="M22" s="1609"/>
      <c r="N22" s="1609"/>
      <c r="O22" s="1609"/>
      <c r="P22" s="1609"/>
      <c r="Q22" s="1609"/>
    </row>
    <row r="23" spans="2:17" ht="15.75" thickBot="1" x14ac:dyDescent="0.3">
      <c r="B23" s="3551" t="s">
        <v>2426</v>
      </c>
      <c r="C23" s="3386"/>
      <c r="D23" s="1766">
        <v>1</v>
      </c>
      <c r="E23" s="75">
        <v>6000</v>
      </c>
      <c r="F23" s="254">
        <f t="shared" si="0"/>
        <v>72000</v>
      </c>
      <c r="G23" s="1776">
        <v>1</v>
      </c>
      <c r="H23" s="75">
        <v>6000</v>
      </c>
      <c r="I23" s="75">
        <f t="shared" si="1"/>
        <v>72000</v>
      </c>
      <c r="J23" s="1609"/>
      <c r="K23" s="1609"/>
      <c r="L23" s="1609"/>
      <c r="M23" s="1609"/>
      <c r="N23" s="1609"/>
      <c r="O23" s="1609"/>
      <c r="P23" s="1609"/>
      <c r="Q23" s="1609"/>
    </row>
    <row r="24" spans="2:17" ht="15.75" thickBot="1" x14ac:dyDescent="0.3">
      <c r="B24" s="3551" t="s">
        <v>2567</v>
      </c>
      <c r="C24" s="3386"/>
      <c r="D24" s="1766">
        <v>1</v>
      </c>
      <c r="E24" s="75">
        <v>4000</v>
      </c>
      <c r="F24" s="254">
        <f t="shared" si="0"/>
        <v>48000</v>
      </c>
      <c r="G24" s="1776">
        <v>1</v>
      </c>
      <c r="H24" s="75">
        <v>4000</v>
      </c>
      <c r="I24" s="75">
        <f t="shared" si="1"/>
        <v>48000</v>
      </c>
      <c r="J24" s="1609"/>
      <c r="K24" s="1609"/>
      <c r="L24" s="1609"/>
      <c r="M24" s="1609"/>
      <c r="N24" s="1609"/>
      <c r="O24" s="1609"/>
      <c r="P24" s="1609"/>
      <c r="Q24" s="1609"/>
    </row>
    <row r="25" spans="2:17" ht="15.75" thickBot="1" x14ac:dyDescent="0.3">
      <c r="B25" s="3551" t="s">
        <v>2568</v>
      </c>
      <c r="C25" s="3386"/>
      <c r="D25" s="2733">
        <v>2</v>
      </c>
      <c r="E25" s="1048">
        <v>8000</v>
      </c>
      <c r="F25" s="254">
        <f t="shared" si="0"/>
        <v>96000</v>
      </c>
      <c r="G25" s="2736">
        <v>2</v>
      </c>
      <c r="H25" s="1471">
        <v>8000</v>
      </c>
      <c r="I25" s="75">
        <f t="shared" ref="I25:I35" si="2">(H25*12)</f>
        <v>96000</v>
      </c>
      <c r="J25" s="1247"/>
      <c r="K25" s="1247"/>
      <c r="L25" s="1247"/>
      <c r="M25" s="1247"/>
      <c r="N25" s="1247"/>
      <c r="O25" s="1247"/>
      <c r="P25" s="1247"/>
      <c r="Q25" s="1247"/>
    </row>
    <row r="26" spans="2:17" ht="15.75" thickBot="1" x14ac:dyDescent="0.3">
      <c r="B26" s="3551" t="s">
        <v>2564</v>
      </c>
      <c r="C26" s="3386"/>
      <c r="D26" s="2733">
        <v>1</v>
      </c>
      <c r="E26" s="1048">
        <v>3000</v>
      </c>
      <c r="F26" s="254">
        <f t="shared" si="0"/>
        <v>36000</v>
      </c>
      <c r="G26" s="2736">
        <v>1</v>
      </c>
      <c r="H26" s="2747">
        <v>3000</v>
      </c>
      <c r="I26" s="75">
        <f t="shared" si="2"/>
        <v>36000</v>
      </c>
      <c r="J26" s="1247"/>
      <c r="K26" s="1247"/>
      <c r="L26" s="1247"/>
      <c r="M26" s="1247"/>
      <c r="N26" s="1247"/>
      <c r="O26" s="1247"/>
      <c r="P26" s="1247"/>
      <c r="Q26" s="1247"/>
    </row>
    <row r="27" spans="2:17" ht="15.75" thickBot="1" x14ac:dyDescent="0.3">
      <c r="B27" s="3551" t="s">
        <v>2569</v>
      </c>
      <c r="C27" s="3386"/>
      <c r="D27" s="2733">
        <v>2</v>
      </c>
      <c r="E27" s="1048">
        <v>8000</v>
      </c>
      <c r="F27" s="254">
        <f t="shared" si="0"/>
        <v>96000</v>
      </c>
      <c r="G27" s="2736">
        <v>2</v>
      </c>
      <c r="H27" s="75">
        <v>8000</v>
      </c>
      <c r="I27" s="75">
        <f t="shared" si="2"/>
        <v>96000</v>
      </c>
      <c r="J27" s="1247"/>
      <c r="K27" s="1247"/>
      <c r="L27" s="1247"/>
      <c r="M27" s="1247"/>
      <c r="N27" s="1247"/>
      <c r="O27" s="1247"/>
      <c r="P27" s="1247"/>
      <c r="Q27" s="1247"/>
    </row>
    <row r="28" spans="2:17" ht="15.75" thickBot="1" x14ac:dyDescent="0.3">
      <c r="B28" s="3551" t="s">
        <v>2570</v>
      </c>
      <c r="C28" s="3386"/>
      <c r="D28" s="2733">
        <v>1</v>
      </c>
      <c r="E28" s="1048">
        <v>15000</v>
      </c>
      <c r="F28" s="254">
        <f>E28*12</f>
        <v>180000</v>
      </c>
      <c r="G28" s="2736">
        <v>1</v>
      </c>
      <c r="H28" s="75">
        <v>15000</v>
      </c>
      <c r="I28" s="75">
        <f t="shared" si="2"/>
        <v>180000</v>
      </c>
      <c r="J28" s="1247"/>
      <c r="K28" s="1247"/>
      <c r="L28" s="1247"/>
      <c r="M28" s="1247"/>
      <c r="N28" s="1247"/>
      <c r="O28" s="1247"/>
      <c r="P28" s="1247"/>
      <c r="Q28" s="1247"/>
    </row>
    <row r="29" spans="2:17" ht="15.75" thickBot="1" x14ac:dyDescent="0.3">
      <c r="B29" s="3551" t="s">
        <v>95</v>
      </c>
      <c r="C29" s="3386"/>
      <c r="D29" s="2733">
        <v>1</v>
      </c>
      <c r="E29" s="1048">
        <v>5200</v>
      </c>
      <c r="F29" s="254">
        <f>E29*12</f>
        <v>62400</v>
      </c>
      <c r="G29" s="2736">
        <v>1</v>
      </c>
      <c r="H29" s="75">
        <v>5200</v>
      </c>
      <c r="I29" s="75">
        <f t="shared" si="2"/>
        <v>62400</v>
      </c>
      <c r="J29" s="1247"/>
      <c r="K29" s="1247"/>
      <c r="L29" s="1247"/>
      <c r="M29" s="1247"/>
      <c r="N29" s="1247"/>
      <c r="O29" s="1247"/>
      <c r="P29" s="1247"/>
      <c r="Q29" s="1247"/>
    </row>
    <row r="30" spans="2:17" ht="15.75" thickBot="1" x14ac:dyDescent="0.3">
      <c r="B30" s="3551" t="s">
        <v>2571</v>
      </c>
      <c r="C30" s="3386"/>
      <c r="D30" s="2733">
        <v>1</v>
      </c>
      <c r="E30" s="1048">
        <v>6000</v>
      </c>
      <c r="F30" s="254">
        <f t="shared" si="0"/>
        <v>72000</v>
      </c>
      <c r="G30" s="2736">
        <v>1</v>
      </c>
      <c r="H30" s="75">
        <v>6000</v>
      </c>
      <c r="I30" s="75">
        <f t="shared" si="2"/>
        <v>72000</v>
      </c>
      <c r="J30" s="1247"/>
      <c r="K30" s="1247"/>
      <c r="L30" s="1247"/>
      <c r="M30" s="1247"/>
      <c r="N30" s="1247"/>
      <c r="O30" s="1247"/>
      <c r="P30" s="1247"/>
      <c r="Q30" s="1247"/>
    </row>
    <row r="31" spans="2:17" ht="15.75" thickBot="1" x14ac:dyDescent="0.3">
      <c r="B31" s="3551" t="s">
        <v>2572</v>
      </c>
      <c r="C31" s="3386"/>
      <c r="D31" s="2733">
        <v>1</v>
      </c>
      <c r="E31" s="1048">
        <v>3500</v>
      </c>
      <c r="F31" s="254">
        <f t="shared" si="0"/>
        <v>42000</v>
      </c>
      <c r="G31" s="2736">
        <v>1</v>
      </c>
      <c r="H31" s="75">
        <v>3500</v>
      </c>
      <c r="I31" s="75">
        <f t="shared" si="2"/>
        <v>42000</v>
      </c>
      <c r="J31" s="1247"/>
      <c r="K31" s="1247"/>
      <c r="L31" s="1247"/>
      <c r="M31" s="1247"/>
      <c r="N31" s="1247"/>
      <c r="O31" s="1247"/>
      <c r="P31" s="1247"/>
      <c r="Q31" s="1247"/>
    </row>
    <row r="32" spans="2:17" s="1246" customFormat="1" ht="15.75" thickBot="1" x14ac:dyDescent="0.3">
      <c r="B32" s="3875" t="s">
        <v>2573</v>
      </c>
      <c r="C32" s="3877"/>
      <c r="D32" s="2732">
        <v>1</v>
      </c>
      <c r="E32" s="1048">
        <v>3200</v>
      </c>
      <c r="F32" s="254">
        <f t="shared" si="0"/>
        <v>38400</v>
      </c>
      <c r="G32" s="1297">
        <v>1</v>
      </c>
      <c r="H32" s="75">
        <v>3200</v>
      </c>
      <c r="I32" s="75">
        <f t="shared" si="2"/>
        <v>38400</v>
      </c>
      <c r="J32" s="1247"/>
      <c r="K32" s="1247"/>
      <c r="L32" s="1247"/>
      <c r="M32" s="1247"/>
      <c r="N32" s="1247"/>
      <c r="O32" s="1247"/>
      <c r="P32" s="1247"/>
      <c r="Q32" s="1247"/>
    </row>
    <row r="33" spans="2:17" s="1246" customFormat="1" ht="15.75" thickBot="1" x14ac:dyDescent="0.3">
      <c r="B33" s="3875" t="s">
        <v>2574</v>
      </c>
      <c r="C33" s="3877"/>
      <c r="D33" s="2732">
        <v>1</v>
      </c>
      <c r="E33" s="75">
        <v>1519</v>
      </c>
      <c r="F33" s="254">
        <f t="shared" si="0"/>
        <v>18228</v>
      </c>
      <c r="G33" s="1297">
        <v>1</v>
      </c>
      <c r="H33" s="75">
        <v>1519</v>
      </c>
      <c r="I33" s="75">
        <f t="shared" si="2"/>
        <v>18228</v>
      </c>
      <c r="J33" s="1247"/>
      <c r="K33" s="1247"/>
      <c r="L33" s="1247"/>
      <c r="M33" s="1247"/>
      <c r="N33" s="1247"/>
      <c r="O33" s="1247"/>
      <c r="P33" s="1247"/>
      <c r="Q33" s="1247"/>
    </row>
    <row r="34" spans="2:17" s="1246" customFormat="1" ht="15.75" thickBot="1" x14ac:dyDescent="0.3">
      <c r="B34" s="3875" t="s">
        <v>2575</v>
      </c>
      <c r="C34" s="3877"/>
      <c r="D34" s="2732">
        <v>1</v>
      </c>
      <c r="E34" s="75">
        <v>3000</v>
      </c>
      <c r="F34" s="254">
        <f t="shared" si="0"/>
        <v>36000</v>
      </c>
      <c r="G34" s="1297">
        <v>1</v>
      </c>
      <c r="H34" s="75">
        <v>3000</v>
      </c>
      <c r="I34" s="75">
        <f t="shared" si="2"/>
        <v>36000</v>
      </c>
      <c r="J34" s="1247"/>
      <c r="K34" s="1247"/>
      <c r="L34" s="1247"/>
      <c r="M34" s="1247"/>
      <c r="N34" s="1247"/>
      <c r="O34" s="1247"/>
      <c r="P34" s="1247"/>
      <c r="Q34" s="1247"/>
    </row>
    <row r="35" spans="2:17" s="1246" customFormat="1" ht="15.75" thickBot="1" x14ac:dyDescent="0.3">
      <c r="B35" s="3875" t="s">
        <v>2576</v>
      </c>
      <c r="C35" s="3877"/>
      <c r="D35" s="2732">
        <v>1</v>
      </c>
      <c r="E35" s="75">
        <v>5000</v>
      </c>
      <c r="F35" s="254">
        <f t="shared" si="0"/>
        <v>60000</v>
      </c>
      <c r="G35" s="1297">
        <v>1</v>
      </c>
      <c r="H35" s="75">
        <v>5000</v>
      </c>
      <c r="I35" s="75">
        <f t="shared" si="2"/>
        <v>60000</v>
      </c>
      <c r="J35" s="1247"/>
      <c r="K35" s="1247"/>
      <c r="L35" s="1247"/>
      <c r="M35" s="1247"/>
      <c r="N35" s="1247"/>
      <c r="O35" s="1247"/>
      <c r="P35" s="1247"/>
      <c r="Q35" s="1247"/>
    </row>
    <row r="36" spans="2:17" s="1246" customFormat="1" ht="15.75" thickBot="1" x14ac:dyDescent="0.3">
      <c r="B36" s="3875"/>
      <c r="C36" s="3877"/>
      <c r="D36" s="796"/>
      <c r="E36" s="75"/>
      <c r="F36" s="254"/>
      <c r="G36" s="1297"/>
      <c r="H36" s="75"/>
      <c r="I36" s="75"/>
      <c r="J36" s="1247"/>
      <c r="K36" s="1247"/>
      <c r="L36" s="1247"/>
      <c r="M36" s="1247"/>
      <c r="N36" s="1247"/>
      <c r="O36" s="1247"/>
      <c r="P36" s="1247"/>
      <c r="Q36" s="1247"/>
    </row>
    <row r="37" spans="2:17" ht="15.75" thickBot="1" x14ac:dyDescent="0.3">
      <c r="B37" s="3551"/>
      <c r="C37" s="3386"/>
      <c r="D37" s="796"/>
      <c r="E37" s="1310"/>
      <c r="F37" s="1254"/>
      <c r="G37" s="1297"/>
      <c r="H37" s="75"/>
      <c r="I37" s="75"/>
      <c r="J37" s="1609"/>
      <c r="K37" s="1609"/>
      <c r="L37" s="1609"/>
      <c r="M37" s="1609"/>
      <c r="N37" s="1609"/>
      <c r="O37" s="1609"/>
      <c r="P37" s="1609"/>
      <c r="Q37" s="1609"/>
    </row>
    <row r="38" spans="2:17" ht="15.75" thickBot="1" x14ac:dyDescent="0.3">
      <c r="B38" s="1246"/>
      <c r="C38" s="92" t="s">
        <v>99</v>
      </c>
      <c r="D38" s="234"/>
      <c r="E38" s="1308">
        <f>SUM(E18:E37)</f>
        <v>146239</v>
      </c>
      <c r="F38" s="1324">
        <f>SUM(F18:F37)</f>
        <v>1754868</v>
      </c>
      <c r="G38" s="255"/>
      <c r="H38" s="1324">
        <f>SUM(H18:H37)</f>
        <v>146239</v>
      </c>
      <c r="I38" s="1308">
        <f>SUM(I18:I37)</f>
        <v>1754868</v>
      </c>
      <c r="J38" s="1599"/>
      <c r="K38" s="1599"/>
      <c r="L38" s="1599"/>
      <c r="M38" s="1599"/>
      <c r="N38" s="1599"/>
      <c r="O38" s="1599"/>
      <c r="P38" s="1599"/>
      <c r="Q38" s="1599"/>
    </row>
    <row r="39" spans="2:17" x14ac:dyDescent="0.25">
      <c r="B39" s="1246"/>
      <c r="C39" s="1246"/>
      <c r="D39" s="1246"/>
      <c r="E39" s="1246"/>
      <c r="F39" s="1246"/>
      <c r="G39" s="1246"/>
      <c r="H39" s="1246"/>
      <c r="I39" s="1246"/>
    </row>
    <row r="40" spans="2:17" x14ac:dyDescent="0.25">
      <c r="B40" s="1246"/>
      <c r="C40" s="1250"/>
      <c r="D40" s="1250"/>
      <c r="E40" s="1246"/>
      <c r="F40" s="1250"/>
      <c r="G40" s="1246"/>
      <c r="H40" s="1250"/>
      <c r="I40" s="1246"/>
    </row>
    <row r="41" spans="2:17" x14ac:dyDescent="0.25">
      <c r="B41" s="1246"/>
      <c r="C41" s="3447" t="s">
        <v>294</v>
      </c>
      <c r="D41" s="3447"/>
      <c r="E41" s="1246"/>
      <c r="F41" s="1521" t="s">
        <v>271</v>
      </c>
      <c r="G41" s="1246"/>
      <c r="H41" s="1521" t="s">
        <v>295</v>
      </c>
      <c r="I41" s="1246"/>
    </row>
    <row r="42" spans="2:17" x14ac:dyDescent="0.25">
      <c r="B42" s="1246"/>
      <c r="C42" s="1246"/>
      <c r="D42" s="1246"/>
      <c r="E42" s="1246"/>
      <c r="F42" s="1246"/>
      <c r="G42" s="1246"/>
      <c r="H42" s="1246"/>
      <c r="I42" s="1246">
        <v>148</v>
      </c>
    </row>
  </sheetData>
  <mergeCells count="25">
    <mergeCell ref="B33:C33"/>
    <mergeCell ref="B36:C36"/>
    <mergeCell ref="B34:C34"/>
    <mergeCell ref="B35:C35"/>
    <mergeCell ref="B28:C28"/>
    <mergeCell ref="B29:C29"/>
    <mergeCell ref="B30:C30"/>
    <mergeCell ref="B31:C31"/>
    <mergeCell ref="B32:C32"/>
    <mergeCell ref="C41:D41"/>
    <mergeCell ref="B2:I2"/>
    <mergeCell ref="B3:I3"/>
    <mergeCell ref="B4:I4"/>
    <mergeCell ref="B5:I5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37:C37"/>
    <mergeCell ref="B27:C27"/>
  </mergeCells>
  <pageMargins left="0.7" right="0.7" top="0.75" bottom="0.75" header="0.3" footer="0.3"/>
  <pageSetup paperSize="5" scale="7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M45"/>
  <sheetViews>
    <sheetView topLeftCell="A16" zoomScaleNormal="100" workbookViewId="0">
      <selection activeCell="D47" sqref="D47"/>
    </sheetView>
  </sheetViews>
  <sheetFormatPr baseColWidth="10" defaultRowHeight="15" x14ac:dyDescent="0.25"/>
  <cols>
    <col min="1" max="1" width="17.42578125" style="1246" customWidth="1"/>
    <col min="4" max="4" width="9.140625" customWidth="1"/>
    <col min="5" max="5" width="8.5703125" customWidth="1"/>
    <col min="9" max="9" width="37.85546875" customWidth="1"/>
    <col min="13" max="13" width="7.140625" customWidth="1"/>
  </cols>
  <sheetData>
    <row r="1" spans="2:13" s="1246" customFormat="1" ht="15.75" thickBot="1" x14ac:dyDescent="0.3"/>
    <row r="2" spans="2:13" x14ac:dyDescent="0.25">
      <c r="B2" s="3102" t="s">
        <v>17</v>
      </c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7"/>
    </row>
    <row r="3" spans="2:13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2"/>
    </row>
    <row r="4" spans="2:13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1"/>
    </row>
    <row r="5" spans="2:13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3"/>
    </row>
    <row r="6" spans="2:13" ht="12" customHeight="1" x14ac:dyDescent="0.25">
      <c r="B6" s="1146"/>
      <c r="C6" s="1141"/>
      <c r="D6" s="1141"/>
      <c r="E6" s="1141"/>
      <c r="F6" s="1141"/>
      <c r="G6" s="1141"/>
      <c r="H6" s="1141"/>
      <c r="I6" s="1141"/>
      <c r="J6" s="1141"/>
      <c r="K6" s="3101" t="s">
        <v>2454</v>
      </c>
      <c r="L6" s="3101"/>
      <c r="M6" s="1147"/>
    </row>
    <row r="7" spans="2:13" ht="12" customHeight="1" x14ac:dyDescent="0.25">
      <c r="B7" s="1145"/>
      <c r="C7" s="1139"/>
      <c r="D7" s="1139"/>
      <c r="E7" s="1139"/>
      <c r="F7" s="1139"/>
      <c r="G7" s="1139"/>
      <c r="H7" s="1139"/>
      <c r="I7" s="1139"/>
      <c r="J7" s="1139"/>
      <c r="K7" s="1139"/>
      <c r="L7" s="1139" t="s">
        <v>19</v>
      </c>
      <c r="M7" s="1148"/>
    </row>
    <row r="8" spans="2:13" x14ac:dyDescent="0.25">
      <c r="B8" s="3038" t="s">
        <v>1627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40"/>
    </row>
    <row r="9" spans="2:13" ht="11.25" customHeight="1" x14ac:dyDescent="0.25">
      <c r="B9" s="1152"/>
      <c r="C9" s="1139"/>
      <c r="D9" s="1139"/>
      <c r="E9" s="1139"/>
      <c r="F9" s="1139"/>
      <c r="G9" s="1139"/>
      <c r="H9" s="1140" t="s">
        <v>1629</v>
      </c>
      <c r="I9" s="1140"/>
      <c r="J9" s="1140"/>
      <c r="K9" s="1140"/>
      <c r="L9" s="1140"/>
      <c r="M9" s="1148"/>
    </row>
    <row r="10" spans="2:13" ht="12.75" customHeight="1" thickBot="1" x14ac:dyDescent="0.3">
      <c r="B10" s="1152" t="s">
        <v>1630</v>
      </c>
      <c r="C10" s="1139"/>
      <c r="D10" s="1139"/>
      <c r="E10" s="1139"/>
      <c r="F10" s="1139"/>
      <c r="G10" s="1139"/>
      <c r="H10" s="1139"/>
      <c r="I10" s="1139"/>
      <c r="J10" s="1139"/>
      <c r="K10" s="1139"/>
      <c r="L10" s="1139"/>
      <c r="M10" s="1148"/>
    </row>
    <row r="11" spans="2:13" x14ac:dyDescent="0.25">
      <c r="B11" s="3084" t="s">
        <v>1631</v>
      </c>
      <c r="C11" s="3084" t="s">
        <v>20</v>
      </c>
      <c r="D11" s="3084" t="s">
        <v>21</v>
      </c>
      <c r="E11" s="3084" t="s">
        <v>1644</v>
      </c>
      <c r="F11" s="3243" t="s">
        <v>1645</v>
      </c>
      <c r="G11" s="3244"/>
      <c r="H11" s="3244"/>
      <c r="I11" s="3245"/>
      <c r="J11" s="3246" t="s">
        <v>22</v>
      </c>
      <c r="K11" s="3247" t="s">
        <v>23</v>
      </c>
      <c r="L11" s="3248"/>
      <c r="M11" s="3249"/>
    </row>
    <row r="12" spans="2:13" x14ac:dyDescent="0.25">
      <c r="B12" s="3208"/>
      <c r="C12" s="3208"/>
      <c r="D12" s="3208"/>
      <c r="E12" s="3208"/>
      <c r="F12" s="3214"/>
      <c r="G12" s="3215"/>
      <c r="H12" s="3215"/>
      <c r="I12" s="3216"/>
      <c r="J12" s="3200"/>
      <c r="K12" s="3202"/>
      <c r="L12" s="3203"/>
      <c r="M12" s="3204"/>
    </row>
    <row r="13" spans="2:13" ht="13.5" customHeight="1" x14ac:dyDescent="0.25">
      <c r="B13" s="3208"/>
      <c r="C13" s="3208"/>
      <c r="D13" s="3208"/>
      <c r="E13" s="3208"/>
      <c r="F13" s="3214"/>
      <c r="G13" s="3215"/>
      <c r="H13" s="3215"/>
      <c r="I13" s="3216"/>
      <c r="J13" s="3200"/>
      <c r="K13" s="3202"/>
      <c r="L13" s="3203"/>
      <c r="M13" s="3204"/>
    </row>
    <row r="14" spans="2:13" ht="2.25" customHeight="1" thickBot="1" x14ac:dyDescent="0.3">
      <c r="B14" s="3097"/>
      <c r="C14" s="3097"/>
      <c r="D14" s="3097"/>
      <c r="E14" s="3097"/>
      <c r="F14" s="3217"/>
      <c r="G14" s="3218"/>
      <c r="H14" s="3218"/>
      <c r="I14" s="3219"/>
      <c r="J14" s="3201"/>
      <c r="K14" s="3205"/>
      <c r="L14" s="3206"/>
      <c r="M14" s="3207"/>
    </row>
    <row r="15" spans="2:13" ht="15.75" thickBot="1" x14ac:dyDescent="0.3">
      <c r="B15" s="1153">
        <v>1</v>
      </c>
      <c r="C15" s="1142">
        <v>3</v>
      </c>
      <c r="D15" s="1142">
        <v>4</v>
      </c>
      <c r="E15" s="1154">
        <v>5</v>
      </c>
      <c r="F15" s="3211">
        <v>6</v>
      </c>
      <c r="G15" s="3212"/>
      <c r="H15" s="3212"/>
      <c r="I15" s="3213"/>
      <c r="J15" s="1142">
        <v>7</v>
      </c>
      <c r="K15" s="3211">
        <v>8</v>
      </c>
      <c r="L15" s="3212"/>
      <c r="M15" s="3240"/>
    </row>
    <row r="16" spans="2:13" x14ac:dyDescent="0.25">
      <c r="B16" s="1155"/>
      <c r="C16" s="1155" t="s">
        <v>676</v>
      </c>
      <c r="D16" s="1158"/>
      <c r="E16" s="2066"/>
      <c r="F16" s="3250" t="s">
        <v>29</v>
      </c>
      <c r="G16" s="3251"/>
      <c r="H16" s="3251"/>
      <c r="I16" s="3252"/>
      <c r="J16" s="1158"/>
      <c r="K16" s="3088"/>
      <c r="L16" s="3089"/>
      <c r="M16" s="3241"/>
    </row>
    <row r="17" spans="2:13" x14ac:dyDescent="0.25">
      <c r="B17" s="1157"/>
      <c r="C17" s="1156" t="s">
        <v>676</v>
      </c>
      <c r="D17" s="1156"/>
      <c r="E17" s="481"/>
      <c r="F17" s="3231" t="s">
        <v>1646</v>
      </c>
      <c r="G17" s="3232"/>
      <c r="H17" s="3232"/>
      <c r="I17" s="3233"/>
      <c r="J17" s="1156">
        <v>2503</v>
      </c>
      <c r="K17" s="3228" t="s">
        <v>30</v>
      </c>
      <c r="L17" s="3229"/>
      <c r="M17" s="3230"/>
    </row>
    <row r="18" spans="2:13" x14ac:dyDescent="0.25">
      <c r="B18" s="1157"/>
      <c r="C18" s="1156" t="s">
        <v>676</v>
      </c>
      <c r="D18" s="1156"/>
      <c r="E18" s="481"/>
      <c r="F18" s="3231" t="s">
        <v>1647</v>
      </c>
      <c r="G18" s="3232"/>
      <c r="H18" s="3232"/>
      <c r="I18" s="3233"/>
      <c r="J18" s="1156" t="s">
        <v>1354</v>
      </c>
      <c r="K18" s="3228"/>
      <c r="L18" s="3229"/>
      <c r="M18" s="3230"/>
    </row>
    <row r="19" spans="2:13" x14ac:dyDescent="0.25">
      <c r="B19" s="1157"/>
      <c r="C19" s="1156" t="s">
        <v>676</v>
      </c>
      <c r="D19" s="1156"/>
      <c r="E19" s="481"/>
      <c r="F19" s="3231" t="s">
        <v>1648</v>
      </c>
      <c r="G19" s="3232"/>
      <c r="H19" s="3232"/>
      <c r="I19" s="3233"/>
      <c r="J19" s="1156"/>
      <c r="K19" s="3228"/>
      <c r="L19" s="3229"/>
      <c r="M19" s="3230"/>
    </row>
    <row r="20" spans="2:13" s="1246" customFormat="1" x14ac:dyDescent="0.25">
      <c r="B20" s="1157"/>
      <c r="C20" s="1156"/>
      <c r="D20" s="1156"/>
      <c r="E20" s="481"/>
      <c r="F20" s="2753"/>
      <c r="G20" s="2754"/>
      <c r="H20" s="2754"/>
      <c r="I20" s="2755"/>
      <c r="J20" s="1156"/>
      <c r="K20" s="2756"/>
      <c r="L20" s="2757"/>
      <c r="M20" s="2758"/>
    </row>
    <row r="21" spans="2:13" s="1246" customFormat="1" x14ac:dyDescent="0.25">
      <c r="B21" s="1157"/>
      <c r="C21" s="1335"/>
      <c r="D21" s="1335" t="s">
        <v>598</v>
      </c>
      <c r="E21" s="481"/>
      <c r="F21" s="3234" t="s">
        <v>2272</v>
      </c>
      <c r="G21" s="3235"/>
      <c r="H21" s="3235"/>
      <c r="I21" s="3236"/>
      <c r="J21" s="1156"/>
      <c r="K21" s="3228"/>
      <c r="L21" s="3229"/>
      <c r="M21" s="3230"/>
    </row>
    <row r="22" spans="2:13" x14ac:dyDescent="0.25">
      <c r="B22" s="1157"/>
      <c r="C22" s="1156"/>
      <c r="D22" s="1156"/>
      <c r="E22" s="481"/>
      <c r="F22" s="3231" t="s">
        <v>2274</v>
      </c>
      <c r="G22" s="3232"/>
      <c r="H22" s="3232"/>
      <c r="I22" s="3233"/>
      <c r="J22" s="1156" t="s">
        <v>1413</v>
      </c>
      <c r="K22" s="3228" t="s">
        <v>30</v>
      </c>
      <c r="L22" s="3229"/>
      <c r="M22" s="3230"/>
    </row>
    <row r="23" spans="2:13" s="1246" customFormat="1" x14ac:dyDescent="0.25">
      <c r="B23" s="1157"/>
      <c r="C23" s="1156"/>
      <c r="D23" s="1335"/>
      <c r="E23" s="481"/>
      <c r="F23" s="3231"/>
      <c r="G23" s="3232"/>
      <c r="H23" s="3232"/>
      <c r="I23" s="3233"/>
      <c r="J23" s="1156"/>
      <c r="K23" s="3228"/>
      <c r="L23" s="3229"/>
      <c r="M23" s="3230"/>
    </row>
    <row r="24" spans="2:13" s="1246" customFormat="1" x14ac:dyDescent="0.25">
      <c r="B24" s="1157"/>
      <c r="C24" s="1156"/>
      <c r="D24" s="1335" t="s">
        <v>610</v>
      </c>
      <c r="E24" s="481"/>
      <c r="F24" s="3234" t="s">
        <v>2273</v>
      </c>
      <c r="G24" s="3235"/>
      <c r="H24" s="3235"/>
      <c r="I24" s="3236"/>
      <c r="J24" s="1156"/>
      <c r="K24" s="2064"/>
      <c r="L24" s="2062"/>
      <c r="M24" s="2063"/>
    </row>
    <row r="25" spans="2:13" s="1246" customFormat="1" x14ac:dyDescent="0.25">
      <c r="B25" s="1157"/>
      <c r="C25" s="1156"/>
      <c r="D25" s="1335"/>
      <c r="E25" s="481"/>
      <c r="F25" s="3242" t="s">
        <v>2592</v>
      </c>
      <c r="G25" s="3253"/>
      <c r="H25" s="3253"/>
      <c r="I25" s="3254"/>
      <c r="J25" s="1156" t="s">
        <v>1413</v>
      </c>
      <c r="K25" s="2064"/>
      <c r="L25" s="2062"/>
      <c r="M25" s="2063"/>
    </row>
    <row r="26" spans="2:13" s="1246" customFormat="1" x14ac:dyDescent="0.25">
      <c r="B26" s="1157"/>
      <c r="C26" s="1156"/>
      <c r="D26" s="1335"/>
      <c r="E26" s="481"/>
      <c r="F26" s="3242" t="s">
        <v>2585</v>
      </c>
      <c r="G26" s="3235"/>
      <c r="H26" s="3235"/>
      <c r="I26" s="3236"/>
      <c r="J26" s="1156" t="s">
        <v>1413</v>
      </c>
      <c r="K26" s="3228" t="s">
        <v>30</v>
      </c>
      <c r="L26" s="3229"/>
      <c r="M26" s="3230"/>
    </row>
    <row r="27" spans="2:13" x14ac:dyDescent="0.25">
      <c r="B27" s="1157"/>
      <c r="C27" s="1156"/>
      <c r="D27" s="1156"/>
      <c r="E27" s="481"/>
      <c r="F27" s="3231"/>
      <c r="G27" s="3232"/>
      <c r="H27" s="3232"/>
      <c r="I27" s="3233"/>
      <c r="J27" s="1156"/>
      <c r="K27" s="3228"/>
      <c r="L27" s="3229"/>
      <c r="M27" s="3230"/>
    </row>
    <row r="28" spans="2:13" s="1246" customFormat="1" x14ac:dyDescent="0.25">
      <c r="B28" s="1157"/>
      <c r="C28" s="1335"/>
      <c r="D28" s="1335" t="s">
        <v>727</v>
      </c>
      <c r="E28" s="2067"/>
      <c r="F28" s="3234" t="s">
        <v>2004</v>
      </c>
      <c r="G28" s="3235"/>
      <c r="H28" s="3235"/>
      <c r="I28" s="3236"/>
      <c r="J28" s="1157"/>
      <c r="K28" s="3228"/>
      <c r="L28" s="3229"/>
      <c r="M28" s="3230"/>
    </row>
    <row r="29" spans="2:13" s="1246" customFormat="1" x14ac:dyDescent="0.25">
      <c r="B29" s="1157"/>
      <c r="C29" s="1136"/>
      <c r="D29" s="742"/>
      <c r="E29" s="2067"/>
      <c r="F29" s="3231"/>
      <c r="G29" s="3232"/>
      <c r="H29" s="3232"/>
      <c r="I29" s="3233"/>
      <c r="J29" s="1156"/>
      <c r="K29" s="3228"/>
      <c r="L29" s="3229"/>
      <c r="M29" s="3230"/>
    </row>
    <row r="30" spans="2:13" s="1246" customFormat="1" x14ac:dyDescent="0.25">
      <c r="B30" s="1157"/>
      <c r="C30" s="1136"/>
      <c r="D30" s="742" t="s">
        <v>721</v>
      </c>
      <c r="E30" s="2067"/>
      <c r="F30" s="3234" t="s">
        <v>2003</v>
      </c>
      <c r="G30" s="3235"/>
      <c r="H30" s="3235"/>
      <c r="I30" s="3236"/>
      <c r="J30" s="1156"/>
      <c r="K30" s="3228"/>
      <c r="L30" s="3229"/>
      <c r="M30" s="3230"/>
    </row>
    <row r="31" spans="2:13" s="1246" customFormat="1" x14ac:dyDescent="0.25">
      <c r="B31" s="1157"/>
      <c r="C31" s="742"/>
      <c r="D31" s="503"/>
      <c r="E31" s="2067"/>
      <c r="F31" s="3231" t="s">
        <v>2074</v>
      </c>
      <c r="G31" s="3232"/>
      <c r="H31" s="3232"/>
      <c r="I31" s="3233"/>
      <c r="J31" s="1156" t="s">
        <v>1397</v>
      </c>
      <c r="K31" s="3228" t="s">
        <v>1809</v>
      </c>
      <c r="L31" s="3229"/>
      <c r="M31" s="3230"/>
    </row>
    <row r="32" spans="2:13" s="1246" customFormat="1" x14ac:dyDescent="0.25">
      <c r="B32" s="1157"/>
      <c r="C32" s="1335"/>
      <c r="D32" s="503"/>
      <c r="E32" s="2070"/>
      <c r="F32" s="3231"/>
      <c r="G32" s="3232"/>
      <c r="H32" s="3232"/>
      <c r="I32" s="3233"/>
      <c r="J32" s="1156"/>
      <c r="K32" s="3228"/>
      <c r="L32" s="3229"/>
      <c r="M32" s="3230"/>
    </row>
    <row r="33" spans="2:13" s="1246" customFormat="1" x14ac:dyDescent="0.25">
      <c r="B33" s="1157"/>
      <c r="C33" s="1136"/>
      <c r="D33" s="503" t="s">
        <v>1368</v>
      </c>
      <c r="E33" s="775"/>
      <c r="F33" s="3234" t="s">
        <v>2002</v>
      </c>
      <c r="G33" s="3235"/>
      <c r="H33" s="3235"/>
      <c r="I33" s="3236"/>
      <c r="J33" s="1156" t="s">
        <v>2271</v>
      </c>
      <c r="K33" s="3228"/>
      <c r="L33" s="3229"/>
      <c r="M33" s="3230"/>
    </row>
    <row r="34" spans="2:13" s="1246" customFormat="1" x14ac:dyDescent="0.25">
      <c r="B34" s="2780"/>
      <c r="C34" s="2781"/>
      <c r="D34" s="742"/>
      <c r="E34" s="2782"/>
      <c r="F34" s="3237" t="s">
        <v>2624</v>
      </c>
      <c r="G34" s="2983"/>
      <c r="H34" s="2983"/>
      <c r="I34" s="3238"/>
      <c r="J34" s="2598" t="s">
        <v>1400</v>
      </c>
      <c r="K34" s="2756"/>
      <c r="L34" s="2757"/>
      <c r="M34" s="2758"/>
    </row>
    <row r="35" spans="2:13" s="1246" customFormat="1" x14ac:dyDescent="0.25">
      <c r="B35" s="2780"/>
      <c r="C35" s="2781"/>
      <c r="D35" s="742"/>
      <c r="E35" s="2782"/>
      <c r="F35" s="3133"/>
      <c r="G35" s="3091"/>
      <c r="H35" s="3091"/>
      <c r="I35" s="3239"/>
      <c r="J35" s="2598"/>
      <c r="K35" s="2756"/>
      <c r="L35" s="2757"/>
      <c r="M35" s="2758"/>
    </row>
    <row r="36" spans="2:13" s="1246" customFormat="1" ht="15.75" thickBot="1" x14ac:dyDescent="0.3">
      <c r="B36" s="606"/>
      <c r="C36" s="2597"/>
      <c r="D36" s="1648" t="s">
        <v>1423</v>
      </c>
      <c r="E36" s="2068"/>
      <c r="F36" s="3209" t="s">
        <v>2590</v>
      </c>
      <c r="G36" s="3198"/>
      <c r="H36" s="3198"/>
      <c r="I36" s="3199"/>
      <c r="J36" s="2598" t="s">
        <v>2271</v>
      </c>
      <c r="K36" s="3228"/>
      <c r="L36" s="3229"/>
      <c r="M36" s="3230"/>
    </row>
    <row r="37" spans="2:13" s="1246" customFormat="1" ht="15.75" thickBot="1" x14ac:dyDescent="0.3">
      <c r="B37" s="606"/>
      <c r="C37" s="2597"/>
      <c r="D37" s="2071"/>
      <c r="E37" s="2068"/>
      <c r="F37" s="2750" t="s">
        <v>2591</v>
      </c>
      <c r="G37" s="2751"/>
      <c r="H37" s="2751"/>
      <c r="I37" s="2752"/>
      <c r="J37" s="2598"/>
      <c r="K37" s="2756"/>
      <c r="L37" s="2757"/>
      <c r="M37" s="2758"/>
    </row>
    <row r="38" spans="2:13" s="1246" customFormat="1" ht="15.75" thickBot="1" x14ac:dyDescent="0.3">
      <c r="B38" s="606"/>
      <c r="C38" s="2597"/>
      <c r="D38" s="2071"/>
      <c r="E38" s="2068"/>
      <c r="F38" s="3228"/>
      <c r="G38" s="3229"/>
      <c r="H38" s="3229"/>
      <c r="I38" s="3230"/>
      <c r="J38" s="2598"/>
      <c r="K38" s="2756"/>
      <c r="L38" s="2757"/>
      <c r="M38" s="2758"/>
    </row>
    <row r="39" spans="2:13" s="1246" customFormat="1" ht="15.75" thickBot="1" x14ac:dyDescent="0.3">
      <c r="B39" s="606"/>
      <c r="C39" s="2597"/>
      <c r="D39" s="1648" t="s">
        <v>676</v>
      </c>
      <c r="E39" s="2068"/>
      <c r="F39" s="3209" t="s">
        <v>2593</v>
      </c>
      <c r="G39" s="2996"/>
      <c r="H39" s="2996"/>
      <c r="I39" s="3210"/>
      <c r="J39" s="2598" t="s">
        <v>1166</v>
      </c>
      <c r="K39" s="2592"/>
      <c r="L39" s="2593"/>
      <c r="M39" s="2594"/>
    </row>
    <row r="40" spans="2:13" s="1246" customFormat="1" ht="15.75" thickBot="1" x14ac:dyDescent="0.3">
      <c r="B40" s="606"/>
      <c r="C40" s="2597"/>
      <c r="D40" s="2071"/>
      <c r="E40" s="2068"/>
      <c r="F40" s="3197" t="s">
        <v>2586</v>
      </c>
      <c r="G40" s="3198"/>
      <c r="H40" s="3198"/>
      <c r="I40" s="3199"/>
      <c r="J40" s="2598"/>
      <c r="K40" s="2592"/>
      <c r="L40" s="2593"/>
      <c r="M40" s="2594"/>
    </row>
    <row r="41" spans="2:13" s="1246" customFormat="1" ht="15.75" thickBot="1" x14ac:dyDescent="0.3">
      <c r="B41" s="485"/>
      <c r="C41" s="547"/>
      <c r="D41" s="2071"/>
      <c r="E41" s="2068"/>
      <c r="F41" s="3225"/>
      <c r="G41" s="3226"/>
      <c r="H41" s="3226"/>
      <c r="I41" s="3227"/>
      <c r="J41" s="2069"/>
      <c r="K41" s="3228"/>
      <c r="L41" s="3229"/>
      <c r="M41" s="3230"/>
    </row>
    <row r="42" spans="2:13" ht="15.75" thickBot="1" x14ac:dyDescent="0.3">
      <c r="B42" s="1288"/>
      <c r="C42" s="1296"/>
      <c r="D42" s="1957"/>
      <c r="E42" s="1247"/>
      <c r="F42" s="1247"/>
      <c r="G42" s="1247"/>
      <c r="H42" s="1247"/>
      <c r="I42" s="1247"/>
      <c r="J42" s="1247"/>
      <c r="K42" s="1247"/>
      <c r="L42" s="1247"/>
      <c r="M42" s="1291"/>
    </row>
    <row r="43" spans="2:13" x14ac:dyDescent="0.25">
      <c r="B43" s="3102" t="s">
        <v>28</v>
      </c>
      <c r="C43" s="3036"/>
      <c r="D43" s="3036"/>
      <c r="E43" s="3036"/>
      <c r="F43" s="1275"/>
      <c r="G43" s="3036" t="s">
        <v>15</v>
      </c>
      <c r="H43" s="3036"/>
      <c r="I43" s="3036"/>
      <c r="J43" s="1275"/>
      <c r="K43" s="3036" t="s">
        <v>12</v>
      </c>
      <c r="L43" s="3036"/>
      <c r="M43" s="3037"/>
    </row>
    <row r="44" spans="2:13" ht="15.75" thickBot="1" x14ac:dyDescent="0.3">
      <c r="B44" s="1292"/>
      <c r="C44" s="1293"/>
      <c r="D44" s="1293"/>
      <c r="E44" s="1134"/>
      <c r="F44" s="1293"/>
      <c r="G44" s="1293"/>
      <c r="H44" s="1293"/>
      <c r="I44" s="1293"/>
      <c r="J44" s="1293"/>
      <c r="K44" s="1293"/>
      <c r="L44" s="1293"/>
      <c r="M44" s="1295">
        <v>19</v>
      </c>
    </row>
    <row r="45" spans="2:13" x14ac:dyDescent="0.25">
      <c r="B45" s="1138"/>
      <c r="C45" s="1138"/>
      <c r="D45" s="1138"/>
      <c r="E45" s="1138"/>
      <c r="F45" s="1138"/>
      <c r="G45" s="1138"/>
      <c r="H45" s="1138"/>
      <c r="I45" s="1138"/>
      <c r="J45" s="1138"/>
      <c r="K45" s="1138"/>
      <c r="L45" s="1138"/>
      <c r="M45" s="1138"/>
    </row>
  </sheetData>
  <mergeCells count="59">
    <mergeCell ref="F16:I16"/>
    <mergeCell ref="F23:I23"/>
    <mergeCell ref="F24:I24"/>
    <mergeCell ref="F25:I25"/>
    <mergeCell ref="F18:I18"/>
    <mergeCell ref="F17:I17"/>
    <mergeCell ref="F26:I26"/>
    <mergeCell ref="F22:I22"/>
    <mergeCell ref="F21:I21"/>
    <mergeCell ref="B11:B14"/>
    <mergeCell ref="B2:M2"/>
    <mergeCell ref="B3:M3"/>
    <mergeCell ref="B4:M4"/>
    <mergeCell ref="B5:M5"/>
    <mergeCell ref="B8:M8"/>
    <mergeCell ref="F11:I14"/>
    <mergeCell ref="J11:J14"/>
    <mergeCell ref="K11:M14"/>
    <mergeCell ref="E11:E14"/>
    <mergeCell ref="D11:D14"/>
    <mergeCell ref="K6:L6"/>
    <mergeCell ref="C11:C14"/>
    <mergeCell ref="B43:E43"/>
    <mergeCell ref="G43:I43"/>
    <mergeCell ref="K43:M43"/>
    <mergeCell ref="F15:I15"/>
    <mergeCell ref="K15:M15"/>
    <mergeCell ref="K18:M18"/>
    <mergeCell ref="K17:M17"/>
    <mergeCell ref="K16:M16"/>
    <mergeCell ref="K19:M19"/>
    <mergeCell ref="K21:M21"/>
    <mergeCell ref="K22:M22"/>
    <mergeCell ref="K26:M26"/>
    <mergeCell ref="K28:M28"/>
    <mergeCell ref="F28:I28"/>
    <mergeCell ref="F27:I27"/>
    <mergeCell ref="F19:I19"/>
    <mergeCell ref="K23:M23"/>
    <mergeCell ref="K27:M27"/>
    <mergeCell ref="K32:M32"/>
    <mergeCell ref="K41:M41"/>
    <mergeCell ref="K33:M33"/>
    <mergeCell ref="K31:M31"/>
    <mergeCell ref="K36:M36"/>
    <mergeCell ref="F41:I41"/>
    <mergeCell ref="K29:M29"/>
    <mergeCell ref="K30:M30"/>
    <mergeCell ref="F29:I29"/>
    <mergeCell ref="F39:I39"/>
    <mergeCell ref="F33:I33"/>
    <mergeCell ref="F30:I30"/>
    <mergeCell ref="F31:I31"/>
    <mergeCell ref="F32:I32"/>
    <mergeCell ref="F36:I36"/>
    <mergeCell ref="F40:I40"/>
    <mergeCell ref="F34:I34"/>
    <mergeCell ref="F35:I35"/>
    <mergeCell ref="F38:I38"/>
  </mergeCells>
  <pageMargins left="0.23622047244094491" right="0.23622047244094491" top="0.74803149606299213" bottom="0.74803149606299213" header="0.31496062992125984" footer="0.31496062992125984"/>
  <pageSetup paperSize="5" scale="80" orientation="landscape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>
    <pageSetUpPr fitToPage="1"/>
  </sheetPr>
  <dimension ref="A1:J41"/>
  <sheetViews>
    <sheetView topLeftCell="A10" workbookViewId="0">
      <selection activeCell="I42" sqref="I42"/>
    </sheetView>
  </sheetViews>
  <sheetFormatPr baseColWidth="10" defaultRowHeight="15" x14ac:dyDescent="0.25"/>
  <cols>
    <col min="1" max="1" width="7.28515625" style="1246" customWidth="1"/>
    <col min="3" max="3" width="26.42578125" customWidth="1"/>
    <col min="9" max="9" width="15.570312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1801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171" t="s">
        <v>283</v>
      </c>
    </row>
    <row r="6" spans="2:10" ht="15.75" thickBot="1" x14ac:dyDescent="0.3">
      <c r="B6" s="1293"/>
      <c r="F6" s="1247"/>
    </row>
    <row r="7" spans="2:10" ht="15.75" thickBot="1" x14ac:dyDescent="0.3">
      <c r="B7" s="1" t="s">
        <v>4</v>
      </c>
      <c r="C7" s="460"/>
      <c r="D7" s="46">
        <v>7122</v>
      </c>
      <c r="E7" s="1764" t="s">
        <v>1874</v>
      </c>
      <c r="F7" s="3511" t="s">
        <v>105</v>
      </c>
      <c r="G7" s="3511"/>
      <c r="H7" s="3511"/>
      <c r="I7" s="3511"/>
      <c r="J7" s="1288"/>
    </row>
    <row r="8" spans="2:10" ht="15.75" thickBot="1" x14ac:dyDescent="0.3">
      <c r="B8" s="459" t="s">
        <v>76</v>
      </c>
      <c r="C8" s="460"/>
      <c r="D8" s="47">
        <v>15</v>
      </c>
      <c r="E8" s="1292"/>
      <c r="F8" s="1247" t="s">
        <v>518</v>
      </c>
      <c r="G8" s="1320"/>
      <c r="H8" s="1247"/>
      <c r="I8" s="1312"/>
    </row>
    <row r="9" spans="2:10" ht="15.75" thickBot="1" x14ac:dyDescent="0.3">
      <c r="B9" s="459" t="s">
        <v>77</v>
      </c>
      <c r="C9" s="460"/>
      <c r="D9" s="47">
        <v>0</v>
      </c>
      <c r="F9" s="1320" t="s">
        <v>518</v>
      </c>
      <c r="G9" s="1320"/>
      <c r="H9" s="1275"/>
      <c r="I9" s="1247"/>
      <c r="J9" s="1288"/>
    </row>
    <row r="10" spans="2:10" ht="15.75" thickBot="1" x14ac:dyDescent="0.3">
      <c r="B10" s="1" t="s">
        <v>78</v>
      </c>
      <c r="C10" s="460"/>
      <c r="D10" s="47">
        <v>0</v>
      </c>
      <c r="E10" s="234"/>
      <c r="F10" s="1247" t="s">
        <v>519</v>
      </c>
      <c r="G10" s="1320"/>
      <c r="H10" s="1320"/>
      <c r="I10" s="1312"/>
    </row>
    <row r="11" spans="2:10" ht="15.75" thickBot="1" x14ac:dyDescent="0.3">
      <c r="B11" s="459" t="s">
        <v>284</v>
      </c>
      <c r="C11" s="460"/>
      <c r="D11" s="56">
        <v>1</v>
      </c>
      <c r="E11" s="234"/>
      <c r="F11" s="1275" t="s">
        <v>520</v>
      </c>
      <c r="G11" s="1293"/>
      <c r="H11" s="1320"/>
      <c r="I11" s="1320"/>
      <c r="J11" s="1288"/>
    </row>
    <row r="12" spans="2:10" ht="15.75" thickBot="1" x14ac:dyDescent="0.3">
      <c r="B12" s="459" t="s">
        <v>1944</v>
      </c>
      <c r="C12" s="459"/>
      <c r="D12" s="1"/>
      <c r="E12" s="1320"/>
      <c r="F12" s="1320" t="s">
        <v>40</v>
      </c>
      <c r="G12" s="1293"/>
      <c r="H12" s="1320"/>
      <c r="I12" s="1320"/>
      <c r="J12" s="1288"/>
    </row>
    <row r="13" spans="2:10" ht="15.75" thickBot="1" x14ac:dyDescent="0.3">
      <c r="B13" s="193" t="s">
        <v>22</v>
      </c>
      <c r="C13" s="194"/>
      <c r="D13" s="98">
        <v>4303</v>
      </c>
      <c r="E13" s="92" t="s">
        <v>296</v>
      </c>
      <c r="F13" s="92"/>
      <c r="G13" s="57">
        <v>211101</v>
      </c>
      <c r="I13" s="1312"/>
    </row>
    <row r="14" spans="2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9" s="1468" customFormat="1" ht="15.75" thickBot="1" x14ac:dyDescent="0.3">
      <c r="B17" s="3613" t="s">
        <v>2512</v>
      </c>
      <c r="C17" s="3615"/>
      <c r="D17" s="2697">
        <v>1</v>
      </c>
      <c r="E17" s="2087">
        <v>7000</v>
      </c>
      <c r="F17" s="2087">
        <f>(E17*12)</f>
        <v>84000</v>
      </c>
      <c r="G17" s="2697">
        <v>1</v>
      </c>
      <c r="H17" s="2087">
        <v>7000</v>
      </c>
      <c r="I17" s="2087">
        <f>(H17*12)</f>
        <v>84000</v>
      </c>
    </row>
    <row r="18" spans="2:9" s="1468" customFormat="1" ht="15.75" thickBot="1" x14ac:dyDescent="0.3">
      <c r="B18" s="3613" t="s">
        <v>2175</v>
      </c>
      <c r="C18" s="3615"/>
      <c r="D18" s="2385">
        <v>1</v>
      </c>
      <c r="E18" s="1494">
        <v>3570</v>
      </c>
      <c r="F18" s="2087">
        <f t="shared" ref="F18:F22" si="0">(E18*12)</f>
        <v>42840</v>
      </c>
      <c r="G18" s="2385">
        <v>1</v>
      </c>
      <c r="H18" s="1494">
        <v>3570</v>
      </c>
      <c r="I18" s="2087">
        <f t="shared" ref="I18:I25" si="1">(H18*12)</f>
        <v>42840</v>
      </c>
    </row>
    <row r="19" spans="2:9" s="1468" customFormat="1" ht="15.75" thickBot="1" x14ac:dyDescent="0.3">
      <c r="B19" s="3418" t="s">
        <v>2514</v>
      </c>
      <c r="C19" s="3420"/>
      <c r="D19" s="2385">
        <v>1</v>
      </c>
      <c r="E19" s="1494">
        <v>10000</v>
      </c>
      <c r="F19" s="2087">
        <f t="shared" si="0"/>
        <v>120000</v>
      </c>
      <c r="G19" s="2385">
        <v>1</v>
      </c>
      <c r="H19" s="1494">
        <v>10000</v>
      </c>
      <c r="I19" s="2087">
        <f t="shared" si="1"/>
        <v>120000</v>
      </c>
    </row>
    <row r="20" spans="2:9" s="1468" customFormat="1" ht="15.75" thickBot="1" x14ac:dyDescent="0.3">
      <c r="B20" s="3613" t="s">
        <v>98</v>
      </c>
      <c r="C20" s="3615"/>
      <c r="D20" s="2385">
        <v>2</v>
      </c>
      <c r="E20" s="1494">
        <v>10230</v>
      </c>
      <c r="F20" s="2087">
        <f t="shared" si="0"/>
        <v>122760</v>
      </c>
      <c r="G20" s="2385">
        <v>2</v>
      </c>
      <c r="H20" s="1494">
        <v>10230</v>
      </c>
      <c r="I20" s="2087">
        <f>(H20*12)</f>
        <v>122760</v>
      </c>
    </row>
    <row r="21" spans="2:9" s="1468" customFormat="1" ht="15.75" thickBot="1" x14ac:dyDescent="0.3">
      <c r="B21" s="3418" t="s">
        <v>2176</v>
      </c>
      <c r="C21" s="3420"/>
      <c r="D21" s="2385">
        <v>1</v>
      </c>
      <c r="E21" s="1494">
        <v>10000</v>
      </c>
      <c r="F21" s="2087">
        <f t="shared" si="0"/>
        <v>120000</v>
      </c>
      <c r="G21" s="2385">
        <v>1</v>
      </c>
      <c r="H21" s="1494">
        <v>10000</v>
      </c>
      <c r="I21" s="2087">
        <f>(H21*12)</f>
        <v>120000</v>
      </c>
    </row>
    <row r="22" spans="2:9" s="1468" customFormat="1" ht="15.75" thickBot="1" x14ac:dyDescent="0.3">
      <c r="B22" s="3613" t="s">
        <v>1942</v>
      </c>
      <c r="C22" s="3615"/>
      <c r="D22" s="2385">
        <v>6</v>
      </c>
      <c r="E22" s="1494">
        <v>15790</v>
      </c>
      <c r="F22" s="2087">
        <f t="shared" si="0"/>
        <v>189480</v>
      </c>
      <c r="G22" s="2385">
        <v>6</v>
      </c>
      <c r="H22" s="1494">
        <v>15790</v>
      </c>
      <c r="I22" s="2087">
        <f>(H22*12)</f>
        <v>189480</v>
      </c>
    </row>
    <row r="23" spans="2:9" s="1468" customFormat="1" ht="15.75" thickBot="1" x14ac:dyDescent="0.3">
      <c r="B23" s="3418" t="s">
        <v>2177</v>
      </c>
      <c r="C23" s="3420"/>
      <c r="D23" s="2384">
        <v>1</v>
      </c>
      <c r="E23" s="1494">
        <v>3967</v>
      </c>
      <c r="F23" s="2087">
        <f>(E23*12)</f>
        <v>47604</v>
      </c>
      <c r="G23" s="2384">
        <v>1</v>
      </c>
      <c r="H23" s="1494">
        <v>3967</v>
      </c>
      <c r="I23" s="2087">
        <f t="shared" si="1"/>
        <v>47604</v>
      </c>
    </row>
    <row r="24" spans="2:9" s="1468" customFormat="1" x14ac:dyDescent="0.25">
      <c r="B24" s="3613" t="s">
        <v>2178</v>
      </c>
      <c r="C24" s="3615"/>
      <c r="D24" s="2384">
        <v>1</v>
      </c>
      <c r="E24" s="1494">
        <v>5000</v>
      </c>
      <c r="F24" s="1494">
        <f>(E24*12)</f>
        <v>60000</v>
      </c>
      <c r="G24" s="2384">
        <v>1</v>
      </c>
      <c r="H24" s="1494">
        <v>5000</v>
      </c>
      <c r="I24" s="1494">
        <f t="shared" si="1"/>
        <v>60000</v>
      </c>
    </row>
    <row r="25" spans="2:9" s="1468" customFormat="1" ht="15.75" thickBot="1" x14ac:dyDescent="0.3">
      <c r="B25" s="3418" t="s">
        <v>2513</v>
      </c>
      <c r="C25" s="3420"/>
      <c r="D25" s="2385">
        <v>1</v>
      </c>
      <c r="E25" s="1494">
        <v>4230</v>
      </c>
      <c r="F25" s="1494">
        <f>(E25*12)</f>
        <v>50760</v>
      </c>
      <c r="G25" s="2384">
        <v>1</v>
      </c>
      <c r="H25" s="1494">
        <v>4230</v>
      </c>
      <c r="I25" s="1494">
        <f t="shared" si="1"/>
        <v>50760</v>
      </c>
    </row>
    <row r="26" spans="2:9" x14ac:dyDescent="0.25">
      <c r="B26" s="3551"/>
      <c r="C26" s="3386"/>
      <c r="D26" s="36"/>
      <c r="E26" s="47"/>
      <c r="F26" s="10"/>
      <c r="G26" s="47"/>
      <c r="H26" s="10"/>
      <c r="I26" s="47"/>
    </row>
    <row r="27" spans="2:9" ht="15.75" thickBot="1" x14ac:dyDescent="0.3">
      <c r="B27" s="3197"/>
      <c r="C27" s="3199"/>
      <c r="D27" s="36"/>
      <c r="E27" s="47"/>
      <c r="F27" s="10"/>
      <c r="G27" s="47"/>
      <c r="H27" s="10"/>
      <c r="I27" s="47"/>
    </row>
    <row r="28" spans="2:9" x14ac:dyDescent="0.25">
      <c r="B28" s="3551"/>
      <c r="C28" s="3386"/>
      <c r="D28" s="36"/>
      <c r="E28" s="47"/>
      <c r="F28" s="10"/>
      <c r="G28" s="47"/>
      <c r="H28" s="10"/>
      <c r="I28" s="47"/>
    </row>
    <row r="29" spans="2:9" ht="15.75" thickBot="1" x14ac:dyDescent="0.3">
      <c r="B29" s="3197"/>
      <c r="C29" s="3199"/>
      <c r="D29" s="36"/>
      <c r="E29" s="47"/>
      <c r="F29" s="10"/>
      <c r="G29" s="47"/>
      <c r="H29" s="10"/>
      <c r="I29" s="47"/>
    </row>
    <row r="30" spans="2:9" x14ac:dyDescent="0.25">
      <c r="B30" s="3551"/>
      <c r="C30" s="3386"/>
      <c r="D30" s="36"/>
      <c r="E30" s="47"/>
      <c r="F30" s="10"/>
      <c r="G30" s="47"/>
      <c r="H30" s="10"/>
      <c r="I30" s="47"/>
    </row>
    <row r="31" spans="2:9" ht="15.75" thickBot="1" x14ac:dyDescent="0.3">
      <c r="B31" s="3197"/>
      <c r="C31" s="3199"/>
      <c r="D31" s="36"/>
      <c r="E31" s="47"/>
      <c r="F31" s="10"/>
      <c r="G31" s="47"/>
      <c r="H31" s="10"/>
      <c r="I31" s="47"/>
    </row>
    <row r="32" spans="2:9" x14ac:dyDescent="0.25">
      <c r="B32" s="3551"/>
      <c r="C32" s="3386"/>
      <c r="D32" s="36"/>
      <c r="E32" s="47"/>
      <c r="F32" s="10"/>
      <c r="G32" s="47"/>
      <c r="H32" s="10"/>
      <c r="I32" s="47"/>
    </row>
    <row r="33" spans="2:9" ht="15.75" thickBot="1" x14ac:dyDescent="0.3">
      <c r="B33" s="3197"/>
      <c r="C33" s="3199"/>
      <c r="D33" s="36"/>
      <c r="E33" s="47"/>
      <c r="F33" s="10"/>
      <c r="G33" s="47"/>
      <c r="H33" s="10"/>
      <c r="I33" s="47"/>
    </row>
    <row r="34" spans="2:9" x14ac:dyDescent="0.25">
      <c r="B34" s="3551"/>
      <c r="C34" s="3386"/>
      <c r="D34" s="36"/>
      <c r="E34" s="47"/>
      <c r="F34" s="10"/>
      <c r="G34" s="47"/>
      <c r="H34" s="10"/>
      <c r="I34" s="47"/>
    </row>
    <row r="35" spans="2:9" ht="15.75" thickBot="1" x14ac:dyDescent="0.3">
      <c r="B35" s="3197"/>
      <c r="C35" s="3199"/>
      <c r="D35" s="36"/>
      <c r="E35" s="47"/>
      <c r="F35" s="10"/>
      <c r="G35" s="47"/>
      <c r="H35" s="10"/>
      <c r="I35" s="56"/>
    </row>
    <row r="36" spans="2:9" ht="15.75" thickBot="1" x14ac:dyDescent="0.3">
      <c r="B36" s="3551"/>
      <c r="C36" s="3386"/>
      <c r="D36" s="139"/>
      <c r="E36" s="141"/>
      <c r="F36" s="7"/>
      <c r="G36" s="141"/>
      <c r="H36" s="257"/>
      <c r="I36" s="258"/>
    </row>
    <row r="37" spans="2:9" ht="15.75" thickBot="1" x14ac:dyDescent="0.3">
      <c r="C37" s="92" t="s">
        <v>99</v>
      </c>
      <c r="D37" s="234"/>
      <c r="E37" s="115">
        <f>SUM(E17:E36)</f>
        <v>69787</v>
      </c>
      <c r="F37" s="242">
        <f>SUM(F17:F36)</f>
        <v>837444</v>
      </c>
      <c r="G37" s="255"/>
      <c r="H37" s="242">
        <f>SUM(H17:H36)</f>
        <v>69787</v>
      </c>
      <c r="I37" s="115">
        <f>SUM(I17:I36)</f>
        <v>837444</v>
      </c>
    </row>
    <row r="39" spans="2:9" x14ac:dyDescent="0.25">
      <c r="C39" s="4"/>
      <c r="D39" s="4"/>
      <c r="F39" s="4"/>
      <c r="H39" s="4"/>
    </row>
    <row r="40" spans="2:9" x14ac:dyDescent="0.25">
      <c r="C40" s="3447" t="s">
        <v>294</v>
      </c>
      <c r="D40" s="3447"/>
      <c r="F40" s="320" t="s">
        <v>271</v>
      </c>
      <c r="H40" s="320" t="s">
        <v>295</v>
      </c>
    </row>
    <row r="41" spans="2:9" x14ac:dyDescent="0.25">
      <c r="I41">
        <v>149</v>
      </c>
    </row>
  </sheetData>
  <mergeCells count="33">
    <mergeCell ref="B35:C35"/>
    <mergeCell ref="B36:C36"/>
    <mergeCell ref="B29:C29"/>
    <mergeCell ref="B30:C30"/>
    <mergeCell ref="B31:C31"/>
    <mergeCell ref="B32:C32"/>
    <mergeCell ref="B33:C33"/>
    <mergeCell ref="B25:C25"/>
    <mergeCell ref="B26:C26"/>
    <mergeCell ref="B27:C27"/>
    <mergeCell ref="B28:C28"/>
    <mergeCell ref="B34:C34"/>
    <mergeCell ref="B20:C20"/>
    <mergeCell ref="B21:C21"/>
    <mergeCell ref="B22:C22"/>
    <mergeCell ref="B23:C23"/>
    <mergeCell ref="B24:C24"/>
    <mergeCell ref="H15:I15"/>
    <mergeCell ref="C40:D40"/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  <mergeCell ref="F7:I7"/>
    <mergeCell ref="B17:C17"/>
    <mergeCell ref="B18:C18"/>
    <mergeCell ref="B19:C19"/>
  </mergeCells>
  <pageMargins left="0.7" right="0.7" top="0.75" bottom="0.75" header="0.3" footer="0.3"/>
  <pageSetup paperSize="5" scale="82"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A1:N37"/>
  <sheetViews>
    <sheetView topLeftCell="A10" workbookViewId="0">
      <selection activeCell="M36" sqref="M36"/>
    </sheetView>
  </sheetViews>
  <sheetFormatPr baseColWidth="10" defaultRowHeight="15" x14ac:dyDescent="0.25"/>
  <cols>
    <col min="1" max="1" width="6.7109375" style="1246" customWidth="1"/>
    <col min="7" max="7" width="34.42578125" customWidth="1"/>
    <col min="9" max="9" width="6.42578125" customWidth="1"/>
  </cols>
  <sheetData>
    <row r="1" spans="2:14" ht="15.75" x14ac:dyDescent="0.25">
      <c r="C1" s="3499" t="s">
        <v>74</v>
      </c>
      <c r="D1" s="3499"/>
      <c r="E1" s="3499"/>
      <c r="F1" s="3499"/>
      <c r="G1" s="3499"/>
      <c r="H1" s="3499"/>
      <c r="I1" s="3499"/>
      <c r="J1" s="3499"/>
    </row>
    <row r="2" spans="2:14" ht="15.75" x14ac:dyDescent="0.25">
      <c r="C2" s="3499" t="s">
        <v>0</v>
      </c>
      <c r="D2" s="3499"/>
      <c r="E2" s="3499"/>
      <c r="F2" s="3499"/>
      <c r="G2" s="3499"/>
      <c r="H2" s="3499"/>
      <c r="I2" s="3499"/>
      <c r="J2" s="3499"/>
    </row>
    <row r="3" spans="2:14" x14ac:dyDescent="0.25">
      <c r="C3" s="3483" t="s">
        <v>1817</v>
      </c>
      <c r="D3" s="3483"/>
      <c r="E3" s="3483"/>
      <c r="F3" s="3483"/>
      <c r="G3" s="3483"/>
      <c r="H3" s="3483"/>
      <c r="I3" s="3483"/>
      <c r="J3" s="3483"/>
    </row>
    <row r="4" spans="2:14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</row>
    <row r="5" spans="2:14" x14ac:dyDescent="0.25">
      <c r="C5" s="171" t="s">
        <v>500</v>
      </c>
    </row>
    <row r="6" spans="2:14" ht="15.75" thickBot="1" x14ac:dyDescent="0.3">
      <c r="I6" s="1293"/>
      <c r="K6" s="1293"/>
      <c r="L6" s="1293"/>
      <c r="M6" s="1293"/>
    </row>
    <row r="7" spans="2:14" ht="15.75" thickBot="1" x14ac:dyDescent="0.3">
      <c r="B7" s="1320"/>
      <c r="C7" s="424" t="s">
        <v>4</v>
      </c>
      <c r="D7" s="460"/>
      <c r="E7" s="1301">
        <v>7122</v>
      </c>
      <c r="F7" s="1764" t="s">
        <v>1874</v>
      </c>
      <c r="G7" s="394" t="s">
        <v>105</v>
      </c>
      <c r="H7" s="1781"/>
      <c r="I7" s="1296"/>
      <c r="J7" s="394"/>
      <c r="K7" s="1247"/>
      <c r="L7" s="1320"/>
      <c r="M7" s="1247"/>
      <c r="N7" s="1288"/>
    </row>
    <row r="8" spans="2:14" ht="15.75" thickBot="1" x14ac:dyDescent="0.3">
      <c r="C8" s="424" t="s">
        <v>76</v>
      </c>
      <c r="D8" s="192"/>
      <c r="E8" s="1301">
        <v>15</v>
      </c>
      <c r="F8" s="1292"/>
      <c r="G8" s="1781" t="s">
        <v>522</v>
      </c>
      <c r="H8" s="1781"/>
      <c r="I8" s="394"/>
      <c r="J8" s="394"/>
      <c r="K8" s="1320"/>
      <c r="L8" s="1247"/>
      <c r="M8" s="1312"/>
    </row>
    <row r="9" spans="2:14" ht="15.75" thickBot="1" x14ac:dyDescent="0.3">
      <c r="B9" s="1320"/>
      <c r="C9" s="459" t="s">
        <v>77</v>
      </c>
      <c r="D9" s="460"/>
      <c r="E9" s="1115">
        <v>0</v>
      </c>
      <c r="F9" s="1292"/>
      <c r="G9" s="1293" t="s">
        <v>522</v>
      </c>
      <c r="H9" s="1247"/>
      <c r="I9" s="1275"/>
      <c r="J9" s="1320"/>
      <c r="K9" s="1247"/>
      <c r="L9" s="1275"/>
      <c r="M9" s="1291"/>
    </row>
    <row r="10" spans="2:14" ht="15.75" thickBot="1" x14ac:dyDescent="0.3">
      <c r="C10" s="193" t="s">
        <v>78</v>
      </c>
      <c r="D10" s="460"/>
      <c r="E10" s="1301">
        <v>0</v>
      </c>
      <c r="G10" s="1247" t="s">
        <v>36</v>
      </c>
      <c r="H10" s="1320"/>
      <c r="I10" s="1320"/>
      <c r="J10" s="1275"/>
      <c r="K10" s="1320"/>
      <c r="L10" s="1275"/>
      <c r="M10" s="1290"/>
      <c r="N10" s="1288"/>
    </row>
    <row r="11" spans="2:14" ht="15.75" thickBot="1" x14ac:dyDescent="0.3">
      <c r="B11" s="1320"/>
      <c r="C11" s="193" t="s">
        <v>284</v>
      </c>
      <c r="D11" s="697"/>
      <c r="E11" s="172">
        <v>4</v>
      </c>
      <c r="F11" s="234"/>
      <c r="G11" s="3876" t="s">
        <v>36</v>
      </c>
      <c r="H11" s="3876"/>
      <c r="I11" s="3876"/>
      <c r="J11" s="1320"/>
      <c r="K11" s="1320"/>
      <c r="L11" s="1320"/>
      <c r="M11" s="1312"/>
      <c r="N11" s="1288"/>
    </row>
    <row r="12" spans="2:14" ht="15.75" thickBot="1" x14ac:dyDescent="0.3">
      <c r="B12" s="1320"/>
      <c r="C12" s="1" t="s">
        <v>23</v>
      </c>
      <c r="D12" s="459"/>
      <c r="E12" s="1"/>
      <c r="G12" s="4006" t="s">
        <v>40</v>
      </c>
      <c r="H12" s="4006"/>
      <c r="I12" s="4006"/>
      <c r="J12" s="1293"/>
      <c r="K12" s="1293"/>
      <c r="L12" s="1247"/>
      <c r="M12" s="1247"/>
      <c r="N12" s="1288"/>
    </row>
    <row r="13" spans="2:14" ht="15.75" thickBot="1" x14ac:dyDescent="0.3">
      <c r="C13" s="459" t="s">
        <v>22</v>
      </c>
      <c r="D13" s="194"/>
      <c r="E13" s="94">
        <v>4303</v>
      </c>
      <c r="F13" s="234"/>
      <c r="G13" s="1275"/>
      <c r="I13" s="1320"/>
      <c r="L13" s="1275"/>
      <c r="M13" s="1312"/>
      <c r="N13" s="1288"/>
    </row>
    <row r="14" spans="2:14" ht="15.75" thickBot="1" x14ac:dyDescent="0.3">
      <c r="B14" s="1320"/>
      <c r="G14" s="1320"/>
      <c r="H14" s="1320"/>
      <c r="J14" s="1320"/>
      <c r="K14" s="1320"/>
      <c r="L14" s="1320"/>
      <c r="M14" s="1312"/>
    </row>
    <row r="15" spans="2:14" ht="15.75" thickBot="1" x14ac:dyDescent="0.3">
      <c r="B15" s="3733" t="s">
        <v>484</v>
      </c>
      <c r="C15" s="3734"/>
      <c r="D15" s="3734"/>
      <c r="E15" s="3734"/>
      <c r="F15" s="3735"/>
      <c r="G15" s="3247" t="s">
        <v>486</v>
      </c>
      <c r="H15" s="3248"/>
      <c r="I15" s="3249"/>
      <c r="J15" s="3009" t="s">
        <v>85</v>
      </c>
      <c r="K15" s="3011"/>
      <c r="L15" s="3009" t="s">
        <v>190</v>
      </c>
      <c r="M15" s="3011"/>
    </row>
    <row r="16" spans="2:14" ht="15.75" thickBot="1" x14ac:dyDescent="0.3">
      <c r="B16" s="97" t="s">
        <v>671</v>
      </c>
      <c r="C16" s="120" t="s">
        <v>485</v>
      </c>
      <c r="D16" s="495" t="s">
        <v>300</v>
      </c>
      <c r="E16" s="495" t="s">
        <v>301</v>
      </c>
      <c r="F16" s="495" t="s">
        <v>6</v>
      </c>
      <c r="G16" s="3202"/>
      <c r="H16" s="3203"/>
      <c r="I16" s="3204"/>
      <c r="J16" s="101" t="s">
        <v>116</v>
      </c>
      <c r="K16" s="101" t="s">
        <v>117</v>
      </c>
      <c r="L16" s="101" t="s">
        <v>116</v>
      </c>
      <c r="M16" s="101" t="s">
        <v>117</v>
      </c>
    </row>
    <row r="17" spans="2:13" ht="15.75" thickBot="1" x14ac:dyDescent="0.3">
      <c r="B17" s="302">
        <v>1</v>
      </c>
      <c r="C17" s="315">
        <v>2</v>
      </c>
      <c r="D17" s="315">
        <v>3</v>
      </c>
      <c r="E17" s="315">
        <v>4</v>
      </c>
      <c r="F17" s="315">
        <v>5</v>
      </c>
      <c r="G17" s="3965">
        <v>6</v>
      </c>
      <c r="H17" s="3966"/>
      <c r="I17" s="3967"/>
      <c r="J17" s="316">
        <v>7</v>
      </c>
      <c r="K17" s="316">
        <v>8</v>
      </c>
      <c r="L17" s="316">
        <v>9</v>
      </c>
      <c r="M17" s="316">
        <v>10</v>
      </c>
    </row>
    <row r="18" spans="2:13" x14ac:dyDescent="0.25">
      <c r="B18" s="46">
        <v>2</v>
      </c>
      <c r="C18" s="545">
        <v>4</v>
      </c>
      <c r="D18" s="169">
        <v>1</v>
      </c>
      <c r="E18" s="169">
        <v>3</v>
      </c>
      <c r="F18" s="716" t="s">
        <v>598</v>
      </c>
      <c r="G18" s="60" t="s">
        <v>521</v>
      </c>
      <c r="H18" s="34"/>
      <c r="I18" s="61"/>
      <c r="J18" s="164">
        <v>12500</v>
      </c>
      <c r="K18" s="109">
        <f>(J18*12)</f>
        <v>150000</v>
      </c>
      <c r="L18" s="164">
        <f>(M18/12)</f>
        <v>12500</v>
      </c>
      <c r="M18" s="109">
        <v>150000</v>
      </c>
    </row>
    <row r="19" spans="2:13" x14ac:dyDescent="0.25">
      <c r="B19" s="47"/>
      <c r="C19" s="680"/>
      <c r="D19" s="8"/>
      <c r="E19" s="8"/>
      <c r="F19" s="67"/>
      <c r="G19" s="3228"/>
      <c r="H19" s="3229"/>
      <c r="I19" s="3230"/>
      <c r="J19" s="104"/>
      <c r="K19" s="110"/>
      <c r="L19" s="104"/>
      <c r="M19" s="110"/>
    </row>
    <row r="20" spans="2:13" x14ac:dyDescent="0.25">
      <c r="B20" s="47"/>
      <c r="C20" s="680"/>
      <c r="D20" s="8"/>
      <c r="E20" s="8"/>
      <c r="F20" s="67"/>
      <c r="G20" s="3228"/>
      <c r="H20" s="3229"/>
      <c r="I20" s="3230"/>
      <c r="J20" s="104"/>
      <c r="K20" s="110"/>
      <c r="L20" s="104"/>
      <c r="M20" s="110"/>
    </row>
    <row r="21" spans="2:13" x14ac:dyDescent="0.25">
      <c r="B21" s="47"/>
      <c r="C21" s="11"/>
      <c r="D21" s="6"/>
      <c r="E21" s="6"/>
      <c r="F21" s="67"/>
      <c r="G21" s="3228"/>
      <c r="H21" s="3229"/>
      <c r="I21" s="3230"/>
      <c r="J21" s="104"/>
      <c r="K21" s="67"/>
      <c r="L21" s="104"/>
      <c r="M21" s="67"/>
    </row>
    <row r="22" spans="2:13" x14ac:dyDescent="0.25">
      <c r="B22" s="47"/>
      <c r="C22" s="11"/>
      <c r="D22" s="6"/>
      <c r="E22" s="6"/>
      <c r="F22" s="67"/>
      <c r="G22" s="3228"/>
      <c r="H22" s="3229"/>
      <c r="I22" s="3230"/>
      <c r="J22" s="104"/>
      <c r="K22" s="67"/>
      <c r="L22" s="104"/>
      <c r="M22" s="67"/>
    </row>
    <row r="23" spans="2:13" x14ac:dyDescent="0.25">
      <c r="B23" s="47"/>
      <c r="C23" s="11"/>
      <c r="D23" s="6"/>
      <c r="E23" s="6"/>
      <c r="F23" s="67"/>
      <c r="G23" s="3228"/>
      <c r="H23" s="3229"/>
      <c r="I23" s="3230"/>
      <c r="J23" s="104"/>
      <c r="K23" s="67"/>
      <c r="L23" s="104"/>
      <c r="M23" s="67"/>
    </row>
    <row r="24" spans="2:13" x14ac:dyDescent="0.25">
      <c r="B24" s="47"/>
      <c r="C24" s="11"/>
      <c r="D24" s="6"/>
      <c r="E24" s="6"/>
      <c r="F24" s="67"/>
      <c r="G24" s="3228"/>
      <c r="H24" s="3229"/>
      <c r="I24" s="3230"/>
      <c r="J24" s="104"/>
      <c r="K24" s="67"/>
      <c r="L24" s="104"/>
      <c r="M24" s="67"/>
    </row>
    <row r="25" spans="2:13" x14ac:dyDescent="0.25">
      <c r="B25" s="47"/>
      <c r="C25" s="11"/>
      <c r="D25" s="6"/>
      <c r="E25" s="6"/>
      <c r="F25" s="67"/>
      <c r="G25" s="3228"/>
      <c r="H25" s="3229"/>
      <c r="I25" s="3230"/>
      <c r="J25" s="104"/>
      <c r="K25" s="67"/>
      <c r="L25" s="104"/>
      <c r="M25" s="67"/>
    </row>
    <row r="26" spans="2:13" x14ac:dyDescent="0.25">
      <c r="B26" s="47"/>
      <c r="C26" s="11"/>
      <c r="D26" s="6"/>
      <c r="E26" s="6"/>
      <c r="F26" s="67"/>
      <c r="G26" s="3228"/>
      <c r="H26" s="3229"/>
      <c r="I26" s="3230"/>
      <c r="J26" s="104"/>
      <c r="K26" s="67"/>
      <c r="L26" s="104"/>
      <c r="M26" s="67"/>
    </row>
    <row r="27" spans="2:13" x14ac:dyDescent="0.25">
      <c r="B27" s="47"/>
      <c r="C27" s="11"/>
      <c r="D27" s="6"/>
      <c r="E27" s="6"/>
      <c r="F27" s="67"/>
      <c r="G27" s="3228"/>
      <c r="H27" s="3229"/>
      <c r="I27" s="3230"/>
      <c r="J27" s="104"/>
      <c r="K27" s="67"/>
      <c r="L27" s="104"/>
      <c r="M27" s="67"/>
    </row>
    <row r="28" spans="2:13" x14ac:dyDescent="0.25">
      <c r="B28" s="47"/>
      <c r="C28" s="11"/>
      <c r="D28" s="6"/>
      <c r="E28" s="6"/>
      <c r="F28" s="67"/>
      <c r="G28" s="3228"/>
      <c r="H28" s="3229"/>
      <c r="I28" s="3230"/>
      <c r="J28" s="104"/>
      <c r="K28" s="67"/>
      <c r="L28" s="104"/>
      <c r="M28" s="67"/>
    </row>
    <row r="29" spans="2:13" x14ac:dyDescent="0.25">
      <c r="B29" s="47"/>
      <c r="C29" s="11"/>
      <c r="D29" s="6"/>
      <c r="E29" s="6"/>
      <c r="F29" s="67"/>
      <c r="G29" s="3228"/>
      <c r="H29" s="3229"/>
      <c r="I29" s="3230"/>
      <c r="J29" s="104"/>
      <c r="K29" s="67"/>
      <c r="L29" s="104"/>
      <c r="M29" s="67"/>
    </row>
    <row r="30" spans="2:13" ht="15.75" thickBot="1" x14ac:dyDescent="0.3">
      <c r="B30" s="56"/>
      <c r="C30" s="463"/>
      <c r="D30" s="106"/>
      <c r="E30" s="106"/>
      <c r="F30" s="107"/>
      <c r="G30" s="3228"/>
      <c r="H30" s="3229"/>
      <c r="I30" s="3230"/>
      <c r="J30" s="105"/>
      <c r="K30" s="107"/>
      <c r="L30" s="105"/>
      <c r="M30" s="107"/>
    </row>
    <row r="31" spans="2:13" ht="15.75" thickBot="1" x14ac:dyDescent="0.3">
      <c r="I31" s="92" t="s">
        <v>99</v>
      </c>
      <c r="J31" s="140"/>
      <c r="K31" s="115">
        <f>SUM(K18:K30)</f>
        <v>150000</v>
      </c>
      <c r="L31" s="115"/>
      <c r="M31" s="116">
        <f>SUM(M18:M30)</f>
        <v>150000</v>
      </c>
    </row>
    <row r="32" spans="2:13" x14ac:dyDescent="0.25">
      <c r="C32" s="3968" t="s">
        <v>487</v>
      </c>
      <c r="D32" s="3394" t="s">
        <v>128</v>
      </c>
      <c r="E32" s="3526" t="s">
        <v>194</v>
      </c>
    </row>
    <row r="33" spans="3:13" x14ac:dyDescent="0.25">
      <c r="C33" s="3969"/>
      <c r="D33" s="3487"/>
      <c r="E33" s="3926"/>
    </row>
    <row r="34" spans="3:13" x14ac:dyDescent="0.25">
      <c r="C34" s="36"/>
      <c r="D34" s="47"/>
      <c r="E34" s="35"/>
      <c r="G34" s="4"/>
      <c r="I34" s="4"/>
      <c r="L34" s="4"/>
    </row>
    <row r="35" spans="3:13" x14ac:dyDescent="0.25">
      <c r="C35" s="36"/>
      <c r="D35" s="47"/>
      <c r="E35" s="35"/>
      <c r="G35" s="320" t="s">
        <v>488</v>
      </c>
      <c r="I35" s="320" t="s">
        <v>489</v>
      </c>
      <c r="L35" s="320" t="s">
        <v>102</v>
      </c>
    </row>
    <row r="36" spans="3:13" x14ac:dyDescent="0.25">
      <c r="C36" s="36"/>
      <c r="D36" s="47"/>
      <c r="E36" s="35"/>
      <c r="M36">
        <v>150</v>
      </c>
    </row>
    <row r="37" spans="3:13" ht="15.75" thickBot="1" x14ac:dyDescent="0.3">
      <c r="C37" s="41"/>
      <c r="D37" s="56"/>
      <c r="E37" s="43"/>
    </row>
  </sheetData>
  <mergeCells count="26">
    <mergeCell ref="G29:I29"/>
    <mergeCell ref="G30:I30"/>
    <mergeCell ref="L15:M15"/>
    <mergeCell ref="G17:I17"/>
    <mergeCell ref="C32:C33"/>
    <mergeCell ref="D32:D33"/>
    <mergeCell ref="E32:E33"/>
    <mergeCell ref="B15:F15"/>
    <mergeCell ref="G19:I19"/>
    <mergeCell ref="G20:I20"/>
    <mergeCell ref="G21:I21"/>
    <mergeCell ref="G22:I22"/>
    <mergeCell ref="G23:I23"/>
    <mergeCell ref="G24:I24"/>
    <mergeCell ref="G25:I25"/>
    <mergeCell ref="G26:I26"/>
    <mergeCell ref="G27:I27"/>
    <mergeCell ref="G28:I28"/>
    <mergeCell ref="C1:J1"/>
    <mergeCell ref="C2:J2"/>
    <mergeCell ref="C3:J3"/>
    <mergeCell ref="C4:J4"/>
    <mergeCell ref="G15:I16"/>
    <mergeCell ref="J15:K15"/>
    <mergeCell ref="G11:I11"/>
    <mergeCell ref="G12:I12"/>
  </mergeCells>
  <pageMargins left="0.70866141732283472" right="0.70866141732283472" top="0.74803149606299213" bottom="0.74803149606299213" header="0.31496062992125984" footer="0.31496062992125984"/>
  <pageSetup paperSize="5" scale="90"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A1:N35"/>
  <sheetViews>
    <sheetView zoomScale="90" zoomScaleNormal="90" workbookViewId="0">
      <selection activeCell="I36" sqref="I36"/>
    </sheetView>
  </sheetViews>
  <sheetFormatPr baseColWidth="10" defaultRowHeight="15" x14ac:dyDescent="0.25"/>
  <cols>
    <col min="1" max="1" width="14.28515625" style="1246" customWidth="1"/>
    <col min="6" max="6" width="12.140625" customWidth="1"/>
    <col min="8" max="8" width="26.85546875" customWidth="1"/>
    <col min="10" max="10" width="13.85546875" customWidth="1"/>
    <col min="11" max="11" width="10.140625" customWidth="1"/>
    <col min="13" max="13" width="11.28515625" customWidth="1"/>
  </cols>
  <sheetData>
    <row r="1" spans="2:14" ht="15.75" x14ac:dyDescent="0.25">
      <c r="C1" s="3499" t="s">
        <v>74</v>
      </c>
      <c r="D1" s="3499"/>
      <c r="E1" s="3499"/>
      <c r="F1" s="3499"/>
      <c r="G1" s="3499"/>
      <c r="H1" s="3499"/>
      <c r="I1" s="3499"/>
      <c r="J1" s="3499"/>
      <c r="K1" s="3499"/>
      <c r="L1" s="3499"/>
      <c r="M1" s="3499"/>
    </row>
    <row r="2" spans="2:14" ht="15.75" x14ac:dyDescent="0.25">
      <c r="C2" s="3499" t="s">
        <v>0</v>
      </c>
      <c r="D2" s="3499"/>
      <c r="E2" s="3499"/>
      <c r="F2" s="3499"/>
      <c r="G2" s="3499"/>
      <c r="H2" s="3499"/>
      <c r="I2" s="3499"/>
      <c r="J2" s="3499"/>
      <c r="K2" s="3499"/>
      <c r="L2" s="3499"/>
      <c r="M2" s="3499"/>
    </row>
    <row r="3" spans="2:14" x14ac:dyDescent="0.25">
      <c r="C3" s="3483" t="s">
        <v>1948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</row>
    <row r="4" spans="2:14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  <c r="K4" s="3483"/>
      <c r="L4" s="3483"/>
      <c r="M4" s="3483"/>
    </row>
    <row r="5" spans="2:14" x14ac:dyDescent="0.25">
      <c r="C5" s="171" t="s">
        <v>297</v>
      </c>
    </row>
    <row r="6" spans="2:14" ht="15.75" thickBot="1" x14ac:dyDescent="0.3">
      <c r="C6" s="1293"/>
      <c r="D6" s="1293"/>
      <c r="F6" s="1293"/>
      <c r="H6" s="1293"/>
      <c r="L6" s="1293"/>
      <c r="M6" s="1293"/>
    </row>
    <row r="7" spans="2:14" ht="15.75" thickBot="1" x14ac:dyDescent="0.3">
      <c r="B7" s="2039"/>
      <c r="C7" s="3483" t="s">
        <v>4</v>
      </c>
      <c r="D7" s="3001"/>
      <c r="E7" s="1303">
        <v>7122</v>
      </c>
      <c r="F7" s="321" t="s">
        <v>1874</v>
      </c>
      <c r="G7" s="466" t="s">
        <v>105</v>
      </c>
      <c r="H7" s="1266"/>
      <c r="I7" s="466"/>
      <c r="J7" s="466"/>
      <c r="K7" s="1275"/>
      <c r="L7" s="1320"/>
      <c r="M7" s="1247"/>
      <c r="N7" s="1288"/>
    </row>
    <row r="8" spans="2:14" ht="15.75" thickBot="1" x14ac:dyDescent="0.3">
      <c r="B8" s="746"/>
      <c r="C8" s="3036" t="s">
        <v>76</v>
      </c>
      <c r="D8" s="3037"/>
      <c r="E8" s="1301">
        <v>15</v>
      </c>
      <c r="F8" s="234"/>
      <c r="G8" s="1320" t="s">
        <v>523</v>
      </c>
      <c r="H8" s="1320"/>
      <c r="I8" s="1247"/>
      <c r="J8" s="1293"/>
      <c r="K8" s="1320"/>
      <c r="L8" s="1247"/>
      <c r="M8" s="1275"/>
      <c r="N8" s="1288"/>
    </row>
    <row r="9" spans="2:14" ht="15.75" thickBot="1" x14ac:dyDescent="0.3">
      <c r="B9" s="746"/>
      <c r="C9" s="3010" t="s">
        <v>77</v>
      </c>
      <c r="D9" s="3011"/>
      <c r="E9" s="1303">
        <v>0</v>
      </c>
      <c r="F9" s="234"/>
      <c r="G9" s="1247" t="s">
        <v>523</v>
      </c>
      <c r="H9" s="1320"/>
      <c r="I9" s="1275"/>
      <c r="J9" s="1293"/>
      <c r="K9" s="1320"/>
      <c r="L9" s="1320"/>
      <c r="M9" s="1320"/>
      <c r="N9" s="1288"/>
    </row>
    <row r="10" spans="2:14" ht="15.75" thickBot="1" x14ac:dyDescent="0.3">
      <c r="B10" s="1221"/>
      <c r="C10" s="3010" t="s">
        <v>78</v>
      </c>
      <c r="D10" s="3011"/>
      <c r="E10" s="1303">
        <v>0</v>
      </c>
      <c r="F10" s="234"/>
      <c r="G10" s="1320" t="s">
        <v>36</v>
      </c>
      <c r="H10" s="1247"/>
      <c r="I10" s="1320"/>
      <c r="J10" s="1293"/>
      <c r="K10" s="1247"/>
      <c r="L10" s="1293"/>
      <c r="M10" s="1320"/>
      <c r="N10" s="1288"/>
    </row>
    <row r="11" spans="2:14" ht="15.75" thickBot="1" x14ac:dyDescent="0.3">
      <c r="B11" s="746"/>
      <c r="C11" s="3010" t="s">
        <v>284</v>
      </c>
      <c r="D11" s="3011"/>
      <c r="E11" s="1301">
        <v>1</v>
      </c>
      <c r="F11" s="234"/>
      <c r="G11" s="1247" t="s">
        <v>520</v>
      </c>
      <c r="H11" s="1320"/>
      <c r="I11" s="1320"/>
      <c r="J11" s="1293"/>
      <c r="K11" s="1320"/>
      <c r="L11" s="1247"/>
      <c r="M11" s="1320"/>
      <c r="N11" s="1288"/>
    </row>
    <row r="12" spans="2:14" ht="15.75" thickBot="1" x14ac:dyDescent="0.3">
      <c r="B12" s="746"/>
      <c r="C12" s="3010"/>
      <c r="D12" s="3010"/>
      <c r="E12" s="3010"/>
      <c r="F12" s="1320"/>
      <c r="G12" s="1320"/>
      <c r="I12" s="1320"/>
      <c r="J12" s="1293"/>
      <c r="K12" s="1320"/>
      <c r="L12" s="1320"/>
      <c r="M12" s="1320"/>
      <c r="N12" s="1288"/>
    </row>
    <row r="13" spans="2:14" ht="15.75" thickBot="1" x14ac:dyDescent="0.3">
      <c r="B13" s="746"/>
      <c r="C13" s="3022" t="s">
        <v>22</v>
      </c>
      <c r="D13" s="3023"/>
      <c r="E13" s="1115">
        <v>4303</v>
      </c>
      <c r="F13" s="92" t="s">
        <v>1944</v>
      </c>
      <c r="G13" s="1293"/>
      <c r="H13" s="466" t="s">
        <v>40</v>
      </c>
      <c r="I13" s="466"/>
      <c r="J13" s="1320"/>
      <c r="K13" s="1320"/>
      <c r="L13" s="1320"/>
      <c r="M13" s="1320"/>
      <c r="N13" s="1288"/>
    </row>
    <row r="14" spans="2:14" ht="15.75" thickBot="1" x14ac:dyDescent="0.3">
      <c r="B14" s="1800"/>
      <c r="E14" s="1320"/>
      <c r="F14" s="1320"/>
      <c r="L14" s="1320"/>
      <c r="N14" s="1288"/>
    </row>
    <row r="15" spans="2:14" ht="15.75" thickBot="1" x14ac:dyDescent="0.3">
      <c r="B15" s="3009" t="s">
        <v>107</v>
      </c>
      <c r="C15" s="3010"/>
      <c r="D15" s="3010"/>
      <c r="E15" s="3010"/>
      <c r="F15" s="3011"/>
      <c r="G15" s="3524" t="s">
        <v>302</v>
      </c>
      <c r="H15" s="3526"/>
      <c r="I15" s="3708" t="s">
        <v>306</v>
      </c>
      <c r="J15" s="3703" t="s">
        <v>129</v>
      </c>
      <c r="K15" s="3703" t="s">
        <v>130</v>
      </c>
      <c r="L15" s="3703" t="s">
        <v>303</v>
      </c>
      <c r="M15" s="3703" t="s">
        <v>1</v>
      </c>
    </row>
    <row r="16" spans="2:14" ht="15.75" thickBot="1" x14ac:dyDescent="0.3">
      <c r="B16" s="97" t="s">
        <v>671</v>
      </c>
      <c r="C16" s="100" t="s">
        <v>299</v>
      </c>
      <c r="D16" s="100" t="s">
        <v>300</v>
      </c>
      <c r="E16" s="100" t="s">
        <v>301</v>
      </c>
      <c r="F16" s="100" t="s">
        <v>6</v>
      </c>
      <c r="G16" s="3701"/>
      <c r="H16" s="3702"/>
      <c r="I16" s="3709"/>
      <c r="J16" s="3710"/>
      <c r="K16" s="3704"/>
      <c r="L16" s="3704"/>
      <c r="M16" s="3704"/>
    </row>
    <row r="17" spans="2:13" ht="15.75" thickBot="1" x14ac:dyDescent="0.3">
      <c r="B17" s="97">
        <v>1</v>
      </c>
      <c r="C17" s="682">
        <v>2</v>
      </c>
      <c r="D17" s="97">
        <v>3</v>
      </c>
      <c r="E17" s="97">
        <v>4</v>
      </c>
      <c r="F17" s="97">
        <v>5</v>
      </c>
      <c r="G17" s="3717">
        <v>6</v>
      </c>
      <c r="H17" s="3718"/>
      <c r="I17" s="187">
        <v>7</v>
      </c>
      <c r="J17" s="187">
        <v>8</v>
      </c>
      <c r="K17" s="187">
        <v>9</v>
      </c>
      <c r="L17" s="187">
        <v>10</v>
      </c>
      <c r="M17" s="187">
        <v>11</v>
      </c>
    </row>
    <row r="18" spans="2:13" x14ac:dyDescent="0.25">
      <c r="B18" s="633">
        <v>2</v>
      </c>
      <c r="C18" s="462">
        <v>6</v>
      </c>
      <c r="D18" s="707"/>
      <c r="E18" s="339"/>
      <c r="F18" s="340"/>
      <c r="G18" s="71" t="s">
        <v>1233</v>
      </c>
      <c r="H18" s="72"/>
      <c r="I18" s="70"/>
      <c r="J18" s="46"/>
      <c r="K18" s="46"/>
      <c r="L18" s="46"/>
      <c r="M18" s="46"/>
    </row>
    <row r="19" spans="2:13" x14ac:dyDescent="0.25">
      <c r="B19" s="556">
        <v>2</v>
      </c>
      <c r="C19" s="701">
        <v>6</v>
      </c>
      <c r="D19" s="601">
        <v>1</v>
      </c>
      <c r="E19" s="601"/>
      <c r="F19" s="342"/>
      <c r="G19" s="38" t="s">
        <v>745</v>
      </c>
      <c r="H19" s="16"/>
      <c r="I19" s="47"/>
      <c r="J19" s="47"/>
      <c r="K19" s="47"/>
      <c r="L19" s="47"/>
      <c r="M19" s="47"/>
    </row>
    <row r="20" spans="2:13" x14ac:dyDescent="0.25">
      <c r="B20" s="556">
        <v>2</v>
      </c>
      <c r="C20" s="701">
        <v>6</v>
      </c>
      <c r="D20" s="601">
        <v>1</v>
      </c>
      <c r="E20" s="601">
        <v>1</v>
      </c>
      <c r="F20" s="342"/>
      <c r="G20" s="92" t="s">
        <v>746</v>
      </c>
      <c r="H20" s="38"/>
      <c r="I20" s="49"/>
      <c r="J20" s="47"/>
      <c r="K20" s="47"/>
      <c r="L20" s="47"/>
      <c r="M20" s="75"/>
    </row>
    <row r="21" spans="2:13" x14ac:dyDescent="0.25">
      <c r="B21" s="47">
        <v>2</v>
      </c>
      <c r="C21" s="680">
        <v>6</v>
      </c>
      <c r="D21" s="8">
        <v>1</v>
      </c>
      <c r="E21" s="8">
        <v>1</v>
      </c>
      <c r="F21" s="546" t="s">
        <v>598</v>
      </c>
      <c r="G21" s="36" t="s">
        <v>746</v>
      </c>
      <c r="H21" s="10"/>
      <c r="I21" s="49"/>
      <c r="J21" s="47"/>
      <c r="K21" s="47"/>
      <c r="L21" s="47"/>
      <c r="M21" s="75">
        <v>10000</v>
      </c>
    </row>
    <row r="22" spans="2:13" x14ac:dyDescent="0.25">
      <c r="B22" s="47"/>
      <c r="C22" s="680"/>
      <c r="D22" s="6"/>
      <c r="E22" s="6"/>
      <c r="F22" s="67"/>
      <c r="G22" s="36"/>
      <c r="H22" s="10"/>
      <c r="I22" s="49"/>
      <c r="J22" s="47"/>
      <c r="K22" s="47"/>
      <c r="L22" s="47"/>
      <c r="M22" s="75"/>
    </row>
    <row r="23" spans="2:13" x14ac:dyDescent="0.25">
      <c r="B23" s="47"/>
      <c r="C23" s="680"/>
      <c r="D23" s="8"/>
      <c r="E23" s="6"/>
      <c r="F23" s="67"/>
      <c r="G23" s="36"/>
      <c r="H23" s="10"/>
      <c r="I23" s="47"/>
      <c r="J23" s="47"/>
      <c r="K23" s="47"/>
      <c r="L23" s="47"/>
      <c r="M23" s="47"/>
    </row>
    <row r="24" spans="2:13" x14ac:dyDescent="0.25">
      <c r="B24" s="47"/>
      <c r="C24" s="680"/>
      <c r="D24" s="8"/>
      <c r="E24" s="8"/>
      <c r="F24" s="67"/>
      <c r="G24" s="36"/>
      <c r="H24" s="10"/>
      <c r="I24" s="277"/>
      <c r="J24" s="47"/>
      <c r="K24" s="47"/>
      <c r="L24" s="47"/>
      <c r="M24" s="75"/>
    </row>
    <row r="25" spans="2:13" x14ac:dyDescent="0.25">
      <c r="B25" s="47"/>
      <c r="C25" s="11"/>
      <c r="D25" s="6"/>
      <c r="E25" s="6"/>
      <c r="F25" s="67"/>
      <c r="G25" s="36"/>
      <c r="H25" s="10"/>
      <c r="I25" s="47"/>
      <c r="J25" s="47"/>
      <c r="K25" s="47"/>
      <c r="L25" s="47"/>
      <c r="M25" s="47"/>
    </row>
    <row r="26" spans="2:13" x14ac:dyDescent="0.25">
      <c r="B26" s="47"/>
      <c r="C26" s="11"/>
      <c r="D26" s="6"/>
      <c r="E26" s="6"/>
      <c r="F26" s="67"/>
      <c r="G26" s="36"/>
      <c r="H26" s="10"/>
      <c r="I26" s="47"/>
      <c r="J26" s="47"/>
      <c r="K26" s="47"/>
      <c r="L26" s="47"/>
      <c r="M26" s="47"/>
    </row>
    <row r="27" spans="2:13" x14ac:dyDescent="0.25">
      <c r="B27" s="47"/>
      <c r="C27" s="11"/>
      <c r="D27" s="6"/>
      <c r="E27" s="6"/>
      <c r="F27" s="67"/>
      <c r="G27" s="36"/>
      <c r="H27" s="10"/>
      <c r="I27" s="47"/>
      <c r="J27" s="47"/>
      <c r="K27" s="47"/>
      <c r="L27" s="47"/>
      <c r="M27" s="47"/>
    </row>
    <row r="28" spans="2:13" x14ac:dyDescent="0.25">
      <c r="B28" s="47"/>
      <c r="C28" s="11"/>
      <c r="D28" s="6"/>
      <c r="E28" s="6"/>
      <c r="F28" s="67"/>
      <c r="G28" s="36"/>
      <c r="H28" s="10"/>
      <c r="I28" s="47"/>
      <c r="J28" s="47"/>
      <c r="K28" s="47"/>
      <c r="L28" s="47"/>
      <c r="M28" s="47"/>
    </row>
    <row r="29" spans="2:13" x14ac:dyDescent="0.25">
      <c r="B29" s="47"/>
      <c r="C29" s="11"/>
      <c r="D29" s="6"/>
      <c r="E29" s="6"/>
      <c r="F29" s="67"/>
      <c r="G29" s="36"/>
      <c r="H29" s="10"/>
      <c r="I29" s="47"/>
      <c r="J29" s="47"/>
      <c r="K29" s="47"/>
      <c r="L29" s="47"/>
      <c r="M29" s="47"/>
    </row>
    <row r="30" spans="2:13" x14ac:dyDescent="0.25">
      <c r="B30" s="47"/>
      <c r="C30" s="11"/>
      <c r="D30" s="6"/>
      <c r="E30" s="6"/>
      <c r="F30" s="67"/>
      <c r="G30" s="36"/>
      <c r="H30" s="10"/>
      <c r="I30" s="47"/>
      <c r="J30" s="47"/>
      <c r="K30" s="47"/>
      <c r="L30" s="47"/>
      <c r="M30" s="47"/>
    </row>
    <row r="31" spans="2:13" ht="15.75" thickBot="1" x14ac:dyDescent="0.3">
      <c r="B31" s="56"/>
      <c r="C31" s="463"/>
      <c r="D31" s="106"/>
      <c r="E31" s="106"/>
      <c r="F31" s="107"/>
      <c r="G31" s="63"/>
      <c r="H31" s="64"/>
      <c r="I31" s="172"/>
      <c r="J31" s="56"/>
      <c r="K31" s="56"/>
      <c r="L31" s="56"/>
      <c r="M31" s="141"/>
    </row>
    <row r="32" spans="2:13" ht="15.75" thickBot="1" x14ac:dyDescent="0.3">
      <c r="L32" s="92" t="s">
        <v>99</v>
      </c>
      <c r="M32" s="115">
        <f>SUM(M19:M31)</f>
        <v>10000</v>
      </c>
    </row>
    <row r="33" spans="4:13" x14ac:dyDescent="0.25">
      <c r="D33" s="4"/>
      <c r="E33" s="4"/>
      <c r="F33" s="4"/>
      <c r="H33" s="4"/>
      <c r="I33" s="4"/>
      <c r="K33" s="4"/>
      <c r="L33" s="4"/>
    </row>
    <row r="34" spans="4:13" x14ac:dyDescent="0.25">
      <c r="D34" s="3447" t="s">
        <v>294</v>
      </c>
      <c r="E34" s="3447"/>
      <c r="F34" s="3447"/>
      <c r="H34" s="3447" t="s">
        <v>304</v>
      </c>
      <c r="I34" s="3447"/>
      <c r="K34" s="3447" t="s">
        <v>305</v>
      </c>
      <c r="L34" s="3447"/>
    </row>
    <row r="35" spans="4:13" ht="15.75" x14ac:dyDescent="0.25">
      <c r="M35" s="2040">
        <v>151</v>
      </c>
    </row>
  </sheetData>
  <mergeCells count="22">
    <mergeCell ref="G17:H17"/>
    <mergeCell ref="D34:F34"/>
    <mergeCell ref="H34:I34"/>
    <mergeCell ref="K34:L34"/>
    <mergeCell ref="G15:H16"/>
    <mergeCell ref="I15:I16"/>
    <mergeCell ref="J15:J16"/>
    <mergeCell ref="K15:K16"/>
    <mergeCell ref="L15:L16"/>
    <mergeCell ref="B15:F15"/>
    <mergeCell ref="M15:M16"/>
    <mergeCell ref="C9:D9"/>
    <mergeCell ref="C10:D10"/>
    <mergeCell ref="C11:D11"/>
    <mergeCell ref="C12:E12"/>
    <mergeCell ref="C13:D13"/>
    <mergeCell ref="C8:D8"/>
    <mergeCell ref="C1:M1"/>
    <mergeCell ref="C2:M2"/>
    <mergeCell ref="C3:M3"/>
    <mergeCell ref="C4:M4"/>
    <mergeCell ref="C7:D7"/>
  </mergeCells>
  <pageMargins left="0.70866141732283472" right="0.70866141732283472" top="0.74803149606299213" bottom="0.74803149606299213" header="0.31496062992125984" footer="0.31496062992125984"/>
  <pageSetup paperSize="5" scale="89"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FF0000"/>
    <pageSetUpPr fitToPage="1"/>
  </sheetPr>
  <dimension ref="A1:AY52"/>
  <sheetViews>
    <sheetView topLeftCell="Q1" zoomScale="120" zoomScaleNormal="120" workbookViewId="0">
      <selection activeCell="A19" sqref="A19:XFD19"/>
    </sheetView>
  </sheetViews>
  <sheetFormatPr baseColWidth="10" defaultRowHeight="15" x14ac:dyDescent="0.25"/>
  <cols>
    <col min="1" max="1" width="4.28515625" style="1246" customWidth="1"/>
    <col min="2" max="2" width="6.140625" customWidth="1"/>
    <col min="3" max="3" width="9.7109375" customWidth="1"/>
    <col min="4" max="4" width="4.140625" customWidth="1"/>
    <col min="5" max="5" width="4.42578125" customWidth="1"/>
    <col min="6" max="6" width="7" customWidth="1"/>
    <col min="7" max="7" width="6.140625" customWidth="1"/>
    <col min="8" max="8" width="4.5703125" customWidth="1"/>
    <col min="9" max="9" width="4" customWidth="1"/>
    <col min="10" max="10" width="3.5703125" customWidth="1"/>
    <col min="11" max="11" width="5.42578125" customWidth="1"/>
    <col min="12" max="12" width="4.42578125" customWidth="1"/>
    <col min="13" max="13" width="4.85546875" customWidth="1"/>
    <col min="14" max="14" width="5.140625" customWidth="1"/>
    <col min="18" max="18" width="16.140625" customWidth="1"/>
    <col min="19" max="19" width="9.5703125" customWidth="1"/>
    <col min="20" max="20" width="13.28515625" customWidth="1"/>
    <col min="21" max="21" width="14.140625" customWidth="1"/>
    <col min="22" max="22" width="15.140625" customWidth="1"/>
    <col min="23" max="23" width="15.5703125" customWidth="1"/>
    <col min="24" max="24" width="15" customWidth="1"/>
    <col min="25" max="25" width="17.2851562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60"/>
      <c r="C5" s="3036" t="s">
        <v>1010</v>
      </c>
      <c r="D5" s="3036"/>
      <c r="E5" s="303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184" t="s">
        <v>2454</v>
      </c>
      <c r="X5" s="184"/>
      <c r="Y5" s="61"/>
    </row>
    <row r="6" spans="2:25" x14ac:dyDescent="0.25">
      <c r="B6" s="55"/>
      <c r="C6" s="2"/>
      <c r="D6" s="2"/>
      <c r="E6" s="2"/>
      <c r="F6" s="805" t="s">
        <v>1720</v>
      </c>
      <c r="G6" s="805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25" x14ac:dyDescent="0.25">
      <c r="B7" s="3038" t="s">
        <v>1131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x14ac:dyDescent="0.25">
      <c r="B9" s="55"/>
      <c r="C9" s="3000" t="s">
        <v>1132</v>
      </c>
      <c r="D9" s="3000"/>
      <c r="E9" s="3000"/>
      <c r="F9" s="3000"/>
      <c r="G9" s="3000"/>
      <c r="H9" s="3000"/>
      <c r="I9" s="3000"/>
      <c r="J9" s="2"/>
      <c r="K9" s="3000" t="s">
        <v>1133</v>
      </c>
      <c r="L9" s="3000"/>
      <c r="M9" s="3000"/>
      <c r="N9" s="3000"/>
      <c r="O9" s="3000"/>
      <c r="P9" s="3000"/>
      <c r="Q9" s="3000"/>
      <c r="R9" s="3000"/>
      <c r="S9" s="3000"/>
      <c r="T9" s="3000"/>
      <c r="U9" s="3000"/>
      <c r="V9" s="3000"/>
      <c r="W9" s="2"/>
      <c r="X9" s="2"/>
      <c r="Y9" s="62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25" ht="15.75" customHeight="1" thickBot="1" x14ac:dyDescent="0.3">
      <c r="B11" s="3401" t="s">
        <v>757</v>
      </c>
      <c r="C11" s="3401" t="s">
        <v>932</v>
      </c>
      <c r="D11" s="3010" t="s">
        <v>798</v>
      </c>
      <c r="E11" s="3010"/>
      <c r="F11" s="3010"/>
      <c r="G11" s="3010"/>
      <c r="H11" s="3010"/>
      <c r="I11" s="3401" t="s">
        <v>713</v>
      </c>
      <c r="J11" s="3036" t="s">
        <v>45</v>
      </c>
      <c r="K11" s="3036"/>
      <c r="L11" s="3036"/>
      <c r="M11" s="3036"/>
      <c r="N11" s="3037"/>
      <c r="O11" s="55"/>
      <c r="P11" s="2"/>
      <c r="Q11" s="2"/>
      <c r="R11" s="62"/>
      <c r="S11" s="3711" t="s">
        <v>80</v>
      </c>
      <c r="T11" s="3394" t="s">
        <v>47</v>
      </c>
      <c r="U11" s="3394" t="s">
        <v>678</v>
      </c>
      <c r="V11" s="3394" t="s">
        <v>14</v>
      </c>
      <c r="W11" s="3413" t="s">
        <v>2305</v>
      </c>
      <c r="X11" s="3414"/>
      <c r="Y11" s="221" t="s">
        <v>2456</v>
      </c>
    </row>
    <row r="12" spans="2:25" x14ac:dyDescent="0.25">
      <c r="B12" s="3402"/>
      <c r="C12" s="3402"/>
      <c r="D12" s="3401" t="s">
        <v>20</v>
      </c>
      <c r="E12" s="3401" t="s">
        <v>21</v>
      </c>
      <c r="F12" s="3401" t="s">
        <v>766</v>
      </c>
      <c r="G12" s="3401" t="s">
        <v>712</v>
      </c>
      <c r="H12" s="3401" t="s">
        <v>694</v>
      </c>
      <c r="I12" s="3402"/>
      <c r="J12" s="3401" t="s">
        <v>836</v>
      </c>
      <c r="K12" s="3401" t="s">
        <v>299</v>
      </c>
      <c r="L12" s="4007" t="s">
        <v>5</v>
      </c>
      <c r="M12" s="3401" t="s">
        <v>113</v>
      </c>
      <c r="N12" s="3401" t="s">
        <v>6</v>
      </c>
      <c r="O12" s="55"/>
      <c r="P12" s="2"/>
      <c r="Q12" s="2"/>
      <c r="R12" s="62"/>
      <c r="S12" s="3747"/>
      <c r="T12" s="3403"/>
      <c r="U12" s="3403"/>
      <c r="V12" s="3403"/>
      <c r="W12" s="3394" t="s">
        <v>770</v>
      </c>
      <c r="X12" s="3394" t="s">
        <v>1134</v>
      </c>
      <c r="Y12" s="3394" t="s">
        <v>762</v>
      </c>
    </row>
    <row r="13" spans="2:25" x14ac:dyDescent="0.25">
      <c r="B13" s="3402"/>
      <c r="C13" s="3402"/>
      <c r="D13" s="3402"/>
      <c r="E13" s="3402"/>
      <c r="F13" s="3402"/>
      <c r="G13" s="3402"/>
      <c r="H13" s="3402"/>
      <c r="I13" s="3402"/>
      <c r="J13" s="3402"/>
      <c r="K13" s="3402"/>
      <c r="L13" s="4008"/>
      <c r="M13" s="3402"/>
      <c r="N13" s="3402"/>
      <c r="O13" s="2999" t="s">
        <v>46</v>
      </c>
      <c r="P13" s="3000"/>
      <c r="Q13" s="3000"/>
      <c r="R13" s="3001"/>
      <c r="S13" s="3747"/>
      <c r="T13" s="3403"/>
      <c r="U13" s="3403"/>
      <c r="V13" s="3403"/>
      <c r="W13" s="3395"/>
      <c r="X13" s="3395"/>
      <c r="Y13" s="3395"/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4008"/>
      <c r="M14" s="3402"/>
      <c r="N14" s="3402"/>
      <c r="O14" s="55"/>
      <c r="P14" s="2"/>
      <c r="Q14" s="2"/>
      <c r="R14" s="62"/>
      <c r="S14" s="3747"/>
      <c r="T14" s="3403"/>
      <c r="U14" s="3403"/>
      <c r="V14" s="3403"/>
      <c r="W14" s="3395"/>
      <c r="X14" s="3395"/>
      <c r="Y14" s="3395"/>
    </row>
    <row r="15" spans="2:25" ht="15.75" thickBot="1" x14ac:dyDescent="0.3">
      <c r="B15" s="3720"/>
      <c r="C15" s="3720"/>
      <c r="D15" s="3720"/>
      <c r="E15" s="3720"/>
      <c r="F15" s="3720"/>
      <c r="G15" s="3720"/>
      <c r="H15" s="3720"/>
      <c r="I15" s="3720"/>
      <c r="J15" s="3720"/>
      <c r="K15" s="3720"/>
      <c r="L15" s="4009"/>
      <c r="M15" s="3720"/>
      <c r="N15" s="3720"/>
      <c r="O15" s="63"/>
      <c r="P15" s="64"/>
      <c r="Q15" s="64"/>
      <c r="R15" s="65"/>
      <c r="S15" s="3712"/>
      <c r="T15" s="3478"/>
      <c r="U15" s="3478"/>
      <c r="V15" s="3478"/>
      <c r="W15" s="3481"/>
      <c r="X15" s="3481"/>
      <c r="Y15" s="3481"/>
    </row>
    <row r="16" spans="2:25" ht="15.75" thickBot="1" x14ac:dyDescent="0.3">
      <c r="B16" s="211">
        <v>1</v>
      </c>
      <c r="C16" s="211">
        <v>2</v>
      </c>
      <c r="D16" s="211">
        <v>3</v>
      </c>
      <c r="E16" s="211">
        <v>4</v>
      </c>
      <c r="F16" s="211">
        <v>5</v>
      </c>
      <c r="G16" s="211">
        <v>6</v>
      </c>
      <c r="H16" s="211">
        <v>7</v>
      </c>
      <c r="I16" s="211"/>
      <c r="J16" s="211">
        <v>8</v>
      </c>
      <c r="K16" s="211">
        <v>9</v>
      </c>
      <c r="L16" s="211">
        <v>10</v>
      </c>
      <c r="M16" s="211">
        <v>12</v>
      </c>
      <c r="N16" s="211">
        <v>12</v>
      </c>
      <c r="O16" s="3212">
        <v>13</v>
      </c>
      <c r="P16" s="3212"/>
      <c r="Q16" s="3212"/>
      <c r="R16" s="3213"/>
      <c r="S16" s="679"/>
      <c r="T16" s="45">
        <v>14</v>
      </c>
      <c r="U16" s="45">
        <v>15</v>
      </c>
      <c r="V16" s="323">
        <v>16</v>
      </c>
      <c r="W16" s="323">
        <v>17</v>
      </c>
      <c r="X16" s="323">
        <v>18</v>
      </c>
      <c r="Y16" s="319">
        <v>19</v>
      </c>
    </row>
    <row r="17" spans="2:25" s="1468" customFormat="1" x14ac:dyDescent="0.25">
      <c r="B17" s="2803"/>
      <c r="C17" s="2804"/>
      <c r="D17" s="2805" t="s">
        <v>1227</v>
      </c>
      <c r="E17" s="2805" t="s">
        <v>1716</v>
      </c>
      <c r="F17" s="2805" t="s">
        <v>1680</v>
      </c>
      <c r="G17" s="2804"/>
      <c r="H17" s="2804"/>
      <c r="I17" s="2804"/>
      <c r="J17" s="2805" t="s">
        <v>675</v>
      </c>
      <c r="K17" s="2805" t="s">
        <v>677</v>
      </c>
      <c r="L17" s="2269"/>
      <c r="M17" s="2269"/>
      <c r="N17" s="2271"/>
      <c r="O17" s="3574" t="s">
        <v>719</v>
      </c>
      <c r="P17" s="3546"/>
      <c r="Q17" s="3546"/>
      <c r="R17" s="3575"/>
      <c r="S17" s="2806"/>
      <c r="T17" s="2389"/>
      <c r="U17" s="2389"/>
      <c r="V17" s="2470"/>
      <c r="W17" s="2087"/>
      <c r="X17" s="2087"/>
      <c r="Y17" s="2087"/>
    </row>
    <row r="18" spans="2:25" s="1468" customFormat="1" x14ac:dyDescent="0.25">
      <c r="B18" s="2388"/>
      <c r="C18" s="2273"/>
      <c r="D18" s="2273"/>
      <c r="E18" s="2273"/>
      <c r="F18" s="2273"/>
      <c r="G18" s="2273"/>
      <c r="H18" s="2273"/>
      <c r="I18" s="2273"/>
      <c r="J18" s="2323" t="s">
        <v>675</v>
      </c>
      <c r="K18" s="2323" t="s">
        <v>677</v>
      </c>
      <c r="L18" s="2276" t="s">
        <v>677</v>
      </c>
      <c r="M18" s="2276"/>
      <c r="N18" s="2277"/>
      <c r="O18" s="3387" t="s">
        <v>811</v>
      </c>
      <c r="P18" s="3149"/>
      <c r="Q18" s="3149"/>
      <c r="R18" s="3388"/>
      <c r="S18" s="2476"/>
      <c r="T18" s="2336"/>
      <c r="U18" s="2336"/>
      <c r="V18" s="2335"/>
      <c r="W18" s="2272"/>
      <c r="X18" s="2278"/>
      <c r="Y18" s="2272"/>
    </row>
    <row r="19" spans="2:25" s="1468" customFormat="1" ht="15.75" thickBot="1" x14ac:dyDescent="0.3">
      <c r="B19" s="2275" t="s">
        <v>68</v>
      </c>
      <c r="C19" s="2273"/>
      <c r="D19" s="2273"/>
      <c r="E19" s="2273"/>
      <c r="F19" s="2273"/>
      <c r="G19" s="2273"/>
      <c r="H19" s="2273"/>
      <c r="I19" s="2273"/>
      <c r="J19" s="2273" t="s">
        <v>675</v>
      </c>
      <c r="K19" s="2273" t="s">
        <v>677</v>
      </c>
      <c r="L19" s="2282">
        <v>1</v>
      </c>
      <c r="M19" s="2282">
        <v>1</v>
      </c>
      <c r="N19" s="2283" t="s">
        <v>598</v>
      </c>
      <c r="O19" s="3455" t="s">
        <v>273</v>
      </c>
      <c r="P19" s="3104"/>
      <c r="Q19" s="3104"/>
      <c r="R19" s="3456"/>
      <c r="S19" s="2289">
        <v>4302</v>
      </c>
      <c r="T19" s="2300" t="s">
        <v>681</v>
      </c>
      <c r="U19" s="2300" t="s">
        <v>1319</v>
      </c>
      <c r="V19" s="2335" t="s">
        <v>875</v>
      </c>
      <c r="W19" s="1494">
        <v>366000</v>
      </c>
      <c r="X19" s="1494">
        <v>274500</v>
      </c>
      <c r="Y19" s="1494">
        <v>516000</v>
      </c>
    </row>
    <row r="20" spans="2:25" s="1468" customFormat="1" x14ac:dyDescent="0.25">
      <c r="B20" s="2390"/>
      <c r="C20" s="2273"/>
      <c r="D20" s="2273"/>
      <c r="E20" s="2273"/>
      <c r="F20" s="2273"/>
      <c r="G20" s="2273"/>
      <c r="H20" s="2273"/>
      <c r="I20" s="2273"/>
      <c r="J20" s="2323" t="s">
        <v>675</v>
      </c>
      <c r="K20" s="2323" t="s">
        <v>677</v>
      </c>
      <c r="L20" s="2276" t="s">
        <v>677</v>
      </c>
      <c r="M20" s="2276" t="s">
        <v>722</v>
      </c>
      <c r="N20" s="2277"/>
      <c r="O20" s="3574" t="s">
        <v>724</v>
      </c>
      <c r="P20" s="3546"/>
      <c r="Q20" s="3546"/>
      <c r="R20" s="3575"/>
      <c r="S20" s="2476"/>
      <c r="T20" s="2300"/>
      <c r="U20" s="2337"/>
      <c r="V20" s="2335"/>
      <c r="W20" s="1494"/>
      <c r="X20" s="1494"/>
      <c r="Y20" s="1494"/>
    </row>
    <row r="21" spans="2:25" s="1468" customFormat="1" x14ac:dyDescent="0.25">
      <c r="B21" s="2275" t="s">
        <v>68</v>
      </c>
      <c r="C21" s="2273"/>
      <c r="D21" s="2273"/>
      <c r="E21" s="2273"/>
      <c r="F21" s="2273"/>
      <c r="G21" s="2273"/>
      <c r="H21" s="2273"/>
      <c r="I21" s="2273"/>
      <c r="J21" s="2273" t="s">
        <v>675</v>
      </c>
      <c r="K21" s="2273" t="s">
        <v>677</v>
      </c>
      <c r="L21" s="2282" t="s">
        <v>677</v>
      </c>
      <c r="M21" s="2282" t="s">
        <v>722</v>
      </c>
      <c r="N21" s="2283" t="s">
        <v>598</v>
      </c>
      <c r="O21" s="3387" t="s">
        <v>1234</v>
      </c>
      <c r="P21" s="3149"/>
      <c r="Q21" s="3149"/>
      <c r="R21" s="3388"/>
      <c r="S21" s="2289">
        <v>4302</v>
      </c>
      <c r="T21" s="2300" t="s">
        <v>667</v>
      </c>
      <c r="U21" s="2300" t="s">
        <v>1282</v>
      </c>
      <c r="V21" s="2335" t="s">
        <v>541</v>
      </c>
      <c r="W21" s="1494">
        <v>33000</v>
      </c>
      <c r="X21" s="1494">
        <v>24750</v>
      </c>
      <c r="Y21" s="1494">
        <v>43000</v>
      </c>
    </row>
    <row r="22" spans="2:25" s="1468" customFormat="1" ht="15.75" thickBot="1" x14ac:dyDescent="0.3">
      <c r="B22" s="2390"/>
      <c r="C22" s="2273"/>
      <c r="D22" s="2273"/>
      <c r="E22" s="2273"/>
      <c r="F22" s="2273"/>
      <c r="G22" s="2273"/>
      <c r="H22" s="2273"/>
      <c r="I22" s="2273"/>
      <c r="J22" s="2323" t="s">
        <v>675</v>
      </c>
      <c r="K22" s="2323" t="s">
        <v>677</v>
      </c>
      <c r="L22" s="2276" t="s">
        <v>723</v>
      </c>
      <c r="M22" s="2276"/>
      <c r="N22" s="2277"/>
      <c r="O22" s="3455" t="s">
        <v>491</v>
      </c>
      <c r="P22" s="3104"/>
      <c r="Q22" s="3104"/>
      <c r="R22" s="3456"/>
      <c r="S22" s="2476"/>
      <c r="T22" s="2300"/>
      <c r="U22" s="2300"/>
      <c r="V22" s="2335"/>
      <c r="W22" s="1494"/>
      <c r="X22" s="1494"/>
      <c r="Y22" s="1494"/>
    </row>
    <row r="23" spans="2:25" s="1468" customFormat="1" x14ac:dyDescent="0.25">
      <c r="B23" s="2390"/>
      <c r="C23" s="2273"/>
      <c r="D23" s="2273"/>
      <c r="E23" s="2273"/>
      <c r="F23" s="2273"/>
      <c r="G23" s="2273"/>
      <c r="H23" s="2273"/>
      <c r="I23" s="2273"/>
      <c r="J23" s="2323" t="s">
        <v>675</v>
      </c>
      <c r="K23" s="2323" t="s">
        <v>677</v>
      </c>
      <c r="L23" s="2276" t="s">
        <v>723</v>
      </c>
      <c r="M23" s="2276" t="s">
        <v>677</v>
      </c>
      <c r="N23" s="2277"/>
      <c r="O23" s="3574" t="s">
        <v>1202</v>
      </c>
      <c r="P23" s="3546"/>
      <c r="Q23" s="3546"/>
      <c r="R23" s="3575"/>
      <c r="S23" s="2476"/>
      <c r="T23" s="2300"/>
      <c r="U23" s="2337"/>
      <c r="V23" s="2335"/>
      <c r="W23" s="1494"/>
      <c r="X23" s="1494"/>
      <c r="Y23" s="1494"/>
    </row>
    <row r="24" spans="2:25" s="1468" customFormat="1" x14ac:dyDescent="0.25">
      <c r="B24" s="2275" t="s">
        <v>68</v>
      </c>
      <c r="C24" s="2273"/>
      <c r="D24" s="2273"/>
      <c r="E24" s="2273"/>
      <c r="F24" s="2273"/>
      <c r="G24" s="2273"/>
      <c r="H24" s="2273"/>
      <c r="I24" s="2273"/>
      <c r="J24" s="2273" t="s">
        <v>675</v>
      </c>
      <c r="K24" s="2273" t="s">
        <v>677</v>
      </c>
      <c r="L24" s="2282" t="s">
        <v>723</v>
      </c>
      <c r="M24" s="2282" t="s">
        <v>677</v>
      </c>
      <c r="N24" s="2283" t="s">
        <v>598</v>
      </c>
      <c r="O24" s="3387" t="s">
        <v>137</v>
      </c>
      <c r="P24" s="3149"/>
      <c r="Q24" s="3149"/>
      <c r="R24" s="3388"/>
      <c r="S24" s="2289">
        <v>4302</v>
      </c>
      <c r="T24" s="2300" t="s">
        <v>681</v>
      </c>
      <c r="U24" s="2337" t="s">
        <v>1319</v>
      </c>
      <c r="V24" s="2335" t="s">
        <v>875</v>
      </c>
      <c r="W24" s="1494">
        <v>30000</v>
      </c>
      <c r="X24" s="1494">
        <v>22500</v>
      </c>
      <c r="Y24" s="1494">
        <v>30000</v>
      </c>
    </row>
    <row r="25" spans="2:25" s="1468" customFormat="1" ht="15.75" thickBot="1" x14ac:dyDescent="0.3">
      <c r="B25" s="2390"/>
      <c r="C25" s="2273"/>
      <c r="D25" s="2273"/>
      <c r="E25" s="2273"/>
      <c r="F25" s="2273"/>
      <c r="G25" s="2273"/>
      <c r="H25" s="2273"/>
      <c r="I25" s="2273"/>
      <c r="J25" s="2323" t="s">
        <v>675</v>
      </c>
      <c r="K25" s="2323" t="s">
        <v>677</v>
      </c>
      <c r="L25" s="2276" t="s">
        <v>723</v>
      </c>
      <c r="M25" s="2276" t="s">
        <v>675</v>
      </c>
      <c r="N25" s="2277"/>
      <c r="O25" s="3455" t="s">
        <v>1235</v>
      </c>
      <c r="P25" s="3104"/>
      <c r="Q25" s="3104"/>
      <c r="R25" s="3456"/>
      <c r="S25" s="2476"/>
      <c r="T25" s="2300"/>
      <c r="U25" s="2337"/>
      <c r="V25" s="2335"/>
      <c r="W25" s="1494"/>
      <c r="X25" s="1494"/>
      <c r="Y25" s="1494"/>
    </row>
    <row r="26" spans="2:25" s="1468" customFormat="1" x14ac:dyDescent="0.25">
      <c r="B26" s="2275" t="s">
        <v>68</v>
      </c>
      <c r="C26" s="2273"/>
      <c r="D26" s="2273"/>
      <c r="E26" s="2273"/>
      <c r="F26" s="2273"/>
      <c r="G26" s="2273"/>
      <c r="H26" s="2273"/>
      <c r="I26" s="2273"/>
      <c r="J26" s="2273" t="s">
        <v>675</v>
      </c>
      <c r="K26" s="2273" t="s">
        <v>677</v>
      </c>
      <c r="L26" s="2282" t="s">
        <v>723</v>
      </c>
      <c r="M26" s="2282" t="s">
        <v>675</v>
      </c>
      <c r="N26" s="2283" t="s">
        <v>598</v>
      </c>
      <c r="O26" s="3574" t="s">
        <v>393</v>
      </c>
      <c r="P26" s="3546"/>
      <c r="Q26" s="3546"/>
      <c r="R26" s="3575"/>
      <c r="S26" s="2289">
        <v>4302</v>
      </c>
      <c r="T26" s="2300" t="s">
        <v>681</v>
      </c>
      <c r="U26" s="2300" t="s">
        <v>1319</v>
      </c>
      <c r="V26" s="2335" t="s">
        <v>875</v>
      </c>
      <c r="W26" s="1494">
        <v>35000</v>
      </c>
      <c r="X26" s="1494">
        <v>26250</v>
      </c>
      <c r="Y26" s="1494">
        <v>35000</v>
      </c>
    </row>
    <row r="27" spans="2:25" s="1468" customFormat="1" x14ac:dyDescent="0.25">
      <c r="B27" s="2390"/>
      <c r="C27" s="2273"/>
      <c r="D27" s="2273"/>
      <c r="E27" s="2273"/>
      <c r="F27" s="2273"/>
      <c r="G27" s="2273"/>
      <c r="H27" s="2273"/>
      <c r="I27" s="2273"/>
      <c r="J27" s="2323" t="s">
        <v>675</v>
      </c>
      <c r="K27" s="2323" t="s">
        <v>677</v>
      </c>
      <c r="L27" s="2276" t="s">
        <v>723</v>
      </c>
      <c r="M27" s="2276" t="s">
        <v>680</v>
      </c>
      <c r="N27" s="2277"/>
      <c r="O27" s="3387" t="s">
        <v>1236</v>
      </c>
      <c r="P27" s="3149"/>
      <c r="Q27" s="3149"/>
      <c r="R27" s="3388"/>
      <c r="S27" s="2476"/>
      <c r="T27" s="2300"/>
      <c r="U27" s="2300"/>
      <c r="V27" s="2335"/>
      <c r="W27" s="1494"/>
      <c r="X27" s="1494"/>
      <c r="Y27" s="1494"/>
    </row>
    <row r="28" spans="2:25" s="1468" customFormat="1" ht="15.75" thickBot="1" x14ac:dyDescent="0.3">
      <c r="B28" s="2275" t="s">
        <v>68</v>
      </c>
      <c r="C28" s="2273"/>
      <c r="D28" s="2273"/>
      <c r="E28" s="2273"/>
      <c r="F28" s="2273"/>
      <c r="G28" s="2273"/>
      <c r="H28" s="2273"/>
      <c r="I28" s="2273"/>
      <c r="J28" s="2273" t="s">
        <v>675</v>
      </c>
      <c r="K28" s="2273" t="s">
        <v>677</v>
      </c>
      <c r="L28" s="2282" t="s">
        <v>723</v>
      </c>
      <c r="M28" s="2282" t="s">
        <v>680</v>
      </c>
      <c r="N28" s="2283" t="s">
        <v>598</v>
      </c>
      <c r="O28" s="3455" t="s">
        <v>408</v>
      </c>
      <c r="P28" s="3104"/>
      <c r="Q28" s="3104"/>
      <c r="R28" s="3456"/>
      <c r="S28" s="2289">
        <v>4302</v>
      </c>
      <c r="T28" s="2300" t="s">
        <v>681</v>
      </c>
      <c r="U28" s="2300" t="s">
        <v>1319</v>
      </c>
      <c r="V28" s="2335" t="s">
        <v>875</v>
      </c>
      <c r="W28" s="1494">
        <v>15000</v>
      </c>
      <c r="X28" s="1494">
        <v>11250</v>
      </c>
      <c r="Y28" s="1494">
        <v>15000</v>
      </c>
    </row>
    <row r="29" spans="2:25" s="1468" customFormat="1" x14ac:dyDescent="0.25">
      <c r="B29" s="2390"/>
      <c r="C29" s="2273"/>
      <c r="D29" s="2273"/>
      <c r="E29" s="2273"/>
      <c r="F29" s="2273"/>
      <c r="G29" s="2273"/>
      <c r="H29" s="2273"/>
      <c r="I29" s="2273"/>
      <c r="J29" s="2323" t="s">
        <v>675</v>
      </c>
      <c r="K29" s="2323" t="s">
        <v>677</v>
      </c>
      <c r="L29" s="2276" t="s">
        <v>723</v>
      </c>
      <c r="M29" s="2276" t="s">
        <v>722</v>
      </c>
      <c r="N29" s="2277"/>
      <c r="O29" s="3574" t="s">
        <v>1920</v>
      </c>
      <c r="P29" s="3546"/>
      <c r="Q29" s="3546"/>
      <c r="R29" s="3575"/>
      <c r="S29" s="2476"/>
      <c r="T29" s="2300"/>
      <c r="U29" s="2300"/>
      <c r="V29" s="2335"/>
      <c r="W29" s="1494"/>
      <c r="X29" s="1494"/>
      <c r="Y29" s="1494"/>
    </row>
    <row r="30" spans="2:25" s="1468" customFormat="1" x14ac:dyDescent="0.25">
      <c r="B30" s="2275" t="s">
        <v>68</v>
      </c>
      <c r="C30" s="2273"/>
      <c r="D30" s="2273"/>
      <c r="E30" s="2273"/>
      <c r="F30" s="2273"/>
      <c r="G30" s="2273"/>
      <c r="H30" s="2273"/>
      <c r="I30" s="2273"/>
      <c r="J30" s="2273" t="s">
        <v>675</v>
      </c>
      <c r="K30" s="2273" t="s">
        <v>677</v>
      </c>
      <c r="L30" s="2282" t="s">
        <v>723</v>
      </c>
      <c r="M30" s="2282" t="s">
        <v>722</v>
      </c>
      <c r="N30" s="2283" t="s">
        <v>598</v>
      </c>
      <c r="O30" s="3387" t="s">
        <v>1945</v>
      </c>
      <c r="P30" s="3149"/>
      <c r="Q30" s="3149"/>
      <c r="R30" s="3388"/>
      <c r="S30" s="2289">
        <v>4302</v>
      </c>
      <c r="T30" s="2300" t="s">
        <v>681</v>
      </c>
      <c r="U30" s="2300" t="s">
        <v>1319</v>
      </c>
      <c r="V30" s="2335" t="s">
        <v>875</v>
      </c>
      <c r="W30" s="1494"/>
      <c r="X30" s="1494"/>
      <c r="Y30" s="1494"/>
    </row>
    <row r="31" spans="2:25" s="1468" customFormat="1" ht="15.75" thickBot="1" x14ac:dyDescent="0.3">
      <c r="B31" s="2390"/>
      <c r="C31" s="2273"/>
      <c r="D31" s="2273"/>
      <c r="E31" s="2273"/>
      <c r="F31" s="2273"/>
      <c r="G31" s="2273"/>
      <c r="H31" s="2273"/>
      <c r="I31" s="2273"/>
      <c r="J31" s="2323" t="s">
        <v>675</v>
      </c>
      <c r="K31" s="2323" t="s">
        <v>675</v>
      </c>
      <c r="L31" s="2276"/>
      <c r="M31" s="2276"/>
      <c r="N31" s="2277"/>
      <c r="O31" s="3455" t="s">
        <v>1936</v>
      </c>
      <c r="P31" s="3104"/>
      <c r="Q31" s="3104"/>
      <c r="R31" s="3456"/>
      <c r="S31" s="2476"/>
      <c r="T31" s="2300"/>
      <c r="U31" s="2300"/>
      <c r="V31" s="2335"/>
      <c r="W31" s="1494"/>
      <c r="X31" s="1494"/>
      <c r="Y31" s="1494"/>
    </row>
    <row r="32" spans="2:25" s="1468" customFormat="1" x14ac:dyDescent="0.25">
      <c r="B32" s="2390"/>
      <c r="C32" s="2273"/>
      <c r="D32" s="2273"/>
      <c r="E32" s="2273"/>
      <c r="F32" s="2273"/>
      <c r="G32" s="2273"/>
      <c r="H32" s="2273"/>
      <c r="I32" s="2273"/>
      <c r="J32" s="2323" t="s">
        <v>675</v>
      </c>
      <c r="K32" s="2323" t="s">
        <v>675</v>
      </c>
      <c r="L32" s="2276" t="s">
        <v>677</v>
      </c>
      <c r="M32" s="2276"/>
      <c r="N32" s="2277"/>
      <c r="O32" s="3574" t="s">
        <v>924</v>
      </c>
      <c r="P32" s="3546"/>
      <c r="Q32" s="3546"/>
      <c r="R32" s="3575"/>
      <c r="S32" s="2476"/>
      <c r="T32" s="2300"/>
      <c r="U32" s="2300"/>
      <c r="V32" s="2335"/>
      <c r="W32" s="1494"/>
      <c r="X32" s="1494"/>
      <c r="Y32" s="1494"/>
    </row>
    <row r="33" spans="1:51" s="1468" customFormat="1" x14ac:dyDescent="0.25">
      <c r="B33" s="2390"/>
      <c r="C33" s="2273"/>
      <c r="D33" s="2273"/>
      <c r="E33" s="2273"/>
      <c r="F33" s="2273"/>
      <c r="G33" s="2273"/>
      <c r="H33" s="2273"/>
      <c r="I33" s="2273"/>
      <c r="J33" s="2323" t="s">
        <v>675</v>
      </c>
      <c r="K33" s="2323" t="s">
        <v>675</v>
      </c>
      <c r="L33" s="2276" t="s">
        <v>677</v>
      </c>
      <c r="M33" s="2276" t="s">
        <v>680</v>
      </c>
      <c r="N33" s="2277"/>
      <c r="O33" s="3387" t="s">
        <v>524</v>
      </c>
      <c r="P33" s="3149"/>
      <c r="Q33" s="3149"/>
      <c r="R33" s="3388"/>
      <c r="S33" s="2476"/>
      <c r="T33" s="2300"/>
      <c r="U33" s="2337"/>
      <c r="V33" s="2335"/>
      <c r="W33" s="1494"/>
      <c r="X33" s="1494"/>
      <c r="Y33" s="1494"/>
    </row>
    <row r="34" spans="1:51" s="1468" customFormat="1" ht="15.75" thickBot="1" x14ac:dyDescent="0.3">
      <c r="B34" s="2275" t="s">
        <v>53</v>
      </c>
      <c r="C34" s="2273"/>
      <c r="D34" s="2273"/>
      <c r="E34" s="2273"/>
      <c r="F34" s="2273"/>
      <c r="G34" s="2273"/>
      <c r="H34" s="2273"/>
      <c r="I34" s="2273"/>
      <c r="J34" s="2273" t="s">
        <v>675</v>
      </c>
      <c r="K34" s="2273" t="s">
        <v>675</v>
      </c>
      <c r="L34" s="2282" t="s">
        <v>677</v>
      </c>
      <c r="M34" s="2282" t="s">
        <v>680</v>
      </c>
      <c r="N34" s="2283" t="s">
        <v>598</v>
      </c>
      <c r="O34" s="3455" t="s">
        <v>524</v>
      </c>
      <c r="P34" s="3104"/>
      <c r="Q34" s="3104"/>
      <c r="R34" s="3456"/>
      <c r="S34" s="2289">
        <v>4302</v>
      </c>
      <c r="T34" s="2300" t="s">
        <v>668</v>
      </c>
      <c r="U34" s="2337" t="s">
        <v>1320</v>
      </c>
      <c r="V34" s="2335" t="s">
        <v>1283</v>
      </c>
      <c r="W34" s="1494">
        <v>5000</v>
      </c>
      <c r="X34" s="1494">
        <v>3750</v>
      </c>
      <c r="Y34" s="1494">
        <v>5000</v>
      </c>
    </row>
    <row r="35" spans="1:51" s="1468" customFormat="1" x14ac:dyDescent="0.25">
      <c r="B35" s="2390"/>
      <c r="C35" s="2273"/>
      <c r="D35" s="2273"/>
      <c r="E35" s="2273"/>
      <c r="F35" s="2273"/>
      <c r="G35" s="2273"/>
      <c r="H35" s="2273"/>
      <c r="I35" s="2273"/>
      <c r="J35" s="2323" t="s">
        <v>675</v>
      </c>
      <c r="K35" s="2323" t="s">
        <v>675</v>
      </c>
      <c r="L35" s="2276">
        <v>2</v>
      </c>
      <c r="M35" s="2276"/>
      <c r="N35" s="2277"/>
      <c r="O35" s="3574" t="s">
        <v>277</v>
      </c>
      <c r="P35" s="3546"/>
      <c r="Q35" s="3546"/>
      <c r="R35" s="3575"/>
      <c r="S35" s="2476"/>
      <c r="T35" s="2300"/>
      <c r="U35" s="2300"/>
      <c r="V35" s="2335"/>
      <c r="W35" s="1494"/>
      <c r="X35" s="1494"/>
      <c r="Y35" s="1494"/>
    </row>
    <row r="36" spans="1:51" s="1468" customFormat="1" x14ac:dyDescent="0.25">
      <c r="B36" s="2390"/>
      <c r="C36" s="2273"/>
      <c r="D36" s="2273"/>
      <c r="E36" s="2273"/>
      <c r="F36" s="2273"/>
      <c r="G36" s="2273"/>
      <c r="H36" s="2273"/>
      <c r="I36" s="2273"/>
      <c r="J36" s="2323" t="s">
        <v>675</v>
      </c>
      <c r="K36" s="2323" t="s">
        <v>675</v>
      </c>
      <c r="L36" s="2276" t="s">
        <v>675</v>
      </c>
      <c r="M36" s="2276" t="s">
        <v>675</v>
      </c>
      <c r="N36" s="2277"/>
      <c r="O36" s="3387" t="s">
        <v>57</v>
      </c>
      <c r="P36" s="3149"/>
      <c r="Q36" s="3149"/>
      <c r="R36" s="3388"/>
      <c r="S36" s="2476"/>
      <c r="T36" s="2300"/>
      <c r="U36" s="2300"/>
      <c r="V36" s="2335"/>
      <c r="W36" s="1494"/>
      <c r="X36" s="1494"/>
      <c r="Y36" s="1494"/>
    </row>
    <row r="37" spans="1:51" s="1468" customFormat="1" ht="15.75" thickBot="1" x14ac:dyDescent="0.3">
      <c r="B37" s="2275" t="s">
        <v>53</v>
      </c>
      <c r="C37" s="2273"/>
      <c r="D37" s="2273"/>
      <c r="E37" s="2273"/>
      <c r="F37" s="2273"/>
      <c r="G37" s="2273"/>
      <c r="H37" s="2273"/>
      <c r="I37" s="2273"/>
      <c r="J37" s="2273" t="s">
        <v>675</v>
      </c>
      <c r="K37" s="2273" t="s">
        <v>675</v>
      </c>
      <c r="L37" s="2282" t="s">
        <v>675</v>
      </c>
      <c r="M37" s="2282" t="s">
        <v>675</v>
      </c>
      <c r="N37" s="2283" t="s">
        <v>598</v>
      </c>
      <c r="O37" s="3455" t="s">
        <v>57</v>
      </c>
      <c r="P37" s="3104"/>
      <c r="Q37" s="3104"/>
      <c r="R37" s="3456"/>
      <c r="S37" s="2289">
        <v>4302</v>
      </c>
      <c r="T37" s="2300" t="s">
        <v>668</v>
      </c>
      <c r="U37" s="2300" t="s">
        <v>1284</v>
      </c>
      <c r="V37" s="2335" t="s">
        <v>1283</v>
      </c>
      <c r="W37" s="1494">
        <v>5000</v>
      </c>
      <c r="X37" s="1494">
        <v>3750</v>
      </c>
      <c r="Y37" s="1494">
        <v>5000</v>
      </c>
    </row>
    <row r="38" spans="1:51" s="1468" customFormat="1" x14ac:dyDescent="0.25">
      <c r="B38" s="2390"/>
      <c r="C38" s="2273"/>
      <c r="D38" s="2273"/>
      <c r="E38" s="2273"/>
      <c r="F38" s="2273"/>
      <c r="G38" s="2273"/>
      <c r="H38" s="2273"/>
      <c r="I38" s="2273"/>
      <c r="J38" s="2323" t="s">
        <v>675</v>
      </c>
      <c r="K38" s="2323" t="s">
        <v>675</v>
      </c>
      <c r="L38" s="2276" t="s">
        <v>680</v>
      </c>
      <c r="M38" s="2276"/>
      <c r="N38" s="2277"/>
      <c r="O38" s="3574" t="s">
        <v>141</v>
      </c>
      <c r="P38" s="3546"/>
      <c r="Q38" s="3546"/>
      <c r="R38" s="3575"/>
      <c r="S38" s="2476"/>
      <c r="T38" s="2300"/>
      <c r="U38" s="2300"/>
      <c r="V38" s="2335"/>
      <c r="W38" s="1494"/>
      <c r="X38" s="1494"/>
      <c r="Y38" s="1494"/>
    </row>
    <row r="39" spans="1:51" s="1468" customFormat="1" x14ac:dyDescent="0.25">
      <c r="B39" s="2390"/>
      <c r="C39" s="2273"/>
      <c r="D39" s="2273"/>
      <c r="E39" s="2273"/>
      <c r="F39" s="2273"/>
      <c r="G39" s="2273"/>
      <c r="H39" s="2273"/>
      <c r="I39" s="2273"/>
      <c r="J39" s="2323" t="s">
        <v>675</v>
      </c>
      <c r="K39" s="2323" t="s">
        <v>675</v>
      </c>
      <c r="L39" s="2276" t="s">
        <v>680</v>
      </c>
      <c r="M39" s="2276" t="s">
        <v>677</v>
      </c>
      <c r="N39" s="2277"/>
      <c r="O39" s="3387" t="s">
        <v>1238</v>
      </c>
      <c r="P39" s="3149"/>
      <c r="Q39" s="3149"/>
      <c r="R39" s="3388"/>
      <c r="S39" s="2476"/>
      <c r="T39" s="2300"/>
      <c r="U39" s="2300"/>
      <c r="V39" s="2335"/>
      <c r="W39" s="1494"/>
      <c r="X39" s="1494"/>
      <c r="Y39" s="1494"/>
    </row>
    <row r="40" spans="1:51" s="1468" customFormat="1" ht="15.75" thickBot="1" x14ac:dyDescent="0.3">
      <c r="B40" s="2275" t="s">
        <v>68</v>
      </c>
      <c r="C40" s="2273"/>
      <c r="D40" s="2273"/>
      <c r="E40" s="2273"/>
      <c r="F40" s="2273"/>
      <c r="G40" s="2273"/>
      <c r="H40" s="2273"/>
      <c r="I40" s="2273"/>
      <c r="J40" s="2273" t="s">
        <v>675</v>
      </c>
      <c r="K40" s="2273" t="s">
        <v>675</v>
      </c>
      <c r="L40" s="2282" t="s">
        <v>680</v>
      </c>
      <c r="M40" s="2282" t="s">
        <v>677</v>
      </c>
      <c r="N40" s="2283" t="s">
        <v>598</v>
      </c>
      <c r="O40" s="3455" t="s">
        <v>142</v>
      </c>
      <c r="P40" s="3104"/>
      <c r="Q40" s="3104"/>
      <c r="R40" s="3456"/>
      <c r="S40" s="2289">
        <v>4302</v>
      </c>
      <c r="T40" s="2300" t="s">
        <v>681</v>
      </c>
      <c r="U40" s="2300" t="s">
        <v>1319</v>
      </c>
      <c r="V40" s="2335" t="s">
        <v>875</v>
      </c>
      <c r="W40" s="1494">
        <v>5000</v>
      </c>
      <c r="X40" s="1494">
        <v>3750</v>
      </c>
      <c r="Y40" s="1494">
        <v>5000</v>
      </c>
    </row>
    <row r="41" spans="1:51" s="1468" customFormat="1" x14ac:dyDescent="0.25">
      <c r="B41" s="2390"/>
      <c r="C41" s="2273"/>
      <c r="D41" s="2273"/>
      <c r="E41" s="2273"/>
      <c r="F41" s="2273"/>
      <c r="G41" s="2273"/>
      <c r="H41" s="2273"/>
      <c r="I41" s="2273"/>
      <c r="J41" s="2323" t="s">
        <v>675</v>
      </c>
      <c r="K41" s="2323" t="s">
        <v>675</v>
      </c>
      <c r="L41" s="2276" t="s">
        <v>738</v>
      </c>
      <c r="M41" s="2276"/>
      <c r="N41" s="2277"/>
      <c r="O41" s="3574" t="s">
        <v>1239</v>
      </c>
      <c r="P41" s="3546"/>
      <c r="Q41" s="3546"/>
      <c r="R41" s="3575"/>
      <c r="S41" s="2476"/>
      <c r="T41" s="2300"/>
      <c r="U41" s="2300"/>
      <c r="V41" s="2335"/>
      <c r="W41" s="1494"/>
      <c r="X41" s="1494"/>
      <c r="Y41" s="1494"/>
    </row>
    <row r="42" spans="1:51" s="1468" customFormat="1" ht="15.75" thickBot="1" x14ac:dyDescent="0.3">
      <c r="A42" s="1469"/>
      <c r="B42" s="2524"/>
      <c r="C42" s="2383"/>
      <c r="D42" s="2383"/>
      <c r="E42" s="2383"/>
      <c r="F42" s="2383"/>
      <c r="G42" s="2383"/>
      <c r="H42" s="2383"/>
      <c r="I42" s="2383"/>
      <c r="J42" s="2536"/>
      <c r="K42" s="2536"/>
      <c r="L42" s="2490"/>
      <c r="M42" s="2365"/>
      <c r="N42" s="2366"/>
      <c r="O42" s="3387"/>
      <c r="P42" s="3149"/>
      <c r="Q42" s="3149"/>
      <c r="R42" s="3388"/>
      <c r="S42" s="2560"/>
      <c r="T42" s="2325"/>
      <c r="U42" s="2325"/>
      <c r="V42" s="2438"/>
      <c r="W42" s="2230"/>
      <c r="X42" s="2230"/>
      <c r="Y42" s="2230"/>
      <c r="Z42" s="1469"/>
      <c r="AA42" s="1469"/>
      <c r="AB42" s="1469"/>
      <c r="AC42" s="1469"/>
      <c r="AD42" s="1469"/>
      <c r="AE42" s="1469"/>
      <c r="AF42" s="1469"/>
      <c r="AG42" s="1469"/>
      <c r="AH42" s="1469"/>
      <c r="AI42" s="1469"/>
      <c r="AJ42" s="1469"/>
      <c r="AK42" s="1469"/>
      <c r="AL42" s="1469"/>
      <c r="AM42" s="1469"/>
      <c r="AN42" s="1469"/>
      <c r="AO42" s="1469"/>
      <c r="AP42" s="1469"/>
      <c r="AQ42" s="1469"/>
      <c r="AR42" s="1469"/>
      <c r="AS42" s="1469"/>
      <c r="AT42" s="1469"/>
      <c r="AU42" s="1469"/>
      <c r="AV42" s="1469"/>
      <c r="AW42" s="1469"/>
      <c r="AX42" s="1469"/>
      <c r="AY42" s="1469"/>
    </row>
    <row r="43" spans="1:51" s="1888" customFormat="1" ht="15.75" thickBot="1" x14ac:dyDescent="0.3">
      <c r="A43" s="1469"/>
      <c r="B43" s="4010" t="s">
        <v>1</v>
      </c>
      <c r="C43" s="4011"/>
      <c r="D43" s="4011"/>
      <c r="E43" s="4011"/>
      <c r="F43" s="4011"/>
      <c r="G43" s="4011"/>
      <c r="H43" s="4011"/>
      <c r="I43" s="4011"/>
      <c r="J43" s="4011"/>
      <c r="K43" s="4011"/>
      <c r="L43" s="4011"/>
      <c r="M43" s="4011"/>
      <c r="N43" s="4011"/>
      <c r="O43" s="4011"/>
      <c r="P43" s="4011"/>
      <c r="Q43" s="4011"/>
      <c r="R43" s="4011"/>
      <c r="S43" s="4011"/>
      <c r="T43" s="4011"/>
      <c r="U43" s="4011"/>
      <c r="V43" s="4012"/>
      <c r="W43" s="1756">
        <f>SUM(W17:W42)</f>
        <v>494000</v>
      </c>
      <c r="X43" s="1756">
        <f>SUM(X17:X42)</f>
        <v>370500</v>
      </c>
      <c r="Y43" s="1756">
        <f>(Y19+Y21+Y24+Y26+Y28+Y34+Y37+Y39+Y40)</f>
        <v>654000</v>
      </c>
      <c r="Z43" s="1469"/>
      <c r="AA43" s="1469"/>
      <c r="AB43" s="1469"/>
      <c r="AC43" s="1469"/>
      <c r="AD43" s="1469"/>
      <c r="AE43" s="1469"/>
      <c r="AF43" s="1469"/>
      <c r="AG43" s="1469"/>
      <c r="AH43" s="1469"/>
      <c r="AI43" s="1469"/>
      <c r="AJ43" s="1469"/>
      <c r="AK43" s="1469"/>
      <c r="AL43" s="1469"/>
      <c r="AM43" s="1469"/>
      <c r="AN43" s="1469"/>
      <c r="AO43" s="1469"/>
      <c r="AP43" s="1469"/>
      <c r="AQ43" s="1469"/>
      <c r="AR43" s="1469"/>
      <c r="AS43" s="1469"/>
      <c r="AT43" s="1469"/>
      <c r="AU43" s="1469"/>
      <c r="AV43" s="1469"/>
      <c r="AW43" s="1469"/>
      <c r="AX43" s="1469"/>
      <c r="AY43" s="1469"/>
    </row>
    <row r="44" spans="1:51" x14ac:dyDescent="0.25">
      <c r="A44" s="1469"/>
      <c r="B44" s="60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61"/>
      <c r="Z44" s="1469"/>
      <c r="AA44" s="1469"/>
      <c r="AB44" s="1469"/>
      <c r="AC44" s="1469"/>
      <c r="AD44" s="1469"/>
      <c r="AE44" s="1469"/>
      <c r="AF44" s="1469"/>
      <c r="AG44" s="1469"/>
      <c r="AH44" s="1469"/>
      <c r="AI44" s="1469"/>
      <c r="AJ44" s="1469"/>
      <c r="AK44" s="1469"/>
      <c r="AL44" s="1469"/>
      <c r="AM44" s="1469"/>
      <c r="AN44" s="1469"/>
      <c r="AO44" s="1469"/>
      <c r="AP44" s="1469"/>
      <c r="AQ44" s="1469"/>
      <c r="AR44" s="1469"/>
      <c r="AS44" s="1469"/>
      <c r="AT44" s="1469"/>
      <c r="AU44" s="1469"/>
      <c r="AV44" s="1469"/>
      <c r="AW44" s="1469"/>
      <c r="AX44" s="1469"/>
      <c r="AY44" s="1469"/>
    </row>
    <row r="45" spans="1:51" x14ac:dyDescent="0.25">
      <c r="A45" s="1469"/>
      <c r="B45" s="5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62"/>
      <c r="Z45" s="1469"/>
      <c r="AA45" s="1469"/>
      <c r="AB45" s="1469"/>
      <c r="AC45" s="1469"/>
      <c r="AD45" s="1469"/>
      <c r="AE45" s="1469"/>
      <c r="AF45" s="1469"/>
      <c r="AG45" s="1469"/>
      <c r="AH45" s="1469"/>
      <c r="AI45" s="1469"/>
      <c r="AJ45" s="1469"/>
      <c r="AK45" s="1469"/>
      <c r="AL45" s="1469"/>
      <c r="AM45" s="1469"/>
      <c r="AN45" s="1469"/>
      <c r="AO45" s="1469"/>
      <c r="AP45" s="1469"/>
      <c r="AQ45" s="1469"/>
      <c r="AR45" s="1469"/>
      <c r="AS45" s="1469"/>
      <c r="AT45" s="1469"/>
      <c r="AU45" s="1469"/>
      <c r="AV45" s="1469"/>
      <c r="AW45" s="1469"/>
      <c r="AX45" s="1469"/>
      <c r="AY45" s="1469"/>
    </row>
    <row r="46" spans="1:51" x14ac:dyDescent="0.25">
      <c r="A46" s="1469"/>
      <c r="B46" s="55"/>
      <c r="C46" s="18"/>
      <c r="D46" s="18"/>
      <c r="E46" s="18"/>
      <c r="F46" s="18"/>
      <c r="G46" s="26"/>
      <c r="H46" s="26"/>
      <c r="I46" s="26"/>
      <c r="J46" s="26"/>
      <c r="K46" s="26"/>
      <c r="L46" s="26"/>
      <c r="M46" s="26"/>
      <c r="N46" s="26"/>
      <c r="O46" s="18"/>
      <c r="P46" s="18"/>
      <c r="Q46" s="18"/>
      <c r="R46" s="26"/>
      <c r="S46" s="26"/>
      <c r="T46" s="26"/>
      <c r="U46" s="26"/>
      <c r="V46" s="26"/>
      <c r="W46" s="18"/>
      <c r="X46" s="18"/>
      <c r="Y46" s="62"/>
      <c r="Z46" s="1469"/>
      <c r="AA46" s="1469"/>
      <c r="AB46" s="1469"/>
      <c r="AC46" s="1469"/>
      <c r="AD46" s="1469"/>
      <c r="AE46" s="1469"/>
      <c r="AF46" s="1469"/>
      <c r="AG46" s="1469"/>
      <c r="AH46" s="1469"/>
      <c r="AI46" s="1469"/>
      <c r="AJ46" s="1469"/>
      <c r="AK46" s="1469"/>
      <c r="AL46" s="1469"/>
      <c r="AM46" s="1469"/>
      <c r="AN46" s="1469"/>
      <c r="AO46" s="1469"/>
      <c r="AP46" s="1469"/>
      <c r="AQ46" s="1469"/>
      <c r="AR46" s="1469"/>
      <c r="AS46" s="1469"/>
      <c r="AT46" s="1469"/>
      <c r="AU46" s="1469"/>
      <c r="AV46" s="1469"/>
      <c r="AW46" s="1469"/>
      <c r="AX46" s="1469"/>
      <c r="AY46" s="1469"/>
    </row>
    <row r="47" spans="1:51" x14ac:dyDescent="0.25">
      <c r="A47" s="1469"/>
      <c r="B47" s="55"/>
      <c r="C47" s="3000" t="s">
        <v>916</v>
      </c>
      <c r="D47" s="3000"/>
      <c r="E47" s="3000"/>
      <c r="F47" s="3000"/>
      <c r="G47" s="26"/>
      <c r="H47" s="26"/>
      <c r="I47" s="26"/>
      <c r="J47" s="26"/>
      <c r="K47" s="26"/>
      <c r="L47" s="26"/>
      <c r="M47" s="26"/>
      <c r="N47" s="26"/>
      <c r="O47" s="3000" t="s">
        <v>763</v>
      </c>
      <c r="P47" s="3000"/>
      <c r="Q47" s="3000"/>
      <c r="R47" s="26"/>
      <c r="S47" s="26"/>
      <c r="T47" s="26"/>
      <c r="U47" s="26"/>
      <c r="V47" s="26"/>
      <c r="W47" s="3000" t="s">
        <v>893</v>
      </c>
      <c r="X47" s="3000"/>
      <c r="Y47" s="62"/>
      <c r="Z47" s="1469"/>
      <c r="AA47" s="1469"/>
      <c r="AB47" s="1469"/>
      <c r="AC47" s="1469"/>
      <c r="AD47" s="1469"/>
      <c r="AE47" s="1469"/>
      <c r="AF47" s="1469"/>
      <c r="AG47" s="1469"/>
      <c r="AH47" s="1469"/>
      <c r="AI47" s="1469"/>
      <c r="AJ47" s="1469"/>
      <c r="AK47" s="1469"/>
      <c r="AL47" s="1469"/>
      <c r="AM47" s="1469"/>
      <c r="AN47" s="1469"/>
      <c r="AO47" s="1469"/>
      <c r="AP47" s="1469"/>
      <c r="AQ47" s="1469"/>
      <c r="AR47" s="1469"/>
      <c r="AS47" s="1469"/>
      <c r="AT47" s="1469"/>
      <c r="AU47" s="1469"/>
      <c r="AV47" s="1469"/>
      <c r="AW47" s="1469"/>
      <c r="AX47" s="1469"/>
      <c r="AY47" s="1469"/>
    </row>
    <row r="48" spans="1:51" ht="15.75" thickBot="1" x14ac:dyDescent="0.3">
      <c r="A48" s="1469"/>
      <c r="B48" s="63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8"/>
      <c r="Z48" s="1469"/>
      <c r="AA48" s="1469"/>
      <c r="AB48" s="1469"/>
      <c r="AC48" s="1469"/>
      <c r="AD48" s="1469"/>
      <c r="AE48" s="1469"/>
      <c r="AF48" s="1469"/>
      <c r="AG48" s="1469"/>
      <c r="AH48" s="1469"/>
      <c r="AI48" s="1469"/>
      <c r="AJ48" s="1469"/>
      <c r="AK48" s="1469"/>
      <c r="AL48" s="1469"/>
      <c r="AM48" s="1469"/>
      <c r="AN48" s="1469"/>
      <c r="AO48" s="1469"/>
      <c r="AP48" s="1469"/>
      <c r="AQ48" s="1469"/>
      <c r="AR48" s="1469"/>
      <c r="AS48" s="1469"/>
      <c r="AT48" s="1469"/>
      <c r="AU48" s="1469"/>
      <c r="AV48" s="1469"/>
      <c r="AW48" s="1469"/>
      <c r="AX48" s="1469"/>
      <c r="AY48" s="1469"/>
    </row>
    <row r="49" spans="1:51" ht="15.75" x14ac:dyDescent="0.25">
      <c r="A49" s="1469"/>
      <c r="Y49" s="2040">
        <v>152</v>
      </c>
      <c r="Z49" s="1469"/>
      <c r="AA49" s="1469"/>
      <c r="AB49" s="1469"/>
      <c r="AC49" s="1469"/>
      <c r="AD49" s="1469"/>
      <c r="AE49" s="1469"/>
      <c r="AF49" s="1469"/>
      <c r="AG49" s="1469"/>
      <c r="AH49" s="1469"/>
      <c r="AI49" s="1469"/>
      <c r="AJ49" s="1469"/>
      <c r="AK49" s="1469"/>
      <c r="AL49" s="1469"/>
      <c r="AM49" s="1469"/>
      <c r="AN49" s="1469"/>
      <c r="AO49" s="1469"/>
      <c r="AP49" s="1469"/>
      <c r="AQ49" s="1469"/>
      <c r="AR49" s="1469"/>
      <c r="AS49" s="1469"/>
      <c r="AT49" s="1469"/>
      <c r="AU49" s="1469"/>
      <c r="AV49" s="1469"/>
      <c r="AW49" s="1469"/>
      <c r="AX49" s="1469"/>
      <c r="AY49" s="1469"/>
    </row>
    <row r="50" spans="1:51" x14ac:dyDescent="0.25">
      <c r="A50" s="1469"/>
    </row>
    <row r="51" spans="1:51" x14ac:dyDescent="0.25">
      <c r="A51" s="1469"/>
    </row>
    <row r="52" spans="1:51" x14ac:dyDescent="0.25">
      <c r="A52" s="1469"/>
    </row>
  </sheetData>
  <mergeCells count="63">
    <mergeCell ref="O38:R38"/>
    <mergeCell ref="O39:R39"/>
    <mergeCell ref="O40:R40"/>
    <mergeCell ref="O41:R41"/>
    <mergeCell ref="O42:R42"/>
    <mergeCell ref="O33:R33"/>
    <mergeCell ref="O34:R34"/>
    <mergeCell ref="O35:R35"/>
    <mergeCell ref="O36:R36"/>
    <mergeCell ref="O37:R37"/>
    <mergeCell ref="O27:R27"/>
    <mergeCell ref="O28:R28"/>
    <mergeCell ref="O29:R29"/>
    <mergeCell ref="O30:R30"/>
    <mergeCell ref="O32:R32"/>
    <mergeCell ref="O22:R22"/>
    <mergeCell ref="O23:R23"/>
    <mergeCell ref="O24:R24"/>
    <mergeCell ref="O25:R25"/>
    <mergeCell ref="O26:R26"/>
    <mergeCell ref="O17:R17"/>
    <mergeCell ref="O18:R18"/>
    <mergeCell ref="O19:R19"/>
    <mergeCell ref="O20:R20"/>
    <mergeCell ref="O21:R21"/>
    <mergeCell ref="X12:X15"/>
    <mergeCell ref="Y12:Y15"/>
    <mergeCell ref="B43:V43"/>
    <mergeCell ref="W47:X47"/>
    <mergeCell ref="O47:Q47"/>
    <mergeCell ref="C47:F47"/>
    <mergeCell ref="M12:M15"/>
    <mergeCell ref="N12:N15"/>
    <mergeCell ref="O13:R13"/>
    <mergeCell ref="V11:V15"/>
    <mergeCell ref="O16:R16"/>
    <mergeCell ref="W11:X11"/>
    <mergeCell ref="W12:W15"/>
    <mergeCell ref="T11:T15"/>
    <mergeCell ref="U11:U15"/>
    <mergeCell ref="O31:R31"/>
    <mergeCell ref="K9:V9"/>
    <mergeCell ref="B11:B15"/>
    <mergeCell ref="C11:C15"/>
    <mergeCell ref="D12:D15"/>
    <mergeCell ref="E12:E15"/>
    <mergeCell ref="F12:F15"/>
    <mergeCell ref="G12:G15"/>
    <mergeCell ref="H12:H15"/>
    <mergeCell ref="C9:I9"/>
    <mergeCell ref="I11:I15"/>
    <mergeCell ref="J12:J15"/>
    <mergeCell ref="K12:K15"/>
    <mergeCell ref="J11:N11"/>
    <mergeCell ref="D11:H11"/>
    <mergeCell ref="S11:S15"/>
    <mergeCell ref="L12:L15"/>
    <mergeCell ref="B1:Y1"/>
    <mergeCell ref="B2:Y2"/>
    <mergeCell ref="B3:Y3"/>
    <mergeCell ref="B4:Y4"/>
    <mergeCell ref="B7:Y7"/>
    <mergeCell ref="C5:E5"/>
  </mergeCells>
  <pageMargins left="0.70866141732283472" right="0.70866141732283472" top="0.74803149606299213" bottom="0.74803149606299213" header="0.31496062992125984" footer="0.31496062992125984"/>
  <pageSetup paperSize="5" scale="69" fitToWidth="0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FF0000"/>
  </sheetPr>
  <dimension ref="A1:AY57"/>
  <sheetViews>
    <sheetView topLeftCell="R25" zoomScale="120" zoomScaleNormal="120" workbookViewId="0">
      <selection activeCell="A39" sqref="A39:XFD39"/>
    </sheetView>
  </sheetViews>
  <sheetFormatPr baseColWidth="10" defaultRowHeight="15" x14ac:dyDescent="0.25"/>
  <cols>
    <col min="1" max="1" width="9" style="1246" customWidth="1"/>
    <col min="2" max="2" width="8.42578125" customWidth="1"/>
    <col min="3" max="3" width="7.42578125" customWidth="1"/>
    <col min="4" max="4" width="7.140625" customWidth="1"/>
    <col min="5" max="5" width="6.140625" customWidth="1"/>
    <col min="6" max="6" width="7" customWidth="1"/>
    <col min="7" max="7" width="7.28515625" customWidth="1"/>
    <col min="8" max="8" width="6.28515625" customWidth="1"/>
    <col min="9" max="9" width="5.5703125" customWidth="1"/>
    <col min="10" max="10" width="6.7109375" customWidth="1"/>
    <col min="11" max="11" width="7.42578125" customWidth="1"/>
    <col min="12" max="12" width="6.5703125" customWidth="1"/>
    <col min="13" max="13" width="6.85546875" customWidth="1"/>
    <col min="14" max="14" width="8.28515625" customWidth="1"/>
    <col min="18" max="18" width="19" customWidth="1"/>
    <col min="19" max="19" width="12.85546875" customWidth="1"/>
    <col min="20" max="20" width="12.140625" customWidth="1"/>
    <col min="21" max="21" width="13" customWidth="1"/>
    <col min="22" max="22" width="9.5703125" customWidth="1"/>
    <col min="23" max="23" width="14.5703125" customWidth="1"/>
    <col min="24" max="24" width="14.85546875" customWidth="1"/>
    <col min="25" max="25" width="15.28515625" customWidth="1"/>
  </cols>
  <sheetData>
    <row r="1" spans="2:3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3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3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3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35" x14ac:dyDescent="0.25">
      <c r="B5" s="60"/>
      <c r="C5" s="3036" t="s">
        <v>1135</v>
      </c>
      <c r="D5" s="3036"/>
      <c r="E5" s="303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</row>
    <row r="6" spans="2:35" x14ac:dyDescent="0.25">
      <c r="B6" s="55"/>
      <c r="C6" s="2"/>
      <c r="D6" s="2"/>
      <c r="E6" s="2"/>
      <c r="F6" s="3000" t="s">
        <v>1721</v>
      </c>
      <c r="G6" s="3000"/>
      <c r="H6" s="3000"/>
      <c r="I6" s="3000"/>
      <c r="J6" s="3000"/>
      <c r="K6" s="3000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35" x14ac:dyDescent="0.25">
      <c r="B7" s="3038" t="s">
        <v>1137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3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35" x14ac:dyDescent="0.25">
      <c r="B9" s="55"/>
      <c r="C9" s="3000" t="s">
        <v>833</v>
      </c>
      <c r="D9" s="3000"/>
      <c r="E9" s="3000"/>
      <c r="F9" s="3000"/>
      <c r="G9" s="3000"/>
      <c r="H9" s="3000"/>
      <c r="I9" s="3000"/>
      <c r="J9" s="2"/>
      <c r="K9" s="3000" t="s">
        <v>1136</v>
      </c>
      <c r="L9" s="3000"/>
      <c r="M9" s="3000"/>
      <c r="N9" s="3000"/>
      <c r="O9" s="3000"/>
      <c r="P9" s="3000"/>
      <c r="Q9" s="3000"/>
      <c r="R9" s="3000"/>
      <c r="S9" s="3000"/>
      <c r="T9" s="3000"/>
      <c r="U9" s="3000"/>
      <c r="V9" s="3000"/>
      <c r="W9" s="2"/>
      <c r="X9" s="2"/>
      <c r="Y9" s="62"/>
    </row>
    <row r="10" spans="2:3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35" ht="15.75" customHeight="1" thickBot="1" x14ac:dyDescent="0.3">
      <c r="B11" s="3401" t="s">
        <v>688</v>
      </c>
      <c r="C11" s="3700" t="s">
        <v>1138</v>
      </c>
      <c r="D11" s="459" t="s">
        <v>891</v>
      </c>
      <c r="E11" s="459"/>
      <c r="F11" s="459"/>
      <c r="G11" s="459"/>
      <c r="H11" s="460"/>
      <c r="I11" s="3407" t="s">
        <v>713</v>
      </c>
      <c r="J11" s="3010" t="s">
        <v>45</v>
      </c>
      <c r="K11" s="3010"/>
      <c r="L11" s="3010"/>
      <c r="M11" s="3010"/>
      <c r="N11" s="3011"/>
      <c r="O11" s="55"/>
      <c r="P11" s="2"/>
      <c r="Q11" s="2"/>
      <c r="R11" s="62"/>
      <c r="S11" s="62"/>
      <c r="T11" s="4013" t="s">
        <v>47</v>
      </c>
      <c r="U11" s="3402" t="s">
        <v>13</v>
      </c>
      <c r="V11" s="3408" t="s">
        <v>48</v>
      </c>
      <c r="W11" s="3413" t="s">
        <v>2305</v>
      </c>
      <c r="X11" s="3414"/>
      <c r="Y11" s="221" t="s">
        <v>2455</v>
      </c>
    </row>
    <row r="12" spans="2:35" x14ac:dyDescent="0.25">
      <c r="B12" s="3402"/>
      <c r="C12" s="3548"/>
      <c r="D12" s="3401" t="s">
        <v>690</v>
      </c>
      <c r="E12" s="3401" t="s">
        <v>21</v>
      </c>
      <c r="F12" s="3401" t="s">
        <v>766</v>
      </c>
      <c r="G12" s="3401" t="s">
        <v>712</v>
      </c>
      <c r="H12" s="3401" t="s">
        <v>694</v>
      </c>
      <c r="I12" s="3408"/>
      <c r="J12" s="3401" t="s">
        <v>671</v>
      </c>
      <c r="K12" s="3401" t="s">
        <v>299</v>
      </c>
      <c r="L12" s="3402" t="s">
        <v>5</v>
      </c>
      <c r="M12" s="3402" t="s">
        <v>113</v>
      </c>
      <c r="N12" s="3402" t="s">
        <v>5</v>
      </c>
      <c r="O12" s="55"/>
      <c r="P12" s="2"/>
      <c r="Q12" s="2"/>
      <c r="R12" s="62"/>
      <c r="S12" s="62"/>
      <c r="T12" s="4013"/>
      <c r="U12" s="3402"/>
      <c r="V12" s="3408"/>
      <c r="W12" s="705"/>
      <c r="X12" s="705"/>
      <c r="Y12" s="705"/>
    </row>
    <row r="13" spans="2:35" x14ac:dyDescent="0.25">
      <c r="B13" s="3402"/>
      <c r="C13" s="3548"/>
      <c r="D13" s="3402"/>
      <c r="E13" s="3402"/>
      <c r="F13" s="3402"/>
      <c r="G13" s="3402"/>
      <c r="H13" s="3402"/>
      <c r="I13" s="3408"/>
      <c r="J13" s="3402"/>
      <c r="K13" s="3402"/>
      <c r="L13" s="3402"/>
      <c r="M13" s="3402"/>
      <c r="N13" s="3402"/>
      <c r="O13" s="2999" t="s">
        <v>46</v>
      </c>
      <c r="P13" s="3000"/>
      <c r="Q13" s="3000"/>
      <c r="R13" s="3001"/>
      <c r="S13" s="684" t="s">
        <v>22</v>
      </c>
      <c r="T13" s="4013"/>
      <c r="U13" s="3402"/>
      <c r="V13" s="3408"/>
      <c r="W13" s="705"/>
      <c r="X13" s="705"/>
      <c r="Y13" s="705"/>
    </row>
    <row r="14" spans="2:35" x14ac:dyDescent="0.25">
      <c r="B14" s="3402"/>
      <c r="C14" s="3548"/>
      <c r="D14" s="3402"/>
      <c r="E14" s="3402"/>
      <c r="F14" s="3402"/>
      <c r="G14" s="3402"/>
      <c r="H14" s="3402"/>
      <c r="I14" s="3408"/>
      <c r="J14" s="3402"/>
      <c r="K14" s="3402"/>
      <c r="L14" s="3402"/>
      <c r="M14" s="3402"/>
      <c r="N14" s="3402"/>
      <c r="O14" s="55"/>
      <c r="P14" s="2"/>
      <c r="Q14" s="2"/>
      <c r="R14" s="62"/>
      <c r="S14" s="62"/>
      <c r="T14" s="4013"/>
      <c r="U14" s="3402"/>
      <c r="V14" s="3408"/>
      <c r="W14" s="705"/>
      <c r="X14" s="705"/>
      <c r="Y14" s="705"/>
    </row>
    <row r="15" spans="2:35" ht="29.25" customHeight="1" thickBot="1" x14ac:dyDescent="0.3">
      <c r="B15" s="3720"/>
      <c r="C15" s="4015"/>
      <c r="D15" s="3720"/>
      <c r="E15" s="3720"/>
      <c r="F15" s="3720"/>
      <c r="G15" s="3720"/>
      <c r="H15" s="3720"/>
      <c r="I15" s="3409"/>
      <c r="J15" s="3720"/>
      <c r="K15" s="3720"/>
      <c r="L15" s="3720"/>
      <c r="M15" s="3720"/>
      <c r="N15" s="3720"/>
      <c r="O15" s="63"/>
      <c r="P15" s="64"/>
      <c r="Q15" s="64"/>
      <c r="R15" s="65"/>
      <c r="S15" s="65"/>
      <c r="T15" s="4014"/>
      <c r="U15" s="3720"/>
      <c r="V15" s="3409"/>
      <c r="W15" s="708"/>
      <c r="X15" s="708"/>
      <c r="Y15" s="708"/>
      <c r="Z15" s="1246"/>
      <c r="AA15" s="1246"/>
      <c r="AB15" s="1246"/>
      <c r="AC15" s="1246"/>
      <c r="AD15" s="1246"/>
      <c r="AE15" s="1246"/>
      <c r="AF15" s="1246"/>
      <c r="AG15" s="1246"/>
      <c r="AH15" s="1246"/>
      <c r="AI15" s="1246"/>
    </row>
    <row r="16" spans="2:35" ht="15.75" thickBot="1" x14ac:dyDescent="0.3">
      <c r="B16" s="97">
        <v>1</v>
      </c>
      <c r="C16" s="97">
        <v>2</v>
      </c>
      <c r="D16" s="97">
        <v>3</v>
      </c>
      <c r="E16" s="97">
        <v>4</v>
      </c>
      <c r="F16" s="97">
        <v>5</v>
      </c>
      <c r="G16" s="97">
        <v>6</v>
      </c>
      <c r="H16" s="97">
        <v>7</v>
      </c>
      <c r="I16" s="97"/>
      <c r="J16" s="97">
        <v>8</v>
      </c>
      <c r="K16" s="97">
        <v>9</v>
      </c>
      <c r="L16" s="97">
        <v>10</v>
      </c>
      <c r="M16" s="97">
        <v>11</v>
      </c>
      <c r="N16" s="97">
        <v>12</v>
      </c>
      <c r="O16" s="3010">
        <v>13</v>
      </c>
      <c r="P16" s="3010"/>
      <c r="Q16" s="3010"/>
      <c r="R16" s="3166"/>
      <c r="S16" s="703"/>
      <c r="T16" s="709">
        <v>14</v>
      </c>
      <c r="U16" s="709">
        <v>15</v>
      </c>
      <c r="V16" s="709">
        <v>16</v>
      </c>
      <c r="W16" s="709">
        <v>17</v>
      </c>
      <c r="X16" s="709">
        <v>18</v>
      </c>
      <c r="Y16" s="704">
        <v>19</v>
      </c>
      <c r="Z16" s="1246"/>
      <c r="AA16" s="1246"/>
      <c r="AB16" s="1246"/>
      <c r="AC16" s="1246"/>
      <c r="AD16" s="1246"/>
      <c r="AE16" s="1246"/>
      <c r="AF16" s="1246"/>
      <c r="AG16" s="1246"/>
      <c r="AH16" s="1246"/>
      <c r="AI16" s="1246"/>
    </row>
    <row r="17" spans="2:25" s="1468" customFormat="1" x14ac:dyDescent="0.25">
      <c r="B17" s="2362"/>
      <c r="C17" s="2362"/>
      <c r="D17" s="2352">
        <v>15</v>
      </c>
      <c r="E17" s="2352" t="s">
        <v>1716</v>
      </c>
      <c r="F17" s="2352" t="s">
        <v>1680</v>
      </c>
      <c r="G17" s="2362"/>
      <c r="H17" s="2362"/>
      <c r="I17" s="2362"/>
      <c r="J17" s="2362">
        <v>2</v>
      </c>
      <c r="K17" s="2362">
        <v>2</v>
      </c>
      <c r="L17" s="2362">
        <v>8</v>
      </c>
      <c r="M17" s="2362">
        <v>7</v>
      </c>
      <c r="N17" s="2362"/>
      <c r="O17" s="3545" t="s">
        <v>1946</v>
      </c>
      <c r="P17" s="3546"/>
      <c r="Q17" s="3546"/>
      <c r="R17" s="3547"/>
      <c r="S17" s="2362"/>
      <c r="T17" s="2362"/>
      <c r="U17" s="2362"/>
      <c r="V17" s="2362"/>
      <c r="W17" s="2362"/>
      <c r="X17" s="2362"/>
      <c r="Y17" s="2362"/>
    </row>
    <row r="18" spans="2:25" s="1468" customFormat="1" x14ac:dyDescent="0.25">
      <c r="B18" s="2351" t="s">
        <v>462</v>
      </c>
      <c r="C18" s="2305"/>
      <c r="D18" s="2305"/>
      <c r="E18" s="2305"/>
      <c r="F18" s="2305"/>
      <c r="G18" s="2305"/>
      <c r="H18" s="2305"/>
      <c r="I18" s="2305"/>
      <c r="J18" s="2305" t="s">
        <v>675</v>
      </c>
      <c r="K18" s="2305" t="s">
        <v>675</v>
      </c>
      <c r="L18" s="2801" t="s">
        <v>738</v>
      </c>
      <c r="M18" s="2801" t="s">
        <v>734</v>
      </c>
      <c r="N18" s="2802" t="s">
        <v>721</v>
      </c>
      <c r="O18" s="3455" t="s">
        <v>1946</v>
      </c>
      <c r="P18" s="3104"/>
      <c r="Q18" s="3104"/>
      <c r="R18" s="3456"/>
      <c r="S18" s="2353">
        <v>4302</v>
      </c>
      <c r="T18" s="2303" t="s">
        <v>681</v>
      </c>
      <c r="U18" s="2303" t="s">
        <v>1399</v>
      </c>
      <c r="V18" s="2456" t="s">
        <v>875</v>
      </c>
      <c r="W18" s="2229">
        <v>5000</v>
      </c>
      <c r="X18" s="2229">
        <v>3750</v>
      </c>
      <c r="Y18" s="2229">
        <v>5000</v>
      </c>
    </row>
    <row r="19" spans="2:25" s="1468" customFormat="1" ht="15.75" thickBot="1" x14ac:dyDescent="0.3">
      <c r="B19" s="2275" t="s">
        <v>53</v>
      </c>
      <c r="C19" s="2273"/>
      <c r="D19" s="2273"/>
      <c r="E19" s="2273"/>
      <c r="F19" s="2273"/>
      <c r="G19" s="2273"/>
      <c r="H19" s="2273"/>
      <c r="I19" s="2273"/>
      <c r="J19" s="2273" t="s">
        <v>675</v>
      </c>
      <c r="K19" s="2273" t="s">
        <v>675</v>
      </c>
      <c r="L19" s="2282" t="s">
        <v>738</v>
      </c>
      <c r="M19" s="2282">
        <v>9</v>
      </c>
      <c r="N19" s="2283"/>
      <c r="O19" s="3455" t="s">
        <v>1240</v>
      </c>
      <c r="P19" s="3104"/>
      <c r="Q19" s="3104"/>
      <c r="R19" s="3456"/>
      <c r="S19" s="2289">
        <v>4302</v>
      </c>
      <c r="T19" s="2300" t="s">
        <v>681</v>
      </c>
      <c r="U19" s="2300" t="s">
        <v>1319</v>
      </c>
      <c r="V19" s="2335" t="s">
        <v>875</v>
      </c>
      <c r="W19" s="1494"/>
      <c r="X19" s="1494"/>
      <c r="Y19" s="1494"/>
    </row>
    <row r="20" spans="2:25" s="1468" customFormat="1" x14ac:dyDescent="0.25">
      <c r="B20" s="2390"/>
      <c r="C20" s="2273"/>
      <c r="D20" s="2273"/>
      <c r="E20" s="2273"/>
      <c r="F20" s="2273"/>
      <c r="G20" s="2273"/>
      <c r="H20" s="2273"/>
      <c r="I20" s="2273"/>
      <c r="J20" s="2323" t="s">
        <v>675</v>
      </c>
      <c r="K20" s="2323" t="s">
        <v>680</v>
      </c>
      <c r="L20" s="2276"/>
      <c r="M20" s="2276"/>
      <c r="N20" s="2277"/>
      <c r="O20" s="3545" t="s">
        <v>1894</v>
      </c>
      <c r="P20" s="3546"/>
      <c r="Q20" s="3546"/>
      <c r="R20" s="3547"/>
      <c r="S20" s="2476"/>
      <c r="T20" s="2300"/>
      <c r="U20" s="2300"/>
      <c r="V20" s="2335"/>
      <c r="W20" s="1494"/>
      <c r="X20" s="1494"/>
      <c r="Y20" s="1494"/>
    </row>
    <row r="21" spans="2:25" s="1468" customFormat="1" x14ac:dyDescent="0.25">
      <c r="B21" s="2390"/>
      <c r="C21" s="2273"/>
      <c r="D21" s="2273"/>
      <c r="E21" s="2273"/>
      <c r="F21" s="2273"/>
      <c r="G21" s="2273"/>
      <c r="H21" s="2273"/>
      <c r="I21" s="2273"/>
      <c r="J21" s="2323" t="s">
        <v>675</v>
      </c>
      <c r="K21" s="2323" t="s">
        <v>680</v>
      </c>
      <c r="L21" s="2276" t="s">
        <v>677</v>
      </c>
      <c r="M21" s="2276"/>
      <c r="N21" s="2277"/>
      <c r="O21" s="3455" t="s">
        <v>63</v>
      </c>
      <c r="P21" s="3104"/>
      <c r="Q21" s="3104"/>
      <c r="R21" s="3456"/>
      <c r="S21" s="2476"/>
      <c r="T21" s="2300"/>
      <c r="U21" s="2337"/>
      <c r="V21" s="2335"/>
      <c r="W21" s="1494"/>
      <c r="X21" s="1494"/>
      <c r="Y21" s="1494"/>
    </row>
    <row r="22" spans="2:25" s="1468" customFormat="1" ht="15.75" thickBot="1" x14ac:dyDescent="0.3">
      <c r="B22" s="2390"/>
      <c r="C22" s="2273"/>
      <c r="D22" s="2273"/>
      <c r="E22" s="2273"/>
      <c r="F22" s="2273"/>
      <c r="G22" s="2273"/>
      <c r="H22" s="2273"/>
      <c r="I22" s="2273"/>
      <c r="J22" s="2323" t="s">
        <v>675</v>
      </c>
      <c r="K22" s="2323" t="s">
        <v>680</v>
      </c>
      <c r="L22" s="2276" t="s">
        <v>677</v>
      </c>
      <c r="M22" s="2276" t="s">
        <v>677</v>
      </c>
      <c r="N22" s="2429"/>
      <c r="O22" s="3455" t="s">
        <v>1241</v>
      </c>
      <c r="P22" s="3104"/>
      <c r="Q22" s="3104"/>
      <c r="R22" s="3456"/>
      <c r="S22" s="2476"/>
      <c r="T22" s="2300"/>
      <c r="U22" s="2337"/>
      <c r="V22" s="2335"/>
      <c r="W22" s="1494"/>
      <c r="X22" s="1494"/>
      <c r="Y22" s="1494"/>
    </row>
    <row r="23" spans="2:25" s="1468" customFormat="1" x14ac:dyDescent="0.25">
      <c r="B23" s="2275" t="s">
        <v>462</v>
      </c>
      <c r="C23" s="2273"/>
      <c r="D23" s="2273"/>
      <c r="E23" s="2273"/>
      <c r="F23" s="2273"/>
      <c r="G23" s="2273"/>
      <c r="H23" s="2273"/>
      <c r="I23" s="2273"/>
      <c r="J23" s="2273" t="s">
        <v>675</v>
      </c>
      <c r="K23" s="2273" t="s">
        <v>680</v>
      </c>
      <c r="L23" s="2282" t="s">
        <v>677</v>
      </c>
      <c r="M23" s="2282" t="s">
        <v>677</v>
      </c>
      <c r="N23" s="2283" t="s">
        <v>598</v>
      </c>
      <c r="O23" s="3545" t="s">
        <v>525</v>
      </c>
      <c r="P23" s="3546"/>
      <c r="Q23" s="3546"/>
      <c r="R23" s="3547"/>
      <c r="S23" s="2289">
        <v>4302</v>
      </c>
      <c r="T23" s="2300" t="s">
        <v>681</v>
      </c>
      <c r="U23" s="2300" t="s">
        <v>1319</v>
      </c>
      <c r="V23" s="2335" t="s">
        <v>875</v>
      </c>
      <c r="W23" s="1494"/>
      <c r="X23" s="1494"/>
      <c r="Y23" s="1494"/>
    </row>
    <row r="24" spans="2:25" s="1468" customFormat="1" x14ac:dyDescent="0.25">
      <c r="B24" s="2390"/>
      <c r="C24" s="2273"/>
      <c r="D24" s="2273"/>
      <c r="E24" s="2273"/>
      <c r="F24" s="2273"/>
      <c r="G24" s="2273"/>
      <c r="H24" s="2273"/>
      <c r="I24" s="2273"/>
      <c r="J24" s="2323" t="s">
        <v>675</v>
      </c>
      <c r="K24" s="2323" t="s">
        <v>680</v>
      </c>
      <c r="L24" s="2276" t="s">
        <v>737</v>
      </c>
      <c r="M24" s="2276" t="s">
        <v>677</v>
      </c>
      <c r="N24" s="2277"/>
      <c r="O24" s="3387" t="s">
        <v>69</v>
      </c>
      <c r="P24" s="3149"/>
      <c r="Q24" s="3149"/>
      <c r="R24" s="3388"/>
      <c r="S24" s="2476"/>
      <c r="T24" s="2300"/>
      <c r="U24" s="2300"/>
      <c r="V24" s="2335"/>
      <c r="W24" s="1494"/>
      <c r="X24" s="1494"/>
      <c r="Y24" s="1494"/>
    </row>
    <row r="25" spans="2:25" s="1468" customFormat="1" ht="15.75" thickBot="1" x14ac:dyDescent="0.3">
      <c r="B25" s="2275" t="s">
        <v>53</v>
      </c>
      <c r="C25" s="2273"/>
      <c r="D25" s="2273"/>
      <c r="E25" s="2273"/>
      <c r="F25" s="2273"/>
      <c r="G25" s="2273"/>
      <c r="H25" s="2273"/>
      <c r="I25" s="2273"/>
      <c r="J25" s="2323" t="s">
        <v>675</v>
      </c>
      <c r="K25" s="2323" t="s">
        <v>680</v>
      </c>
      <c r="L25" s="2276" t="s">
        <v>737</v>
      </c>
      <c r="M25" s="2276" t="s">
        <v>677</v>
      </c>
      <c r="N25" s="2277" t="s">
        <v>598</v>
      </c>
      <c r="O25" s="3455" t="s">
        <v>69</v>
      </c>
      <c r="P25" s="3104"/>
      <c r="Q25" s="3104"/>
      <c r="R25" s="3456"/>
      <c r="S25" s="2289"/>
      <c r="T25" s="2300"/>
      <c r="U25" s="2300"/>
      <c r="V25" s="2335"/>
      <c r="W25" s="1494">
        <v>5000</v>
      </c>
      <c r="X25" s="1494">
        <v>3750</v>
      </c>
      <c r="Y25" s="1494">
        <v>5000</v>
      </c>
    </row>
    <row r="26" spans="2:25" s="1468" customFormat="1" x14ac:dyDescent="0.25">
      <c r="B26" s="2390"/>
      <c r="C26" s="2273"/>
      <c r="D26" s="2273"/>
      <c r="E26" s="2273"/>
      <c r="F26" s="2273"/>
      <c r="G26" s="2273"/>
      <c r="H26" s="2273"/>
      <c r="I26" s="2273"/>
      <c r="J26" s="2323" t="s">
        <v>675</v>
      </c>
      <c r="K26" s="2323" t="s">
        <v>680</v>
      </c>
      <c r="L26" s="2276" t="s">
        <v>737</v>
      </c>
      <c r="M26" s="2276" t="s">
        <v>675</v>
      </c>
      <c r="N26" s="2277"/>
      <c r="O26" s="3545" t="s">
        <v>1242</v>
      </c>
      <c r="P26" s="3546"/>
      <c r="Q26" s="3546"/>
      <c r="R26" s="3547"/>
      <c r="S26" s="2476"/>
      <c r="T26" s="2300"/>
      <c r="U26" s="2337"/>
      <c r="V26" s="2335"/>
      <c r="W26" s="1494"/>
      <c r="X26" s="1494"/>
      <c r="Y26" s="1494"/>
    </row>
    <row r="27" spans="2:25" s="1468" customFormat="1" x14ac:dyDescent="0.25">
      <c r="B27" s="2275" t="s">
        <v>53</v>
      </c>
      <c r="C27" s="2273"/>
      <c r="D27" s="2273"/>
      <c r="E27" s="2273"/>
      <c r="F27" s="2273"/>
      <c r="G27" s="2273"/>
      <c r="H27" s="2273"/>
      <c r="I27" s="2273"/>
      <c r="J27" s="2273" t="s">
        <v>675</v>
      </c>
      <c r="K27" s="2273" t="s">
        <v>680</v>
      </c>
      <c r="L27" s="2282" t="s">
        <v>737</v>
      </c>
      <c r="M27" s="2282" t="s">
        <v>675</v>
      </c>
      <c r="N27" s="2283" t="s">
        <v>598</v>
      </c>
      <c r="O27" s="3455" t="s">
        <v>1242</v>
      </c>
      <c r="P27" s="3104"/>
      <c r="Q27" s="3104"/>
      <c r="R27" s="3456"/>
      <c r="S27" s="2289">
        <v>4302</v>
      </c>
      <c r="T27" s="2300" t="s">
        <v>681</v>
      </c>
      <c r="U27" s="2300" t="s">
        <v>1319</v>
      </c>
      <c r="V27" s="2335" t="s">
        <v>875</v>
      </c>
      <c r="W27" s="1494">
        <v>5000</v>
      </c>
      <c r="X27" s="1494">
        <v>3750</v>
      </c>
      <c r="Y27" s="1494">
        <v>5000</v>
      </c>
    </row>
    <row r="28" spans="2:25" s="1468" customFormat="1" ht="15.75" thickBot="1" x14ac:dyDescent="0.3">
      <c r="B28" s="2390"/>
      <c r="C28" s="2273"/>
      <c r="D28" s="2273"/>
      <c r="E28" s="2273"/>
      <c r="F28" s="2273"/>
      <c r="G28" s="2273"/>
      <c r="H28" s="2273"/>
      <c r="I28" s="2273"/>
      <c r="J28" s="2323" t="s">
        <v>675</v>
      </c>
      <c r="K28" s="2323" t="s">
        <v>680</v>
      </c>
      <c r="L28" s="2276" t="s">
        <v>737</v>
      </c>
      <c r="M28" s="2276" t="s">
        <v>722</v>
      </c>
      <c r="N28" s="2277"/>
      <c r="O28" s="3455" t="s">
        <v>1243</v>
      </c>
      <c r="P28" s="3104"/>
      <c r="Q28" s="3104"/>
      <c r="R28" s="3456"/>
      <c r="S28" s="2476"/>
      <c r="T28" s="2300"/>
      <c r="U28" s="2337"/>
      <c r="V28" s="2335"/>
      <c r="W28" s="1494"/>
      <c r="X28" s="1494"/>
      <c r="Y28" s="1494"/>
    </row>
    <row r="29" spans="2:25" s="1468" customFormat="1" x14ac:dyDescent="0.25">
      <c r="B29" s="2275" t="s">
        <v>462</v>
      </c>
      <c r="C29" s="2273"/>
      <c r="D29" s="2273"/>
      <c r="E29" s="2273"/>
      <c r="F29" s="2273"/>
      <c r="G29" s="2273"/>
      <c r="H29" s="2273"/>
      <c r="I29" s="2273"/>
      <c r="J29" s="2273" t="s">
        <v>675</v>
      </c>
      <c r="K29" s="2273" t="s">
        <v>680</v>
      </c>
      <c r="L29" s="2282" t="s">
        <v>737</v>
      </c>
      <c r="M29" s="2282" t="s">
        <v>722</v>
      </c>
      <c r="N29" s="2283" t="s">
        <v>598</v>
      </c>
      <c r="O29" s="3545" t="s">
        <v>1243</v>
      </c>
      <c r="P29" s="3546"/>
      <c r="Q29" s="3546"/>
      <c r="R29" s="3547"/>
      <c r="S29" s="2289">
        <v>4302</v>
      </c>
      <c r="T29" s="2300" t="s">
        <v>681</v>
      </c>
      <c r="U29" s="2300" t="s">
        <v>1319</v>
      </c>
      <c r="V29" s="2335" t="s">
        <v>875</v>
      </c>
      <c r="W29" s="1494">
        <v>50000</v>
      </c>
      <c r="X29" s="1494">
        <v>37500</v>
      </c>
      <c r="Y29" s="1494">
        <v>50000</v>
      </c>
    </row>
    <row r="30" spans="2:25" s="1468" customFormat="1" x14ac:dyDescent="0.25">
      <c r="B30" s="2390"/>
      <c r="C30" s="2273"/>
      <c r="D30" s="2273"/>
      <c r="E30" s="2273"/>
      <c r="F30" s="2273"/>
      <c r="G30" s="2273"/>
      <c r="H30" s="2273"/>
      <c r="I30" s="2273"/>
      <c r="J30" s="2323" t="s">
        <v>675</v>
      </c>
      <c r="K30" s="2323" t="s">
        <v>680</v>
      </c>
      <c r="L30" s="2276" t="s">
        <v>737</v>
      </c>
      <c r="M30" s="2276" t="s">
        <v>737</v>
      </c>
      <c r="N30" s="2277"/>
      <c r="O30" s="3455" t="s">
        <v>1244</v>
      </c>
      <c r="P30" s="3104"/>
      <c r="Q30" s="3104"/>
      <c r="R30" s="3456"/>
      <c r="S30" s="2476"/>
      <c r="T30" s="2300"/>
      <c r="U30" s="2300"/>
      <c r="V30" s="2335"/>
      <c r="W30" s="1494"/>
      <c r="X30" s="1494"/>
      <c r="Y30" s="1494"/>
    </row>
    <row r="31" spans="2:25" s="1468" customFormat="1" ht="15.75" thickBot="1" x14ac:dyDescent="0.3">
      <c r="B31" s="2275" t="s">
        <v>53</v>
      </c>
      <c r="C31" s="2273"/>
      <c r="D31" s="2273"/>
      <c r="E31" s="2273"/>
      <c r="F31" s="2273"/>
      <c r="G31" s="2273"/>
      <c r="H31" s="2273"/>
      <c r="I31" s="2273"/>
      <c r="J31" s="2273" t="s">
        <v>675</v>
      </c>
      <c r="K31" s="2273" t="s">
        <v>680</v>
      </c>
      <c r="L31" s="2282" t="s">
        <v>737</v>
      </c>
      <c r="M31" s="2282" t="s">
        <v>737</v>
      </c>
      <c r="N31" s="2283" t="s">
        <v>598</v>
      </c>
      <c r="O31" s="3455" t="s">
        <v>1245</v>
      </c>
      <c r="P31" s="3104"/>
      <c r="Q31" s="3104"/>
      <c r="R31" s="3456"/>
      <c r="S31" s="2289">
        <v>4302</v>
      </c>
      <c r="T31" s="2300" t="s">
        <v>681</v>
      </c>
      <c r="U31" s="2300" t="s">
        <v>1319</v>
      </c>
      <c r="V31" s="2335" t="s">
        <v>875</v>
      </c>
      <c r="W31" s="1494">
        <v>5000</v>
      </c>
      <c r="X31" s="1494">
        <v>3750</v>
      </c>
      <c r="Y31" s="1494">
        <v>5000</v>
      </c>
    </row>
    <row r="32" spans="2:25" s="1468" customFormat="1" x14ac:dyDescent="0.25">
      <c r="B32" s="2390"/>
      <c r="C32" s="2273"/>
      <c r="D32" s="2273"/>
      <c r="E32" s="2273"/>
      <c r="F32" s="2273"/>
      <c r="G32" s="2273"/>
      <c r="H32" s="2273"/>
      <c r="I32" s="2273"/>
      <c r="J32" s="2323" t="s">
        <v>675</v>
      </c>
      <c r="K32" s="2323" t="s">
        <v>722</v>
      </c>
      <c r="L32" s="2276"/>
      <c r="M32" s="2276"/>
      <c r="N32" s="2277"/>
      <c r="O32" s="3545" t="s">
        <v>666</v>
      </c>
      <c r="P32" s="3546"/>
      <c r="Q32" s="3546"/>
      <c r="R32" s="3547"/>
      <c r="S32" s="2476"/>
      <c r="T32" s="2300"/>
      <c r="U32" s="2300"/>
      <c r="V32" s="2335"/>
      <c r="W32" s="1494"/>
      <c r="X32" s="1494"/>
      <c r="Y32" s="1494"/>
    </row>
    <row r="33" spans="1:51" s="1468" customFormat="1" x14ac:dyDescent="0.25">
      <c r="B33" s="2390"/>
      <c r="C33" s="2273"/>
      <c r="D33" s="2273"/>
      <c r="E33" s="2273"/>
      <c r="F33" s="2273"/>
      <c r="G33" s="2273"/>
      <c r="H33" s="2273"/>
      <c r="I33" s="2273"/>
      <c r="J33" s="2323" t="s">
        <v>675</v>
      </c>
      <c r="K33" s="2323" t="s">
        <v>722</v>
      </c>
      <c r="L33" s="2276" t="s">
        <v>677</v>
      </c>
      <c r="M33" s="2276"/>
      <c r="N33" s="2277"/>
      <c r="O33" s="3455" t="s">
        <v>1947</v>
      </c>
      <c r="P33" s="3104"/>
      <c r="Q33" s="3104"/>
      <c r="R33" s="3456"/>
      <c r="S33" s="2476"/>
      <c r="T33" s="2300"/>
      <c r="U33" s="2337"/>
      <c r="V33" s="2335"/>
      <c r="W33" s="1494"/>
      <c r="X33" s="1494"/>
      <c r="Y33" s="1494"/>
    </row>
    <row r="34" spans="1:51" s="1468" customFormat="1" ht="15.75" thickBot="1" x14ac:dyDescent="0.3">
      <c r="B34" s="2390"/>
      <c r="C34" s="2273"/>
      <c r="D34" s="2273"/>
      <c r="E34" s="2273"/>
      <c r="F34" s="2273"/>
      <c r="G34" s="2273"/>
      <c r="H34" s="2273"/>
      <c r="I34" s="2273"/>
      <c r="J34" s="2323" t="s">
        <v>675</v>
      </c>
      <c r="K34" s="2323" t="s">
        <v>722</v>
      </c>
      <c r="L34" s="2276" t="s">
        <v>677</v>
      </c>
      <c r="M34" s="2276" t="s">
        <v>680</v>
      </c>
      <c r="N34" s="2277"/>
      <c r="O34" s="3455" t="s">
        <v>1246</v>
      </c>
      <c r="P34" s="3104"/>
      <c r="Q34" s="3104"/>
      <c r="R34" s="3456"/>
      <c r="S34" s="2476"/>
      <c r="T34" s="2300"/>
      <c r="U34" s="2337"/>
      <c r="V34" s="2335"/>
      <c r="W34" s="1494"/>
      <c r="X34" s="1494"/>
      <c r="Y34" s="1494"/>
    </row>
    <row r="35" spans="1:51" s="1468" customFormat="1" x14ac:dyDescent="0.25">
      <c r="B35" s="2275" t="s">
        <v>462</v>
      </c>
      <c r="C35" s="2273"/>
      <c r="D35" s="2273"/>
      <c r="E35" s="2273"/>
      <c r="F35" s="2273"/>
      <c r="G35" s="2273"/>
      <c r="H35" s="2273"/>
      <c r="I35" s="2273"/>
      <c r="J35" s="2273" t="s">
        <v>675</v>
      </c>
      <c r="K35" s="2273" t="s">
        <v>722</v>
      </c>
      <c r="L35" s="2282" t="s">
        <v>677</v>
      </c>
      <c r="M35" s="2282" t="s">
        <v>680</v>
      </c>
      <c r="N35" s="2283" t="s">
        <v>598</v>
      </c>
      <c r="O35" s="3545" t="s">
        <v>1246</v>
      </c>
      <c r="P35" s="3546"/>
      <c r="Q35" s="3546"/>
      <c r="R35" s="3547"/>
      <c r="S35" s="2289">
        <v>4302</v>
      </c>
      <c r="T35" s="2300" t="s">
        <v>681</v>
      </c>
      <c r="U35" s="2300" t="s">
        <v>1319</v>
      </c>
      <c r="V35" s="2335" t="s">
        <v>875</v>
      </c>
      <c r="W35" s="1494"/>
      <c r="X35" s="1494"/>
      <c r="Y35" s="1494"/>
    </row>
    <row r="36" spans="1:51" s="1468" customFormat="1" x14ac:dyDescent="0.25">
      <c r="B36" s="2390"/>
      <c r="C36" s="2273"/>
      <c r="D36" s="2273"/>
      <c r="E36" s="2273"/>
      <c r="F36" s="2273"/>
      <c r="G36" s="2273"/>
      <c r="H36" s="2273"/>
      <c r="I36" s="2323"/>
      <c r="J36" s="2323" t="s">
        <v>675</v>
      </c>
      <c r="K36" s="2323" t="s">
        <v>743</v>
      </c>
      <c r="L36" s="2276"/>
      <c r="M36" s="2276"/>
      <c r="N36" s="2277"/>
      <c r="O36" s="3455" t="s">
        <v>807</v>
      </c>
      <c r="P36" s="3104"/>
      <c r="Q36" s="3104"/>
      <c r="R36" s="3456"/>
      <c r="S36" s="2476"/>
      <c r="T36" s="2300"/>
      <c r="U36" s="2300"/>
      <c r="V36" s="2335"/>
      <c r="W36" s="1494"/>
      <c r="X36" s="1494"/>
      <c r="Y36" s="1494"/>
    </row>
    <row r="37" spans="1:51" s="1468" customFormat="1" ht="15.75" thickBot="1" x14ac:dyDescent="0.3">
      <c r="B37" s="2390"/>
      <c r="C37" s="2273"/>
      <c r="D37" s="2273"/>
      <c r="E37" s="2273"/>
      <c r="F37" s="2273"/>
      <c r="G37" s="2273"/>
      <c r="H37" s="2273"/>
      <c r="I37" s="2323"/>
      <c r="J37" s="2323" t="s">
        <v>675</v>
      </c>
      <c r="K37" s="2323" t="s">
        <v>743</v>
      </c>
      <c r="L37" s="2276" t="s">
        <v>677</v>
      </c>
      <c r="M37" s="2276"/>
      <c r="N37" s="2277"/>
      <c r="O37" s="3455" t="s">
        <v>808</v>
      </c>
      <c r="P37" s="3104"/>
      <c r="Q37" s="3104"/>
      <c r="R37" s="3456"/>
      <c r="S37" s="2476"/>
      <c r="T37" s="2300"/>
      <c r="U37" s="2300"/>
      <c r="V37" s="2335"/>
      <c r="W37" s="1494"/>
      <c r="X37" s="1494"/>
      <c r="Y37" s="1494"/>
    </row>
    <row r="38" spans="1:51" s="1468" customFormat="1" x14ac:dyDescent="0.25">
      <c r="B38" s="2390"/>
      <c r="C38" s="2273"/>
      <c r="D38" s="2273"/>
      <c r="E38" s="2273"/>
      <c r="F38" s="2273"/>
      <c r="G38" s="2273"/>
      <c r="H38" s="2273"/>
      <c r="I38" s="2273"/>
      <c r="J38" s="2323" t="s">
        <v>675</v>
      </c>
      <c r="K38" s="2323" t="s">
        <v>743</v>
      </c>
      <c r="L38" s="2276" t="s">
        <v>677</v>
      </c>
      <c r="M38" s="2276" t="s">
        <v>677</v>
      </c>
      <c r="N38" s="2277"/>
      <c r="O38" s="3545" t="s">
        <v>1247</v>
      </c>
      <c r="P38" s="3546"/>
      <c r="Q38" s="3546"/>
      <c r="R38" s="3547"/>
      <c r="S38" s="2476"/>
      <c r="T38" s="2300"/>
      <c r="U38" s="2300"/>
      <c r="V38" s="2335"/>
      <c r="W38" s="1494"/>
      <c r="X38" s="1494"/>
      <c r="Y38" s="1494"/>
    </row>
    <row r="39" spans="1:51" s="1468" customFormat="1" x14ac:dyDescent="0.25">
      <c r="B39" s="2275" t="s">
        <v>54</v>
      </c>
      <c r="C39" s="2273"/>
      <c r="D39" s="2273"/>
      <c r="E39" s="2273"/>
      <c r="F39" s="2273"/>
      <c r="G39" s="2273"/>
      <c r="H39" s="2273"/>
      <c r="I39" s="2273"/>
      <c r="J39" s="2286" t="s">
        <v>675</v>
      </c>
      <c r="K39" s="2286" t="s">
        <v>743</v>
      </c>
      <c r="L39" s="2282" t="s">
        <v>677</v>
      </c>
      <c r="M39" s="2282" t="s">
        <v>677</v>
      </c>
      <c r="N39" s="2283" t="s">
        <v>598</v>
      </c>
      <c r="O39" s="3455" t="s">
        <v>1247</v>
      </c>
      <c r="P39" s="3104"/>
      <c r="Q39" s="3104"/>
      <c r="R39" s="3456"/>
      <c r="S39" s="2289">
        <v>4302</v>
      </c>
      <c r="T39" s="2300" t="s">
        <v>681</v>
      </c>
      <c r="U39" s="2300" t="s">
        <v>1319</v>
      </c>
      <c r="V39" s="2335" t="s">
        <v>875</v>
      </c>
      <c r="W39" s="1494">
        <v>10000</v>
      </c>
      <c r="X39" s="1494">
        <v>7500</v>
      </c>
      <c r="Y39" s="1494">
        <v>10000</v>
      </c>
    </row>
    <row r="40" spans="1:51" s="1468" customFormat="1" ht="15.75" thickBot="1" x14ac:dyDescent="0.3">
      <c r="B40" s="2390"/>
      <c r="C40" s="2273"/>
      <c r="D40" s="2273"/>
      <c r="E40" s="2273"/>
      <c r="F40" s="2273"/>
      <c r="G40" s="2273"/>
      <c r="H40" s="2273"/>
      <c r="I40" s="2273"/>
      <c r="J40" s="2323" t="s">
        <v>675</v>
      </c>
      <c r="K40" s="2323" t="s">
        <v>743</v>
      </c>
      <c r="L40" s="2276" t="s">
        <v>675</v>
      </c>
      <c r="M40" s="2276"/>
      <c r="N40" s="2277"/>
      <c r="O40" s="3455" t="s">
        <v>1248</v>
      </c>
      <c r="P40" s="3104"/>
      <c r="Q40" s="3104"/>
      <c r="R40" s="3456"/>
      <c r="S40" s="2476"/>
      <c r="T40" s="2300"/>
      <c r="U40" s="2300"/>
      <c r="V40" s="2335"/>
      <c r="W40" s="1494"/>
      <c r="X40" s="1494"/>
      <c r="Y40" s="1494"/>
    </row>
    <row r="41" spans="1:51" s="1468" customFormat="1" x14ac:dyDescent="0.25">
      <c r="B41" s="2390"/>
      <c r="C41" s="2273"/>
      <c r="D41" s="2273"/>
      <c r="E41" s="2273"/>
      <c r="F41" s="2273"/>
      <c r="G41" s="2273"/>
      <c r="H41" s="2273"/>
      <c r="I41" s="2273"/>
      <c r="J41" s="2323" t="s">
        <v>675</v>
      </c>
      <c r="K41" s="2323" t="s">
        <v>743</v>
      </c>
      <c r="L41" s="2276" t="s">
        <v>675</v>
      </c>
      <c r="M41" s="2276" t="s">
        <v>722</v>
      </c>
      <c r="N41" s="2277"/>
      <c r="O41" s="3545" t="s">
        <v>1231</v>
      </c>
      <c r="P41" s="3546"/>
      <c r="Q41" s="3546"/>
      <c r="R41" s="3547"/>
      <c r="S41" s="2476"/>
      <c r="T41" s="2300"/>
      <c r="U41" s="2300"/>
      <c r="V41" s="2335"/>
      <c r="W41" s="1494"/>
      <c r="X41" s="1494"/>
      <c r="Y41" s="1494"/>
    </row>
    <row r="42" spans="1:51" s="1468" customFormat="1" x14ac:dyDescent="0.25">
      <c r="B42" s="2275" t="s">
        <v>54</v>
      </c>
      <c r="C42" s="2273"/>
      <c r="D42" s="2273"/>
      <c r="E42" s="2273"/>
      <c r="F42" s="2273"/>
      <c r="G42" s="2273"/>
      <c r="H42" s="2273"/>
      <c r="I42" s="2273"/>
      <c r="J42" s="2273" t="s">
        <v>675</v>
      </c>
      <c r="K42" s="2273" t="s">
        <v>743</v>
      </c>
      <c r="L42" s="2282" t="s">
        <v>675</v>
      </c>
      <c r="M42" s="2282" t="s">
        <v>722</v>
      </c>
      <c r="N42" s="2283" t="s">
        <v>598</v>
      </c>
      <c r="O42" s="3455" t="s">
        <v>1249</v>
      </c>
      <c r="P42" s="3104"/>
      <c r="Q42" s="3104"/>
      <c r="R42" s="3456"/>
      <c r="S42" s="2289">
        <v>4302</v>
      </c>
      <c r="T42" s="2300" t="s">
        <v>681</v>
      </c>
      <c r="U42" s="2300" t="s">
        <v>1319</v>
      </c>
      <c r="V42" s="2335" t="s">
        <v>875</v>
      </c>
      <c r="W42" s="1494">
        <v>50000</v>
      </c>
      <c r="X42" s="1494">
        <v>37500</v>
      </c>
      <c r="Y42" s="1494">
        <v>50000</v>
      </c>
    </row>
    <row r="43" spans="1:51" s="1468" customFormat="1" ht="15.75" thickBot="1" x14ac:dyDescent="0.3">
      <c r="B43" s="2388"/>
      <c r="C43" s="2273"/>
      <c r="D43" s="2273"/>
      <c r="E43" s="2273"/>
      <c r="F43" s="2273"/>
      <c r="G43" s="2273"/>
      <c r="H43" s="2273"/>
      <c r="I43" s="2273"/>
      <c r="J43" s="2273"/>
      <c r="K43" s="2273"/>
      <c r="L43" s="2282"/>
      <c r="M43" s="2282"/>
      <c r="N43" s="2283"/>
      <c r="O43" s="3455"/>
      <c r="P43" s="3104"/>
      <c r="Q43" s="3104"/>
      <c r="R43" s="3456"/>
      <c r="S43" s="2476"/>
      <c r="T43" s="2300"/>
      <c r="U43" s="2300"/>
      <c r="V43" s="2335"/>
      <c r="W43" s="1494"/>
      <c r="X43" s="1494"/>
      <c r="Y43" s="1494"/>
    </row>
    <row r="44" spans="1:51" s="1468" customFormat="1" ht="16.5" thickBot="1" x14ac:dyDescent="0.3">
      <c r="A44" s="1469"/>
      <c r="B44" s="2557"/>
      <c r="C44" s="2315"/>
      <c r="D44" s="2315"/>
      <c r="E44" s="2315"/>
      <c r="F44" s="2315"/>
      <c r="G44" s="2315"/>
      <c r="H44" s="2315"/>
      <c r="I44" s="2315"/>
      <c r="J44" s="2315"/>
      <c r="K44" s="2315"/>
      <c r="L44" s="2297"/>
      <c r="M44" s="2297"/>
      <c r="N44" s="2298"/>
      <c r="O44" s="3545"/>
      <c r="P44" s="3546"/>
      <c r="Q44" s="3546"/>
      <c r="R44" s="3547"/>
      <c r="S44" s="2514"/>
      <c r="T44" s="2313"/>
      <c r="U44" s="2313"/>
      <c r="V44" s="2344"/>
      <c r="W44" s="2230"/>
      <c r="X44" s="2230"/>
      <c r="Y44" s="2230"/>
      <c r="Z44" s="1246"/>
      <c r="AA44" s="1246"/>
      <c r="AB44" s="1246"/>
      <c r="AC44" s="1246"/>
      <c r="AD44" s="1246"/>
      <c r="AE44" s="1246"/>
      <c r="AF44" s="1246"/>
      <c r="AG44" s="1246"/>
      <c r="AH44" s="1246"/>
      <c r="AI44" s="1246"/>
      <c r="AJ44" s="1469"/>
      <c r="AK44" s="1469"/>
      <c r="AL44" s="1469"/>
      <c r="AM44" s="1469"/>
      <c r="AN44" s="1469"/>
      <c r="AO44" s="1469"/>
      <c r="AP44" s="1469"/>
      <c r="AQ44" s="1469"/>
      <c r="AR44" s="1469"/>
      <c r="AS44" s="1469"/>
      <c r="AT44" s="1469"/>
      <c r="AU44" s="1469"/>
      <c r="AV44" s="1469"/>
      <c r="AW44" s="1469"/>
      <c r="AX44" s="1469"/>
      <c r="AY44" s="1469"/>
    </row>
    <row r="45" spans="1:51" s="2046" customFormat="1" ht="15.75" thickBot="1" x14ac:dyDescent="0.3">
      <c r="A45" s="1469"/>
      <c r="B45" s="3463" t="s">
        <v>527</v>
      </c>
      <c r="C45" s="3464"/>
      <c r="D45" s="3464"/>
      <c r="E45" s="3464"/>
      <c r="F45" s="3464"/>
      <c r="G45" s="3464"/>
      <c r="H45" s="3464"/>
      <c r="I45" s="3464"/>
      <c r="J45" s="3464"/>
      <c r="K45" s="3464"/>
      <c r="L45" s="3464"/>
      <c r="M45" s="3464"/>
      <c r="N45" s="3464"/>
      <c r="O45" s="3464"/>
      <c r="P45" s="3464"/>
      <c r="Q45" s="3464"/>
      <c r="R45" s="3464"/>
      <c r="S45" s="3464"/>
      <c r="T45" s="3464"/>
      <c r="U45" s="3464"/>
      <c r="V45" s="3465"/>
      <c r="W45" s="207">
        <f>SUM(W18:W44)</f>
        <v>130000</v>
      </c>
      <c r="X45" s="207">
        <f>SUM(X18:X44)</f>
        <v>97500</v>
      </c>
      <c r="Y45" s="207">
        <f>(Y18+Y25+Y27+Y29+Y31+Y39+Y42)</f>
        <v>130000</v>
      </c>
      <c r="Z45" s="1246"/>
      <c r="AA45" s="1246"/>
      <c r="AB45" s="1246"/>
      <c r="AC45" s="1246"/>
      <c r="AD45" s="1246"/>
      <c r="AE45" s="1246"/>
      <c r="AF45" s="1246"/>
      <c r="AG45" s="1246"/>
      <c r="AH45" s="1246"/>
      <c r="AI45" s="1246"/>
      <c r="AJ45" s="1469"/>
      <c r="AK45" s="1469"/>
      <c r="AL45" s="1469"/>
      <c r="AM45" s="1469"/>
      <c r="AN45" s="1469"/>
      <c r="AO45" s="1469"/>
      <c r="AP45" s="1469"/>
      <c r="AQ45" s="1469"/>
      <c r="AR45" s="1469"/>
      <c r="AS45" s="1469"/>
      <c r="AT45" s="1469"/>
      <c r="AU45" s="1469"/>
      <c r="AV45" s="1469"/>
      <c r="AW45" s="1469"/>
      <c r="AX45" s="1469"/>
      <c r="AY45" s="1469"/>
    </row>
    <row r="46" spans="1:51" ht="15.75" thickBot="1" x14ac:dyDescent="0.3">
      <c r="A46" s="1469"/>
      <c r="B46" s="4010" t="s">
        <v>526</v>
      </c>
      <c r="C46" s="4011"/>
      <c r="D46" s="4011"/>
      <c r="E46" s="4011"/>
      <c r="F46" s="4011"/>
      <c r="G46" s="4011"/>
      <c r="H46" s="4011"/>
      <c r="I46" s="4011"/>
      <c r="J46" s="4011"/>
      <c r="K46" s="4011"/>
      <c r="L46" s="4011"/>
      <c r="M46" s="4011"/>
      <c r="N46" s="4011"/>
      <c r="O46" s="4011"/>
      <c r="P46" s="4011"/>
      <c r="Q46" s="4011"/>
      <c r="R46" s="4011"/>
      <c r="S46" s="4011"/>
      <c r="T46" s="4011"/>
      <c r="U46" s="4011"/>
      <c r="V46" s="4012"/>
      <c r="W46" s="1892">
        <f>W45+'152'!W43</f>
        <v>624000</v>
      </c>
      <c r="X46" s="1892">
        <f>X45+'152'!X43</f>
        <v>468000</v>
      </c>
      <c r="Y46" s="1892">
        <f>('152'!Y43+'153'!Y45)</f>
        <v>784000</v>
      </c>
      <c r="Z46" s="1246"/>
      <c r="AA46" s="1246"/>
      <c r="AB46" s="1246"/>
      <c r="AC46" s="1246"/>
      <c r="AD46" s="1246"/>
      <c r="AE46" s="1246"/>
      <c r="AF46" s="1246"/>
      <c r="AG46" s="1246"/>
      <c r="AH46" s="1246"/>
      <c r="AI46" s="1246"/>
      <c r="AJ46" s="1469"/>
      <c r="AK46" s="1469"/>
      <c r="AL46" s="1469"/>
      <c r="AM46" s="1469"/>
      <c r="AN46" s="1469"/>
      <c r="AO46" s="1469"/>
      <c r="AP46" s="1469"/>
      <c r="AQ46" s="1469"/>
      <c r="AR46" s="1469"/>
      <c r="AS46" s="1469"/>
      <c r="AT46" s="1469"/>
      <c r="AU46" s="1469"/>
      <c r="AV46" s="1469"/>
      <c r="AW46" s="1469"/>
      <c r="AX46" s="1469"/>
      <c r="AY46" s="1469"/>
    </row>
    <row r="47" spans="1:51" x14ac:dyDescent="0.25">
      <c r="A47" s="1469"/>
      <c r="B47" s="6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61"/>
      <c r="Z47" s="1469"/>
      <c r="AA47" s="1469"/>
      <c r="AB47" s="1469"/>
      <c r="AC47" s="1469"/>
      <c r="AD47" s="1469"/>
      <c r="AE47" s="1469"/>
      <c r="AF47" s="1469"/>
      <c r="AG47" s="1469"/>
      <c r="AH47" s="1469"/>
      <c r="AI47" s="1469"/>
      <c r="AJ47" s="1469"/>
      <c r="AK47" s="1469"/>
      <c r="AL47" s="1469"/>
      <c r="AM47" s="1469"/>
      <c r="AN47" s="1469"/>
      <c r="AO47" s="1469"/>
      <c r="AP47" s="1469"/>
      <c r="AQ47" s="1469"/>
      <c r="AR47" s="1469"/>
      <c r="AS47" s="1469"/>
      <c r="AT47" s="1469"/>
      <c r="AU47" s="1469"/>
      <c r="AV47" s="1469"/>
      <c r="AW47" s="1469"/>
      <c r="AX47" s="1469"/>
      <c r="AY47" s="1469"/>
    </row>
    <row r="48" spans="1:51" x14ac:dyDescent="0.25">
      <c r="A48" s="1469"/>
      <c r="B48" s="5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1465"/>
      <c r="Z48" s="1469"/>
      <c r="AA48" s="1469"/>
      <c r="AB48" s="1469"/>
      <c r="AC48" s="1469"/>
      <c r="AD48" s="1469"/>
      <c r="AE48" s="1469"/>
      <c r="AF48" s="1469"/>
      <c r="AG48" s="1469"/>
      <c r="AH48" s="1469"/>
      <c r="AI48" s="1469"/>
      <c r="AJ48" s="1469"/>
      <c r="AK48" s="1469"/>
      <c r="AL48" s="1469"/>
      <c r="AM48" s="1469"/>
      <c r="AN48" s="1469"/>
      <c r="AO48" s="1469"/>
      <c r="AP48" s="1469"/>
      <c r="AQ48" s="1469"/>
      <c r="AR48" s="1469"/>
      <c r="AS48" s="1469"/>
      <c r="AT48" s="1469"/>
      <c r="AU48" s="1469"/>
      <c r="AV48" s="1469"/>
      <c r="AW48" s="1469"/>
      <c r="AX48" s="1469"/>
      <c r="AY48" s="1469"/>
    </row>
    <row r="49" spans="2:51" x14ac:dyDescent="0.25">
      <c r="B49" s="5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62"/>
      <c r="Z49" s="1469"/>
      <c r="AA49" s="1469"/>
      <c r="AB49" s="1469"/>
      <c r="AC49" s="1469"/>
      <c r="AD49" s="1469"/>
      <c r="AE49" s="1469"/>
      <c r="AF49" s="1469"/>
      <c r="AG49" s="1469"/>
      <c r="AH49" s="1469"/>
      <c r="AI49" s="1469"/>
      <c r="AJ49" s="1469"/>
      <c r="AK49" s="1469"/>
      <c r="AL49" s="1469"/>
      <c r="AM49" s="1469"/>
      <c r="AN49" s="1469"/>
      <c r="AO49" s="1469"/>
      <c r="AP49" s="1469"/>
      <c r="AQ49" s="1469"/>
      <c r="AR49" s="1469"/>
      <c r="AS49" s="1469"/>
      <c r="AT49" s="1469"/>
      <c r="AU49" s="1469"/>
      <c r="AV49" s="1469"/>
      <c r="AW49" s="1469"/>
      <c r="AX49" s="1469"/>
      <c r="AY49" s="1469"/>
    </row>
    <row r="50" spans="2:51" x14ac:dyDescent="0.25">
      <c r="B50" s="1188"/>
      <c r="C50" s="3000" t="s">
        <v>892</v>
      </c>
      <c r="D50" s="3000"/>
      <c r="E50" s="3000"/>
      <c r="F50" s="3000"/>
      <c r="G50" s="1266"/>
      <c r="H50" s="1266"/>
      <c r="I50" s="1266"/>
      <c r="J50" s="1266"/>
      <c r="K50" s="1266"/>
      <c r="L50" s="1266"/>
      <c r="M50" s="1266"/>
      <c r="N50" s="1266" t="s">
        <v>909</v>
      </c>
      <c r="O50" s="1266"/>
      <c r="P50" s="1266"/>
      <c r="Q50" s="1266"/>
      <c r="R50" s="1266"/>
      <c r="S50" s="1266"/>
      <c r="T50" s="1266"/>
      <c r="U50" s="1266"/>
      <c r="V50" s="1266"/>
      <c r="W50" s="1266" t="s">
        <v>893</v>
      </c>
      <c r="X50" s="1266"/>
      <c r="Y50" s="1316"/>
      <c r="Z50" s="1469"/>
      <c r="AA50" s="1469"/>
      <c r="AB50" s="1469"/>
      <c r="AC50" s="1469"/>
      <c r="AD50" s="1469"/>
      <c r="AE50" s="1469"/>
      <c r="AF50" s="1469"/>
      <c r="AG50" s="1469"/>
      <c r="AH50" s="1469"/>
      <c r="AI50" s="1469"/>
      <c r="AJ50" s="1469"/>
      <c r="AK50" s="1469"/>
      <c r="AL50" s="1469"/>
      <c r="AM50" s="1469"/>
      <c r="AN50" s="1469"/>
      <c r="AO50" s="1469"/>
      <c r="AP50" s="1469"/>
      <c r="AQ50" s="1469"/>
      <c r="AR50" s="1469"/>
      <c r="AS50" s="1469"/>
      <c r="AT50" s="1469"/>
      <c r="AU50" s="1469"/>
      <c r="AV50" s="1469"/>
      <c r="AW50" s="1469"/>
      <c r="AX50" s="1469"/>
      <c r="AY50" s="1469"/>
    </row>
    <row r="51" spans="2:51" ht="15.75" thickBot="1" x14ac:dyDescent="0.3">
      <c r="B51" s="63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8"/>
      <c r="Z51" s="1469"/>
      <c r="AA51" s="1469"/>
      <c r="AB51" s="1469"/>
      <c r="AC51" s="1469"/>
      <c r="AD51" s="1469"/>
      <c r="AE51" s="1469"/>
      <c r="AF51" s="1469"/>
      <c r="AG51" s="1469"/>
      <c r="AH51" s="1469"/>
      <c r="AI51" s="1469"/>
      <c r="AJ51" s="1469"/>
      <c r="AK51" s="1469"/>
      <c r="AL51" s="1469"/>
      <c r="AM51" s="1469"/>
      <c r="AN51" s="1469"/>
      <c r="AO51" s="1469"/>
      <c r="AP51" s="1469"/>
      <c r="AQ51" s="1469"/>
      <c r="AR51" s="1469"/>
      <c r="AS51" s="1469"/>
      <c r="AT51" s="1469"/>
      <c r="AU51" s="1469"/>
      <c r="AV51" s="1469"/>
      <c r="AW51" s="1469"/>
      <c r="AX51" s="1469"/>
      <c r="AY51" s="1469"/>
    </row>
    <row r="52" spans="2:51" ht="18.75" x14ac:dyDescent="0.3">
      <c r="Y52" s="2041">
        <v>153</v>
      </c>
      <c r="Z52" s="1469"/>
      <c r="AA52" s="1469"/>
      <c r="AB52" s="1469"/>
      <c r="AC52" s="1469"/>
      <c r="AD52" s="1469"/>
      <c r="AE52" s="1469"/>
      <c r="AF52" s="1469"/>
      <c r="AG52" s="1469"/>
      <c r="AH52" s="1469"/>
      <c r="AI52" s="1469"/>
      <c r="AJ52" s="1469"/>
      <c r="AK52" s="1469"/>
      <c r="AL52" s="1469"/>
      <c r="AM52" s="1469"/>
      <c r="AN52" s="1469"/>
      <c r="AO52" s="1469"/>
      <c r="AP52" s="1469"/>
      <c r="AQ52" s="1469"/>
      <c r="AR52" s="1469"/>
      <c r="AS52" s="1469"/>
      <c r="AT52" s="1469"/>
      <c r="AU52" s="1469"/>
      <c r="AV52" s="1469"/>
      <c r="AW52" s="1469"/>
      <c r="AX52" s="1469"/>
      <c r="AY52" s="1469"/>
    </row>
    <row r="53" spans="2:51" x14ac:dyDescent="0.25">
      <c r="Z53" s="1469"/>
      <c r="AA53" s="1469"/>
      <c r="AB53" s="1469"/>
      <c r="AC53" s="1469"/>
      <c r="AD53" s="1469"/>
      <c r="AE53" s="1469"/>
      <c r="AF53" s="1469"/>
      <c r="AG53" s="1469"/>
      <c r="AH53" s="1469"/>
      <c r="AI53" s="1469"/>
      <c r="AJ53" s="1469"/>
      <c r="AK53" s="1469"/>
      <c r="AL53" s="1469"/>
      <c r="AM53" s="1469"/>
      <c r="AN53" s="1469"/>
      <c r="AO53" s="1469"/>
      <c r="AP53" s="1469"/>
      <c r="AQ53" s="1469"/>
      <c r="AR53" s="1469"/>
      <c r="AS53" s="1469"/>
      <c r="AT53" s="1469"/>
      <c r="AU53" s="1469"/>
      <c r="AV53" s="1469"/>
      <c r="AW53" s="1469"/>
      <c r="AX53" s="1469"/>
      <c r="AY53" s="1469"/>
    </row>
    <row r="54" spans="2:51" x14ac:dyDescent="0.25">
      <c r="Z54" s="1469"/>
      <c r="AA54" s="1469"/>
      <c r="AB54" s="1469"/>
      <c r="AC54" s="1469"/>
      <c r="AD54" s="1469"/>
      <c r="AE54" s="1469"/>
      <c r="AF54" s="1469"/>
      <c r="AG54" s="1469"/>
      <c r="AH54" s="1469"/>
      <c r="AI54" s="1469"/>
      <c r="AJ54" s="1469"/>
      <c r="AK54" s="1469"/>
      <c r="AL54" s="1469"/>
      <c r="AM54" s="1469"/>
      <c r="AN54" s="1469"/>
      <c r="AO54" s="1469"/>
      <c r="AP54" s="1469"/>
      <c r="AQ54" s="1469"/>
      <c r="AR54" s="1469"/>
      <c r="AS54" s="1469"/>
      <c r="AT54" s="1469"/>
      <c r="AU54" s="1469"/>
      <c r="AV54" s="1469"/>
      <c r="AW54" s="1469"/>
      <c r="AX54" s="1469"/>
      <c r="AY54" s="1469"/>
    </row>
    <row r="55" spans="2:51" x14ac:dyDescent="0.25">
      <c r="W55" s="336"/>
    </row>
    <row r="56" spans="2:51" x14ac:dyDescent="0.25">
      <c r="W56" s="336"/>
    </row>
    <row r="57" spans="2:51" x14ac:dyDescent="0.25">
      <c r="W57" s="336"/>
    </row>
  </sheetData>
  <mergeCells count="61">
    <mergeCell ref="O44:R44"/>
    <mergeCell ref="O39:R39"/>
    <mergeCell ref="O40:R40"/>
    <mergeCell ref="O41:R41"/>
    <mergeCell ref="O42:R42"/>
    <mergeCell ref="O43:R43"/>
    <mergeCell ref="O34:R34"/>
    <mergeCell ref="O35:R35"/>
    <mergeCell ref="O36:R36"/>
    <mergeCell ref="O37:R37"/>
    <mergeCell ref="O38:R38"/>
    <mergeCell ref="O29:R29"/>
    <mergeCell ref="O30:R30"/>
    <mergeCell ref="O31:R31"/>
    <mergeCell ref="O32:R32"/>
    <mergeCell ref="O33:R33"/>
    <mergeCell ref="O24:R24"/>
    <mergeCell ref="O25:R25"/>
    <mergeCell ref="O26:R26"/>
    <mergeCell ref="O27:R27"/>
    <mergeCell ref="O28:R28"/>
    <mergeCell ref="B46:V46"/>
    <mergeCell ref="C50:F50"/>
    <mergeCell ref="K9:V9"/>
    <mergeCell ref="B11:B15"/>
    <mergeCell ref="C11:C15"/>
    <mergeCell ref="D12:D15"/>
    <mergeCell ref="E12:E15"/>
    <mergeCell ref="F12:F15"/>
    <mergeCell ref="G12:G15"/>
    <mergeCell ref="H12:H15"/>
    <mergeCell ref="I11:I15"/>
    <mergeCell ref="C9:I9"/>
    <mergeCell ref="J12:J15"/>
    <mergeCell ref="K12:K15"/>
    <mergeCell ref="J11:N11"/>
    <mergeCell ref="O16:R16"/>
    <mergeCell ref="B1:Y1"/>
    <mergeCell ref="B2:Y2"/>
    <mergeCell ref="B3:Y3"/>
    <mergeCell ref="B4:Y4"/>
    <mergeCell ref="B7:Y7"/>
    <mergeCell ref="C5:E5"/>
    <mergeCell ref="F6:K6"/>
    <mergeCell ref="W5:X5"/>
    <mergeCell ref="W11:X11"/>
    <mergeCell ref="B45:V45"/>
    <mergeCell ref="T11:T15"/>
    <mergeCell ref="U11:U15"/>
    <mergeCell ref="L12:L15"/>
    <mergeCell ref="M12:M15"/>
    <mergeCell ref="N12:N15"/>
    <mergeCell ref="O13:R13"/>
    <mergeCell ref="V11:V15"/>
    <mergeCell ref="O17:R17"/>
    <mergeCell ref="O18:R18"/>
    <mergeCell ref="O19:R19"/>
    <mergeCell ref="O20:R20"/>
    <mergeCell ref="O21:R21"/>
    <mergeCell ref="O22:R22"/>
    <mergeCell ref="O23:R23"/>
  </mergeCells>
  <pageMargins left="0.70866141732283472" right="0.70866141732283472" top="0.74803149606299213" bottom="0.74803149606299213" header="0.31496062992125984" footer="0.31496062992125984"/>
  <pageSetup paperSize="5" scale="60"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pageSetUpPr fitToPage="1"/>
  </sheetPr>
  <dimension ref="A1:J38"/>
  <sheetViews>
    <sheetView topLeftCell="A4" workbookViewId="0">
      <selection activeCell="I41" sqref="I41"/>
    </sheetView>
  </sheetViews>
  <sheetFormatPr baseColWidth="10" defaultRowHeight="15" x14ac:dyDescent="0.25"/>
  <cols>
    <col min="1" max="1" width="8.5703125" style="1246" customWidth="1"/>
    <col min="3" max="3" width="16.85546875" customWidth="1"/>
    <col min="9" max="9" width="13.140625" customWidth="1"/>
  </cols>
  <sheetData>
    <row r="1" spans="2:10" x14ac:dyDescent="0.25">
      <c r="B1" s="3036" t="s">
        <v>74</v>
      </c>
      <c r="C1" s="3036"/>
      <c r="D1" s="3036"/>
      <c r="E1" s="3036"/>
      <c r="F1" s="3036"/>
      <c r="G1" s="3036"/>
      <c r="H1" s="3036"/>
      <c r="I1" s="3036"/>
    </row>
    <row r="2" spans="2:1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1801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171" t="s">
        <v>283</v>
      </c>
    </row>
    <row r="6" spans="2:10" ht="15.75" thickBot="1" x14ac:dyDescent="0.3">
      <c r="E6" s="1293"/>
    </row>
    <row r="7" spans="2:10" ht="15.75" thickBot="1" x14ac:dyDescent="0.3">
      <c r="B7" s="459" t="s">
        <v>4</v>
      </c>
      <c r="C7" s="460"/>
      <c r="D7" s="46">
        <v>7122</v>
      </c>
      <c r="E7" s="321" t="s">
        <v>1874</v>
      </c>
      <c r="F7" s="466" t="s">
        <v>105</v>
      </c>
      <c r="G7" s="184"/>
      <c r="H7" s="184"/>
      <c r="I7" s="466"/>
      <c r="J7" s="1288"/>
    </row>
    <row r="8" spans="2:10" ht="15.75" thickBot="1" x14ac:dyDescent="0.3">
      <c r="B8" s="1" t="s">
        <v>76</v>
      </c>
      <c r="C8" s="460"/>
      <c r="D8" s="47">
        <v>15</v>
      </c>
      <c r="E8" s="1289"/>
      <c r="F8" s="1312" t="s">
        <v>518</v>
      </c>
      <c r="G8" s="1289"/>
      <c r="H8" s="1275"/>
      <c r="I8" s="1247"/>
      <c r="J8" s="1288"/>
    </row>
    <row r="9" spans="2:10" ht="15.75" thickBot="1" x14ac:dyDescent="0.3">
      <c r="B9" s="460" t="s">
        <v>77</v>
      </c>
      <c r="C9" s="1355"/>
      <c r="D9" s="47">
        <v>0</v>
      </c>
      <c r="E9" s="234"/>
      <c r="F9" s="1312" t="s">
        <v>518</v>
      </c>
      <c r="G9" s="1289"/>
      <c r="H9" s="1320"/>
      <c r="I9" s="1312"/>
    </row>
    <row r="10" spans="2:10" ht="15.75" thickBot="1" x14ac:dyDescent="0.3">
      <c r="B10" s="1" t="s">
        <v>78</v>
      </c>
      <c r="C10" s="460"/>
      <c r="D10" s="47">
        <v>0</v>
      </c>
      <c r="E10" s="234"/>
      <c r="F10" s="1293" t="s">
        <v>528</v>
      </c>
      <c r="G10" s="1320"/>
      <c r="H10" s="1247"/>
      <c r="I10" s="1312"/>
    </row>
    <row r="11" spans="2:10" ht="15.75" thickBot="1" x14ac:dyDescent="0.3">
      <c r="B11" s="424" t="s">
        <v>284</v>
      </c>
      <c r="C11" s="192"/>
      <c r="D11" s="56">
        <v>2</v>
      </c>
      <c r="F11" s="1293" t="s">
        <v>528</v>
      </c>
      <c r="G11" s="1320"/>
      <c r="H11" s="1320"/>
      <c r="I11" s="1293"/>
      <c r="J11" s="1288"/>
    </row>
    <row r="12" spans="2:10" ht="15.75" thickBot="1" x14ac:dyDescent="0.3">
      <c r="B12" s="424" t="s">
        <v>1944</v>
      </c>
      <c r="C12" s="424"/>
      <c r="D12" s="1"/>
      <c r="E12" s="1275"/>
      <c r="F12" s="1320" t="s">
        <v>528</v>
      </c>
      <c r="G12" s="1247"/>
      <c r="H12" s="1320"/>
      <c r="I12" s="1247"/>
      <c r="J12" s="1288"/>
    </row>
    <row r="13" spans="2:10" ht="15.75" thickBot="1" x14ac:dyDescent="0.3">
      <c r="B13" s="459" t="s">
        <v>22</v>
      </c>
      <c r="C13" s="460"/>
      <c r="D13" s="98">
        <v>4302</v>
      </c>
      <c r="E13" s="465" t="s">
        <v>296</v>
      </c>
      <c r="F13" s="92"/>
      <c r="G13" s="255">
        <v>211101</v>
      </c>
      <c r="I13" s="1320"/>
      <c r="J13" s="1288"/>
    </row>
    <row r="14" spans="2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9" s="1468" customFormat="1" ht="15.75" thickBot="1" x14ac:dyDescent="0.3">
      <c r="B17" s="3613" t="s">
        <v>2518</v>
      </c>
      <c r="C17" s="3615"/>
      <c r="D17" s="2697">
        <v>1</v>
      </c>
      <c r="E17" s="2087">
        <v>5000</v>
      </c>
      <c r="F17" s="2698">
        <f>(E17*12)</f>
        <v>60000</v>
      </c>
      <c r="G17" s="2697">
        <v>1</v>
      </c>
      <c r="H17" s="2087">
        <v>5000</v>
      </c>
      <c r="I17" s="2087">
        <f>(H17*12)</f>
        <v>60000</v>
      </c>
    </row>
    <row r="18" spans="2:9" s="1468" customFormat="1" ht="15.75" thickBot="1" x14ac:dyDescent="0.3">
      <c r="B18" s="3613" t="s">
        <v>2179</v>
      </c>
      <c r="C18" s="3615"/>
      <c r="D18" s="2385">
        <v>1</v>
      </c>
      <c r="E18" s="1494">
        <v>5000</v>
      </c>
      <c r="F18" s="2698">
        <f t="shared" ref="F18:F20" si="0">(E18*12)</f>
        <v>60000</v>
      </c>
      <c r="G18" s="2385">
        <v>1</v>
      </c>
      <c r="H18" s="1494">
        <v>5000</v>
      </c>
      <c r="I18" s="2087">
        <f t="shared" ref="I18:I20" si="1">(H18*12)</f>
        <v>60000</v>
      </c>
    </row>
    <row r="19" spans="2:9" s="1468" customFormat="1" ht="15.75" thickBot="1" x14ac:dyDescent="0.3">
      <c r="B19" s="3613" t="s">
        <v>2180</v>
      </c>
      <c r="C19" s="3615"/>
      <c r="D19" s="2385">
        <v>1</v>
      </c>
      <c r="E19" s="1494">
        <v>4000</v>
      </c>
      <c r="F19" s="2698">
        <f t="shared" si="0"/>
        <v>48000</v>
      </c>
      <c r="G19" s="2385">
        <v>1</v>
      </c>
      <c r="H19" s="1494">
        <v>4000</v>
      </c>
      <c r="I19" s="2087">
        <f t="shared" si="1"/>
        <v>48000</v>
      </c>
    </row>
    <row r="20" spans="2:9" s="1468" customFormat="1" ht="15.75" thickBot="1" x14ac:dyDescent="0.3">
      <c r="B20" s="3613" t="s">
        <v>293</v>
      </c>
      <c r="C20" s="3615"/>
      <c r="D20" s="2385">
        <v>1</v>
      </c>
      <c r="E20" s="1494">
        <v>5000</v>
      </c>
      <c r="F20" s="2698">
        <f t="shared" si="0"/>
        <v>60000</v>
      </c>
      <c r="G20" s="2385">
        <v>1</v>
      </c>
      <c r="H20" s="1494">
        <v>5000</v>
      </c>
      <c r="I20" s="2087">
        <f t="shared" si="1"/>
        <v>60000</v>
      </c>
    </row>
    <row r="21" spans="2:9" s="1468" customFormat="1" ht="15.75" thickBot="1" x14ac:dyDescent="0.3">
      <c r="B21" s="3613" t="s">
        <v>2515</v>
      </c>
      <c r="C21" s="3615"/>
      <c r="D21" s="2385">
        <v>1</v>
      </c>
      <c r="E21" s="1494">
        <v>10000</v>
      </c>
      <c r="F21" s="2698">
        <f>(E21*12)</f>
        <v>120000</v>
      </c>
      <c r="G21" s="2385">
        <v>1</v>
      </c>
      <c r="H21" s="1494">
        <v>10000</v>
      </c>
      <c r="I21" s="2087">
        <f>(H21*12)</f>
        <v>120000</v>
      </c>
    </row>
    <row r="22" spans="2:9" s="1468" customFormat="1" ht="15.75" thickBot="1" x14ac:dyDescent="0.3">
      <c r="B22" s="3613" t="s">
        <v>2516</v>
      </c>
      <c r="C22" s="3615"/>
      <c r="D22" s="2385">
        <v>1</v>
      </c>
      <c r="E22" s="1494">
        <v>4000</v>
      </c>
      <c r="F22" s="2698">
        <f>(E22*12)</f>
        <v>48000</v>
      </c>
      <c r="G22" s="2385">
        <v>1</v>
      </c>
      <c r="H22" s="1494">
        <v>4000</v>
      </c>
      <c r="I22" s="2087">
        <f>(H22*12)</f>
        <v>48000</v>
      </c>
    </row>
    <row r="23" spans="2:9" s="1468" customFormat="1" ht="15.75" thickBot="1" x14ac:dyDescent="0.3">
      <c r="B23" s="3613" t="s">
        <v>2517</v>
      </c>
      <c r="C23" s="3615"/>
      <c r="D23" s="2385">
        <v>1</v>
      </c>
      <c r="E23" s="1494">
        <v>10000</v>
      </c>
      <c r="F23" s="2698">
        <f>(E23*12)</f>
        <v>120000</v>
      </c>
      <c r="G23" s="2385">
        <v>1</v>
      </c>
      <c r="H23" s="1494">
        <v>10000</v>
      </c>
      <c r="I23" s="2087">
        <f>(H23*12)</f>
        <v>120000</v>
      </c>
    </row>
    <row r="24" spans="2:9" ht="15.75" thickBot="1" x14ac:dyDescent="0.3">
      <c r="B24" s="3551"/>
      <c r="C24" s="3386"/>
      <c r="D24" s="58"/>
      <c r="E24" s="75"/>
      <c r="F24" s="254"/>
      <c r="G24" s="49"/>
      <c r="H24" s="75"/>
      <c r="I24" s="82"/>
    </row>
    <row r="25" spans="2:9" ht="15.75" thickBot="1" x14ac:dyDescent="0.3">
      <c r="B25" s="3551"/>
      <c r="C25" s="3386"/>
      <c r="D25" s="36"/>
      <c r="E25" s="47"/>
      <c r="F25" s="10"/>
      <c r="G25" s="47"/>
      <c r="H25" s="10"/>
      <c r="I25" s="47"/>
    </row>
    <row r="26" spans="2:9" ht="15.75" thickBot="1" x14ac:dyDescent="0.3">
      <c r="B26" s="3551"/>
      <c r="C26" s="3386"/>
      <c r="D26" s="36"/>
      <c r="E26" s="47"/>
      <c r="F26" s="10"/>
      <c r="G26" s="47"/>
      <c r="H26" s="10"/>
      <c r="I26" s="47"/>
    </row>
    <row r="27" spans="2:9" ht="15.75" thickBot="1" x14ac:dyDescent="0.3">
      <c r="B27" s="3551"/>
      <c r="C27" s="3386"/>
      <c r="D27" s="36"/>
      <c r="E27" s="47"/>
      <c r="F27" s="10"/>
      <c r="G27" s="47"/>
      <c r="H27" s="10"/>
      <c r="I27" s="47"/>
    </row>
    <row r="28" spans="2:9" ht="15.75" thickBot="1" x14ac:dyDescent="0.3">
      <c r="B28" s="3551"/>
      <c r="C28" s="3386"/>
      <c r="D28" s="36"/>
      <c r="E28" s="47"/>
      <c r="F28" s="10"/>
      <c r="G28" s="47"/>
      <c r="H28" s="10"/>
      <c r="I28" s="47"/>
    </row>
    <row r="29" spans="2:9" ht="15.75" thickBot="1" x14ac:dyDescent="0.3">
      <c r="B29" s="3551"/>
      <c r="C29" s="3386"/>
      <c r="D29" s="36"/>
      <c r="E29" s="47"/>
      <c r="F29" s="10"/>
      <c r="G29" s="47"/>
      <c r="H29" s="10"/>
      <c r="I29" s="47"/>
    </row>
    <row r="30" spans="2:9" ht="15.75" thickBot="1" x14ac:dyDescent="0.3">
      <c r="B30" s="3551"/>
      <c r="C30" s="3386"/>
      <c r="D30" s="36"/>
      <c r="E30" s="47"/>
      <c r="F30" s="10"/>
      <c r="G30" s="47"/>
      <c r="H30" s="10"/>
      <c r="I30" s="47"/>
    </row>
    <row r="31" spans="2:9" ht="15.75" thickBot="1" x14ac:dyDescent="0.3">
      <c r="B31" s="3551"/>
      <c r="C31" s="3386"/>
      <c r="D31" s="36"/>
      <c r="E31" s="47"/>
      <c r="F31" s="10"/>
      <c r="G31" s="47"/>
      <c r="H31" s="10"/>
      <c r="I31" s="47"/>
    </row>
    <row r="32" spans="2:9" ht="15.75" thickBot="1" x14ac:dyDescent="0.3">
      <c r="B32" s="3551"/>
      <c r="C32" s="3386"/>
      <c r="D32" s="36"/>
      <c r="E32" s="47"/>
      <c r="F32" s="10"/>
      <c r="G32" s="47"/>
      <c r="H32" s="10"/>
      <c r="I32" s="56"/>
    </row>
    <row r="33" spans="2:9" ht="15.75" thickBot="1" x14ac:dyDescent="0.3">
      <c r="B33" s="3551"/>
      <c r="C33" s="3386"/>
      <c r="D33" s="139"/>
      <c r="E33" s="141"/>
      <c r="F33" s="7"/>
      <c r="G33" s="141"/>
      <c r="H33" s="257"/>
      <c r="I33" s="258"/>
    </row>
    <row r="34" spans="2:9" ht="15.75" thickBot="1" x14ac:dyDescent="0.3">
      <c r="C34" s="92" t="s">
        <v>99</v>
      </c>
      <c r="D34" s="234"/>
      <c r="E34" s="115">
        <f>SUM(E17:E33)</f>
        <v>43000</v>
      </c>
      <c r="F34" s="242">
        <f>SUM(F17:F33)</f>
        <v>516000</v>
      </c>
      <c r="G34" s="255"/>
      <c r="H34" s="242">
        <f>SUM(H17:H33)</f>
        <v>43000</v>
      </c>
      <c r="I34" s="115">
        <f>SUM(I17:I33)</f>
        <v>516000</v>
      </c>
    </row>
    <row r="36" spans="2:9" x14ac:dyDescent="0.25">
      <c r="C36" s="4"/>
      <c r="D36" s="4"/>
      <c r="F36" s="4"/>
      <c r="H36" s="4"/>
    </row>
    <row r="37" spans="2:9" x14ac:dyDescent="0.25">
      <c r="C37" s="3447" t="s">
        <v>294</v>
      </c>
      <c r="D37" s="3447"/>
      <c r="F37" s="320" t="s">
        <v>271</v>
      </c>
      <c r="H37" s="320" t="s">
        <v>295</v>
      </c>
    </row>
    <row r="38" spans="2:9" x14ac:dyDescent="0.25">
      <c r="I38">
        <v>154</v>
      </c>
    </row>
  </sheetData>
  <mergeCells count="29">
    <mergeCell ref="B31:C31"/>
    <mergeCell ref="B32:C32"/>
    <mergeCell ref="B33:C33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H15:I15"/>
    <mergeCell ref="C37:D37"/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  <mergeCell ref="B17:C17"/>
    <mergeCell ref="B18:C18"/>
    <mergeCell ref="B19:C19"/>
    <mergeCell ref="B20:C20"/>
  </mergeCells>
  <pageMargins left="0.7" right="0.7" top="0.75" bottom="0.75" header="0.3" footer="0.3"/>
  <pageSetup paperSize="5" scale="87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>
    <pageSetUpPr fitToPage="1"/>
  </sheetPr>
  <dimension ref="A1:N38"/>
  <sheetViews>
    <sheetView zoomScale="70" zoomScaleNormal="70" workbookViewId="0">
      <selection activeCell="M42" sqref="M42"/>
    </sheetView>
  </sheetViews>
  <sheetFormatPr baseColWidth="10" defaultRowHeight="15" x14ac:dyDescent="0.25"/>
  <cols>
    <col min="1" max="1" width="15.28515625" style="1246" customWidth="1"/>
    <col min="2" max="2" width="8.42578125" customWidth="1"/>
    <col min="6" max="6" width="20.5703125" customWidth="1"/>
    <col min="7" max="7" width="35.42578125" customWidth="1"/>
    <col min="8" max="8" width="24.28515625" customWidth="1"/>
    <col min="10" max="10" width="16.140625" customWidth="1"/>
    <col min="13" max="13" width="12.85546875" customWidth="1"/>
  </cols>
  <sheetData>
    <row r="1" spans="2:14" ht="15.75" x14ac:dyDescent="0.25">
      <c r="C1" s="3499" t="s">
        <v>74</v>
      </c>
      <c r="D1" s="3499"/>
      <c r="E1" s="3499"/>
      <c r="F1" s="3499"/>
      <c r="G1" s="3499"/>
      <c r="H1" s="3499"/>
      <c r="I1" s="3499"/>
      <c r="J1" s="3499"/>
      <c r="K1" s="3499"/>
      <c r="L1" s="3499"/>
      <c r="M1" s="3499"/>
    </row>
    <row r="2" spans="2:14" ht="15.75" x14ac:dyDescent="0.25">
      <c r="C2" s="3499" t="s">
        <v>0</v>
      </c>
      <c r="D2" s="3499"/>
      <c r="E2" s="3499"/>
      <c r="F2" s="3499"/>
      <c r="G2" s="3499"/>
      <c r="H2" s="3499"/>
      <c r="I2" s="3499"/>
      <c r="J2" s="3499"/>
      <c r="K2" s="3499"/>
      <c r="L2" s="3499"/>
      <c r="M2" s="3499"/>
    </row>
    <row r="3" spans="2:14" x14ac:dyDescent="0.25">
      <c r="C3" s="3483" t="s">
        <v>1948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</row>
    <row r="4" spans="2:14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  <c r="K4" s="3483"/>
      <c r="L4" s="3483"/>
      <c r="M4" s="3483"/>
    </row>
    <row r="5" spans="2:14" x14ac:dyDescent="0.25">
      <c r="C5" s="171" t="s">
        <v>297</v>
      </c>
    </row>
    <row r="6" spans="2:14" ht="15.75" thickBot="1" x14ac:dyDescent="0.3">
      <c r="B6" s="1293"/>
      <c r="H6" s="1247"/>
      <c r="J6" s="1293"/>
      <c r="K6" s="1293"/>
      <c r="M6" s="1293"/>
    </row>
    <row r="7" spans="2:14" ht="15.75" thickBot="1" x14ac:dyDescent="0.3">
      <c r="B7" s="746"/>
      <c r="C7" s="3010" t="s">
        <v>4</v>
      </c>
      <c r="D7" s="3011"/>
      <c r="E7" s="1301">
        <v>7122</v>
      </c>
      <c r="F7" s="1795" t="s">
        <v>1874</v>
      </c>
      <c r="G7" s="3010" t="s">
        <v>105</v>
      </c>
      <c r="H7" s="3010"/>
      <c r="I7" s="184"/>
      <c r="J7" s="1266"/>
      <c r="K7" s="1320"/>
      <c r="L7" s="1320"/>
      <c r="M7" s="1312"/>
      <c r="N7" s="1288"/>
    </row>
    <row r="8" spans="2:14" ht="15.75" thickBot="1" x14ac:dyDescent="0.3">
      <c r="B8" s="1221"/>
      <c r="C8" s="3483" t="s">
        <v>76</v>
      </c>
      <c r="D8" s="3001"/>
      <c r="E8" s="1115">
        <v>15</v>
      </c>
      <c r="G8" s="1293" t="s">
        <v>523</v>
      </c>
      <c r="H8" s="1247"/>
      <c r="I8" s="1320"/>
      <c r="J8" s="1275"/>
      <c r="K8" s="1293"/>
      <c r="L8" s="1247"/>
      <c r="M8" s="1291"/>
    </row>
    <row r="9" spans="2:14" ht="15.75" thickBot="1" x14ac:dyDescent="0.3">
      <c r="B9" s="2039"/>
      <c r="C9" s="3010" t="s">
        <v>77</v>
      </c>
      <c r="D9" s="3011"/>
      <c r="E9" s="1301">
        <v>0</v>
      </c>
      <c r="F9" s="234"/>
      <c r="G9" s="1320" t="s">
        <v>523</v>
      </c>
      <c r="H9" s="1320"/>
      <c r="I9" s="1320"/>
      <c r="J9" s="1275"/>
      <c r="K9" s="1293"/>
      <c r="L9" s="1320"/>
      <c r="M9" s="1290"/>
      <c r="N9" s="1247"/>
    </row>
    <row r="10" spans="2:14" ht="15.75" thickBot="1" x14ac:dyDescent="0.3">
      <c r="B10" s="2039"/>
      <c r="C10" s="3022" t="s">
        <v>78</v>
      </c>
      <c r="D10" s="3023"/>
      <c r="E10" s="1115">
        <v>0</v>
      </c>
      <c r="F10" s="234"/>
      <c r="G10" s="1247" t="s">
        <v>529</v>
      </c>
      <c r="H10" s="1293"/>
      <c r="I10" s="1247"/>
      <c r="J10" s="1275"/>
      <c r="K10" s="1247"/>
      <c r="L10" s="1247"/>
      <c r="M10" s="1312"/>
    </row>
    <row r="11" spans="2:14" ht="15.75" thickBot="1" x14ac:dyDescent="0.3">
      <c r="B11" s="2039"/>
      <c r="C11" s="3022" t="s">
        <v>284</v>
      </c>
      <c r="D11" s="3023"/>
      <c r="E11" s="1301">
        <v>2</v>
      </c>
      <c r="F11" s="1292"/>
      <c r="G11" s="1312" t="s">
        <v>529</v>
      </c>
      <c r="H11" s="1293"/>
      <c r="I11" s="1320"/>
      <c r="J11" s="1320"/>
      <c r="K11" s="1320"/>
      <c r="L11" s="1320"/>
      <c r="M11" s="1312"/>
    </row>
    <row r="12" spans="2:14" ht="15.75" thickBot="1" x14ac:dyDescent="0.3">
      <c r="B12" s="746"/>
      <c r="C12" s="3022"/>
      <c r="D12" s="3022"/>
      <c r="E12" s="3022"/>
      <c r="F12" s="1320"/>
      <c r="G12" s="1293"/>
      <c r="L12" s="1293"/>
      <c r="M12" s="1312"/>
      <c r="N12" s="1288"/>
    </row>
    <row r="13" spans="2:14" ht="15.75" thickBot="1" x14ac:dyDescent="0.3">
      <c r="B13" s="1800"/>
      <c r="C13" s="3022" t="s">
        <v>22</v>
      </c>
      <c r="D13" s="3023"/>
      <c r="E13" s="1115">
        <v>4302</v>
      </c>
      <c r="F13" s="92" t="s">
        <v>1944</v>
      </c>
      <c r="H13" s="466" t="s">
        <v>530</v>
      </c>
      <c r="I13" s="466"/>
      <c r="J13" s="1320"/>
      <c r="K13" s="1275"/>
      <c r="L13" s="1247"/>
      <c r="M13" s="1275"/>
      <c r="N13" s="1288"/>
    </row>
    <row r="14" spans="2:14" ht="15.75" thickBot="1" x14ac:dyDescent="0.3">
      <c r="B14" s="1320"/>
      <c r="E14" s="1320"/>
      <c r="F14" s="1320"/>
      <c r="G14" s="1320"/>
      <c r="H14" s="1320"/>
      <c r="K14" s="1320"/>
      <c r="L14" s="1320"/>
      <c r="M14" s="1320"/>
      <c r="N14" s="1288"/>
    </row>
    <row r="15" spans="2:14" ht="15.75" thickBot="1" x14ac:dyDescent="0.3">
      <c r="B15" s="3009" t="s">
        <v>107</v>
      </c>
      <c r="C15" s="3010"/>
      <c r="D15" s="3010"/>
      <c r="E15" s="3010"/>
      <c r="F15" s="3011"/>
      <c r="G15" s="3524" t="s">
        <v>302</v>
      </c>
      <c r="H15" s="3526"/>
      <c r="I15" s="3708" t="s">
        <v>306</v>
      </c>
      <c r="J15" s="3703" t="s">
        <v>129</v>
      </c>
      <c r="K15" s="3703" t="s">
        <v>130</v>
      </c>
      <c r="L15" s="3703" t="s">
        <v>303</v>
      </c>
      <c r="M15" s="3703" t="s">
        <v>1</v>
      </c>
    </row>
    <row r="16" spans="2:14" ht="15.75" thickBot="1" x14ac:dyDescent="0.3">
      <c r="B16" s="97" t="s">
        <v>671</v>
      </c>
      <c r="C16" s="495" t="s">
        <v>299</v>
      </c>
      <c r="D16" s="495" t="s">
        <v>300</v>
      </c>
      <c r="E16" s="495" t="s">
        <v>301</v>
      </c>
      <c r="F16" s="495" t="s">
        <v>6</v>
      </c>
      <c r="G16" s="3701"/>
      <c r="H16" s="3702"/>
      <c r="I16" s="3709"/>
      <c r="J16" s="3710"/>
      <c r="K16" s="3704"/>
      <c r="L16" s="3704"/>
      <c r="M16" s="3704"/>
    </row>
    <row r="17" spans="2:13" ht="15.75" thickBot="1" x14ac:dyDescent="0.3">
      <c r="B17" s="211">
        <v>1</v>
      </c>
      <c r="C17" s="97">
        <v>2</v>
      </c>
      <c r="D17" s="97">
        <v>3</v>
      </c>
      <c r="E17" s="97">
        <v>4</v>
      </c>
      <c r="F17" s="97">
        <v>5</v>
      </c>
      <c r="G17" s="3717">
        <v>6</v>
      </c>
      <c r="H17" s="3718"/>
      <c r="I17" s="187">
        <v>7</v>
      </c>
      <c r="J17" s="187">
        <v>8</v>
      </c>
      <c r="K17" s="187">
        <v>9</v>
      </c>
      <c r="L17" s="187">
        <v>10</v>
      </c>
      <c r="M17" s="187">
        <v>11</v>
      </c>
    </row>
    <row r="18" spans="2:13" x14ac:dyDescent="0.25">
      <c r="B18" s="577">
        <v>2</v>
      </c>
      <c r="C18" s="462">
        <v>6</v>
      </c>
      <c r="D18" s="707"/>
      <c r="E18" s="339"/>
      <c r="F18" s="340"/>
      <c r="G18" s="71" t="s">
        <v>1250</v>
      </c>
      <c r="H18" s="72"/>
      <c r="I18" s="70"/>
      <c r="J18" s="46"/>
      <c r="K18" s="46"/>
      <c r="L18" s="46"/>
      <c r="M18" s="46"/>
    </row>
    <row r="19" spans="2:13" x14ac:dyDescent="0.25">
      <c r="B19" s="556">
        <v>2</v>
      </c>
      <c r="C19" s="701">
        <v>6</v>
      </c>
      <c r="D19" s="601">
        <v>1</v>
      </c>
      <c r="E19" s="601"/>
      <c r="F19" s="342"/>
      <c r="G19" s="38" t="s">
        <v>842</v>
      </c>
      <c r="H19" s="16"/>
      <c r="I19" s="47"/>
      <c r="J19" s="47"/>
      <c r="K19" s="47"/>
      <c r="L19" s="47"/>
      <c r="M19" s="47"/>
    </row>
    <row r="20" spans="2:13" x14ac:dyDescent="0.25">
      <c r="B20" s="556">
        <v>2</v>
      </c>
      <c r="C20" s="701">
        <v>6</v>
      </c>
      <c r="D20" s="601">
        <v>1</v>
      </c>
      <c r="E20" s="601">
        <v>1</v>
      </c>
      <c r="F20" s="15"/>
      <c r="G20" s="15" t="s">
        <v>1251</v>
      </c>
      <c r="H20" s="17"/>
      <c r="I20" s="35"/>
      <c r="J20" s="47"/>
      <c r="K20" s="47"/>
      <c r="L20" s="47"/>
      <c r="M20" s="47"/>
    </row>
    <row r="21" spans="2:13" x14ac:dyDescent="0.25">
      <c r="B21" s="47">
        <v>2</v>
      </c>
      <c r="C21" s="702">
        <v>6</v>
      </c>
      <c r="D21" s="8">
        <v>1</v>
      </c>
      <c r="E21" s="8">
        <v>1</v>
      </c>
      <c r="F21" s="408" t="s">
        <v>598</v>
      </c>
      <c r="G21" s="9" t="s">
        <v>1251</v>
      </c>
      <c r="H21" s="11"/>
      <c r="I21" s="35"/>
      <c r="J21" s="47"/>
      <c r="K21" s="47"/>
      <c r="L21" s="47"/>
      <c r="M21" s="75">
        <v>10000</v>
      </c>
    </row>
    <row r="22" spans="2:13" x14ac:dyDescent="0.25">
      <c r="B22" s="556"/>
      <c r="C22" s="701"/>
      <c r="D22" s="601"/>
      <c r="E22" s="601"/>
      <c r="F22" s="342"/>
      <c r="G22" s="92"/>
      <c r="H22" s="214"/>
      <c r="I22" s="49"/>
      <c r="J22" s="47"/>
      <c r="K22" s="47"/>
      <c r="L22" s="47"/>
      <c r="M22" s="75"/>
    </row>
    <row r="23" spans="2:13" x14ac:dyDescent="0.25">
      <c r="B23" s="556"/>
      <c r="C23" s="701"/>
      <c r="D23" s="601"/>
      <c r="E23" s="601"/>
      <c r="F23" s="342"/>
      <c r="G23" s="1280"/>
      <c r="H23" s="1260"/>
      <c r="I23" s="49"/>
      <c r="J23" s="47"/>
      <c r="K23" s="47"/>
      <c r="L23" s="47"/>
      <c r="M23" s="75"/>
    </row>
    <row r="24" spans="2:13" x14ac:dyDescent="0.25">
      <c r="B24" s="47"/>
      <c r="C24" s="702"/>
      <c r="D24" s="8"/>
      <c r="E24" s="8"/>
      <c r="F24" s="546"/>
      <c r="G24" s="1279"/>
      <c r="H24" s="1257"/>
      <c r="I24" s="49"/>
      <c r="J24" s="47"/>
      <c r="K24" s="47"/>
      <c r="L24" s="47"/>
      <c r="M24" s="75"/>
    </row>
    <row r="25" spans="2:13" x14ac:dyDescent="0.25">
      <c r="B25" s="47"/>
      <c r="C25" s="702"/>
      <c r="D25" s="8"/>
      <c r="E25" s="6"/>
      <c r="F25" s="67"/>
      <c r="G25" s="1279"/>
      <c r="H25" s="1257" t="s">
        <v>531</v>
      </c>
      <c r="I25" s="47"/>
      <c r="J25" s="47"/>
      <c r="K25" s="47"/>
      <c r="L25" s="47"/>
      <c r="M25" s="47"/>
    </row>
    <row r="26" spans="2:13" x14ac:dyDescent="0.25">
      <c r="B26" s="47"/>
      <c r="C26" s="702"/>
      <c r="D26" s="8"/>
      <c r="E26" s="8"/>
      <c r="F26" s="67"/>
      <c r="G26" s="1279"/>
      <c r="H26" s="1257"/>
      <c r="I26" s="277"/>
      <c r="J26" s="47"/>
      <c r="K26" s="47"/>
      <c r="L26" s="47"/>
      <c r="M26" s="75"/>
    </row>
    <row r="27" spans="2:13" x14ac:dyDescent="0.25">
      <c r="B27" s="47"/>
      <c r="C27" s="11"/>
      <c r="D27" s="6"/>
      <c r="E27" s="6"/>
      <c r="F27" s="67"/>
      <c r="G27" s="1279"/>
      <c r="H27" s="1257"/>
      <c r="I27" s="47"/>
      <c r="J27" s="47"/>
      <c r="K27" s="47"/>
      <c r="L27" s="47"/>
      <c r="M27" s="47"/>
    </row>
    <row r="28" spans="2:13" x14ac:dyDescent="0.25">
      <c r="B28" s="47"/>
      <c r="C28" s="11"/>
      <c r="D28" s="6"/>
      <c r="E28" s="6"/>
      <c r="F28" s="67"/>
      <c r="G28" s="1279"/>
      <c r="H28" s="1257"/>
      <c r="I28" s="47"/>
      <c r="J28" s="47"/>
      <c r="K28" s="47"/>
      <c r="L28" s="47"/>
      <c r="M28" s="47"/>
    </row>
    <row r="29" spans="2:13" x14ac:dyDescent="0.25">
      <c r="B29" s="47"/>
      <c r="C29" s="11"/>
      <c r="D29" s="6"/>
      <c r="E29" s="6"/>
      <c r="F29" s="67"/>
      <c r="G29" s="1279"/>
      <c r="H29" s="1257"/>
      <c r="I29" s="47"/>
      <c r="J29" s="47"/>
      <c r="K29" s="47"/>
      <c r="L29" s="47"/>
      <c r="M29" s="47"/>
    </row>
    <row r="30" spans="2:13" x14ac:dyDescent="0.25">
      <c r="B30" s="47"/>
      <c r="C30" s="11"/>
      <c r="D30" s="6"/>
      <c r="E30" s="6"/>
      <c r="F30" s="67"/>
      <c r="G30" s="1279"/>
      <c r="H30" s="1257"/>
      <c r="I30" s="47"/>
      <c r="J30" s="47"/>
      <c r="K30" s="47"/>
      <c r="L30" s="47"/>
      <c r="M30" s="47"/>
    </row>
    <row r="31" spans="2:13" x14ac:dyDescent="0.25">
      <c r="B31" s="47"/>
      <c r="C31" s="11"/>
      <c r="D31" s="6"/>
      <c r="E31" s="6"/>
      <c r="F31" s="67"/>
      <c r="G31" s="1279"/>
      <c r="H31" s="1257"/>
      <c r="I31" s="47"/>
      <c r="J31" s="47"/>
      <c r="K31" s="47"/>
      <c r="L31" s="47"/>
      <c r="M31" s="47"/>
    </row>
    <row r="32" spans="2:13" x14ac:dyDescent="0.25">
      <c r="B32" s="47"/>
      <c r="C32" s="11"/>
      <c r="D32" s="6"/>
      <c r="E32" s="6"/>
      <c r="F32" s="67"/>
      <c r="G32" s="1279"/>
      <c r="H32" s="1257"/>
      <c r="I32" s="47"/>
      <c r="J32" s="47"/>
      <c r="K32" s="47"/>
      <c r="L32" s="47"/>
      <c r="M32" s="47"/>
    </row>
    <row r="33" spans="2:13" x14ac:dyDescent="0.25">
      <c r="B33" s="47"/>
      <c r="C33" s="11"/>
      <c r="D33" s="6"/>
      <c r="E33" s="6"/>
      <c r="F33" s="67"/>
      <c r="G33" s="36"/>
      <c r="H33" s="10"/>
      <c r="I33" s="47"/>
      <c r="J33" s="47"/>
      <c r="K33" s="47"/>
      <c r="L33" s="47"/>
      <c r="M33" s="47"/>
    </row>
    <row r="34" spans="2:13" ht="15.75" thickBot="1" x14ac:dyDescent="0.3">
      <c r="B34" s="56"/>
      <c r="C34" s="463"/>
      <c r="D34" s="106"/>
      <c r="E34" s="106"/>
      <c r="F34" s="107"/>
      <c r="G34" s="63"/>
      <c r="H34" s="64"/>
      <c r="I34" s="172"/>
      <c r="J34" s="56"/>
      <c r="K34" s="56"/>
      <c r="L34" s="56"/>
      <c r="M34" s="141"/>
    </row>
    <row r="35" spans="2:13" ht="15.75" thickBot="1" x14ac:dyDescent="0.3">
      <c r="L35" s="92" t="s">
        <v>99</v>
      </c>
      <c r="M35" s="115">
        <f>SUM(M19:M34)</f>
        <v>10000</v>
      </c>
    </row>
    <row r="36" spans="2:13" x14ac:dyDescent="0.25">
      <c r="D36" s="4"/>
      <c r="E36" s="4"/>
      <c r="F36" s="4"/>
      <c r="H36" s="4"/>
      <c r="I36" s="4"/>
      <c r="K36" s="4"/>
      <c r="L36" s="4"/>
    </row>
    <row r="37" spans="2:13" x14ac:dyDescent="0.25">
      <c r="D37" s="3447" t="s">
        <v>294</v>
      </c>
      <c r="E37" s="3447"/>
      <c r="F37" s="3447"/>
      <c r="H37" s="3447" t="s">
        <v>304</v>
      </c>
      <c r="I37" s="3447"/>
      <c r="K37" s="3447" t="s">
        <v>305</v>
      </c>
      <c r="L37" s="3447"/>
    </row>
    <row r="38" spans="2:13" ht="15.75" x14ac:dyDescent="0.25">
      <c r="M38" s="2040">
        <v>155</v>
      </c>
    </row>
  </sheetData>
  <mergeCells count="23">
    <mergeCell ref="G17:H17"/>
    <mergeCell ref="D37:F37"/>
    <mergeCell ref="H37:I37"/>
    <mergeCell ref="K37:L37"/>
    <mergeCell ref="G15:H16"/>
    <mergeCell ref="I15:I16"/>
    <mergeCell ref="J15:J16"/>
    <mergeCell ref="K15:K16"/>
    <mergeCell ref="L15:L16"/>
    <mergeCell ref="B15:F15"/>
    <mergeCell ref="M15:M16"/>
    <mergeCell ref="C9:D9"/>
    <mergeCell ref="C10:D10"/>
    <mergeCell ref="C11:D11"/>
    <mergeCell ref="C12:E12"/>
    <mergeCell ref="C13:D13"/>
    <mergeCell ref="C8:D8"/>
    <mergeCell ref="C1:M1"/>
    <mergeCell ref="C2:M2"/>
    <mergeCell ref="C3:M3"/>
    <mergeCell ref="C4:M4"/>
    <mergeCell ref="C7:D7"/>
    <mergeCell ref="G7:H7"/>
  </mergeCells>
  <pageMargins left="0.46" right="0.70866141732283472" top="0.55118110236220474" bottom="0.74803149606299213" header="0.31496062992125984" footer="0.31496062992125984"/>
  <pageSetup paperSize="5" scale="76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FF0000"/>
    <pageSetUpPr fitToPage="1"/>
  </sheetPr>
  <dimension ref="A1:DA62"/>
  <sheetViews>
    <sheetView topLeftCell="M19" zoomScale="93" zoomScaleNormal="93" workbookViewId="0">
      <selection activeCell="A19" sqref="A19:XFD19"/>
    </sheetView>
  </sheetViews>
  <sheetFormatPr baseColWidth="10" defaultRowHeight="15" x14ac:dyDescent="0.25"/>
  <cols>
    <col min="1" max="1" width="4.28515625" style="1246" customWidth="1"/>
    <col min="2" max="2" width="7" customWidth="1"/>
    <col min="3" max="3" width="9.85546875" customWidth="1"/>
    <col min="4" max="4" width="4.5703125" customWidth="1"/>
    <col min="5" max="5" width="4.140625" customWidth="1"/>
    <col min="6" max="6" width="7.140625" customWidth="1"/>
    <col min="7" max="7" width="5.28515625" customWidth="1"/>
    <col min="8" max="8" width="5.140625" customWidth="1"/>
    <col min="9" max="9" width="4.42578125" customWidth="1"/>
    <col min="10" max="11" width="4" customWidth="1"/>
    <col min="12" max="13" width="4.85546875" customWidth="1"/>
    <col min="14" max="14" width="4.42578125" customWidth="1"/>
    <col min="16" max="16" width="12.85546875" customWidth="1"/>
    <col min="17" max="17" width="14" customWidth="1"/>
    <col min="18" max="18" width="16.42578125" customWidth="1"/>
    <col min="19" max="19" width="15.140625" customWidth="1"/>
    <col min="20" max="20" width="11.42578125" customWidth="1"/>
    <col min="21" max="21" width="10.7109375" customWidth="1"/>
    <col min="22" max="22" width="16.5703125" customWidth="1"/>
    <col min="23" max="23" width="18.5703125" customWidth="1"/>
    <col min="24" max="24" width="20.5703125" customWidth="1"/>
    <col min="25" max="25" width="20.85546875" customWidth="1"/>
  </cols>
  <sheetData>
    <row r="1" spans="2:42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42" ht="17.45" customHeight="1" x14ac:dyDescent="0.25">
      <c r="B2" s="2999" t="s">
        <v>1849</v>
      </c>
      <c r="C2" s="3000"/>
      <c r="D2" s="3000"/>
      <c r="E2" s="3000"/>
      <c r="F2" s="3000"/>
      <c r="G2" s="3000"/>
      <c r="H2" s="3000"/>
      <c r="I2" s="3000"/>
      <c r="J2" s="3000"/>
      <c r="K2" s="3000"/>
      <c r="L2" s="3000"/>
      <c r="M2" s="3000"/>
      <c r="N2" s="3000"/>
      <c r="O2" s="3000"/>
      <c r="P2" s="3000"/>
      <c r="Q2" s="3000"/>
      <c r="R2" s="3000"/>
      <c r="S2" s="3000"/>
      <c r="T2" s="3000"/>
      <c r="U2" s="3000"/>
      <c r="V2" s="3000"/>
      <c r="W2" s="3000"/>
      <c r="X2" s="3000"/>
      <c r="Y2" s="3001"/>
    </row>
    <row r="3" spans="2:42" ht="23.45" customHeight="1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42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42" x14ac:dyDescent="0.25">
      <c r="B5" s="60"/>
      <c r="C5" s="3036" t="s">
        <v>1183</v>
      </c>
      <c r="D5" s="3036"/>
      <c r="E5" s="303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</row>
    <row r="6" spans="2:42" ht="15.75" thickBot="1" x14ac:dyDescent="0.3">
      <c r="B6" s="55"/>
      <c r="C6" s="2"/>
      <c r="D6" s="2"/>
      <c r="E6" s="2"/>
      <c r="F6" s="2"/>
      <c r="G6" s="805" t="s">
        <v>1434</v>
      </c>
      <c r="H6" s="805"/>
      <c r="I6" s="805"/>
      <c r="J6" s="805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42" x14ac:dyDescent="0.25">
      <c r="B7" s="3893" t="s">
        <v>1181</v>
      </c>
      <c r="C7" s="3894"/>
      <c r="D7" s="3894"/>
      <c r="E7" s="3894"/>
      <c r="F7" s="3894"/>
      <c r="G7" s="3894"/>
      <c r="H7" s="3894"/>
      <c r="I7" s="3894"/>
      <c r="J7" s="3894"/>
      <c r="K7" s="3894"/>
      <c r="L7" s="3894"/>
      <c r="M7" s="3894"/>
      <c r="N7" s="3894"/>
      <c r="O7" s="3894"/>
      <c r="P7" s="3894"/>
      <c r="Q7" s="3894"/>
      <c r="R7" s="3894"/>
      <c r="S7" s="3894"/>
      <c r="T7" s="3894"/>
      <c r="U7" s="3894"/>
      <c r="V7" s="3894"/>
      <c r="W7" s="3894"/>
      <c r="X7" s="3894"/>
      <c r="Y7" s="3895"/>
    </row>
    <row r="8" spans="2:42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42" x14ac:dyDescent="0.25">
      <c r="B9" s="55"/>
      <c r="C9" s="3000" t="s">
        <v>699</v>
      </c>
      <c r="D9" s="3000"/>
      <c r="E9" s="3000"/>
      <c r="F9" s="3000"/>
      <c r="G9" s="3000"/>
      <c r="H9" s="2"/>
      <c r="I9" s="2"/>
      <c r="J9" s="2"/>
      <c r="K9" s="119" t="s">
        <v>1182</v>
      </c>
      <c r="L9" s="119"/>
      <c r="M9" s="119"/>
      <c r="N9" s="119"/>
      <c r="O9" s="119"/>
      <c r="P9" s="119"/>
      <c r="Q9" s="119"/>
      <c r="R9" s="119"/>
      <c r="S9" s="119"/>
      <c r="T9" s="119"/>
      <c r="U9" s="2"/>
      <c r="V9" s="2"/>
      <c r="W9" s="2"/>
      <c r="X9" s="2"/>
      <c r="Y9" s="62"/>
    </row>
    <row r="10" spans="2:42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42" ht="15.75" customHeight="1" thickBot="1" x14ac:dyDescent="0.3">
      <c r="B11" s="3401" t="s">
        <v>913</v>
      </c>
      <c r="C11" s="3401" t="s">
        <v>1184</v>
      </c>
      <c r="D11" s="3010" t="s">
        <v>798</v>
      </c>
      <c r="E11" s="3010"/>
      <c r="F11" s="3010"/>
      <c r="G11" s="3010"/>
      <c r="H11" s="3011"/>
      <c r="I11" s="3401" t="s">
        <v>713</v>
      </c>
      <c r="J11" s="3010" t="s">
        <v>45</v>
      </c>
      <c r="K11" s="3010"/>
      <c r="L11" s="3010"/>
      <c r="M11" s="3010"/>
      <c r="N11" s="3011"/>
      <c r="O11" s="55"/>
      <c r="P11" s="2"/>
      <c r="Q11" s="2"/>
      <c r="R11" s="62"/>
      <c r="S11" s="62"/>
      <c r="T11" s="3394" t="s">
        <v>47</v>
      </c>
      <c r="U11" s="3394" t="s">
        <v>678</v>
      </c>
      <c r="V11" s="3394" t="s">
        <v>14</v>
      </c>
      <c r="W11" s="3413" t="s">
        <v>2304</v>
      </c>
      <c r="X11" s="3414"/>
      <c r="Y11" s="221" t="s">
        <v>2455</v>
      </c>
    </row>
    <row r="12" spans="2:42" x14ac:dyDescent="0.25">
      <c r="B12" s="3402"/>
      <c r="C12" s="3402"/>
      <c r="D12" s="3401" t="s">
        <v>20</v>
      </c>
      <c r="E12" s="3401" t="s">
        <v>21</v>
      </c>
      <c r="F12" s="3401" t="s">
        <v>692</v>
      </c>
      <c r="G12" s="3401" t="s">
        <v>712</v>
      </c>
      <c r="H12" s="3401" t="s">
        <v>694</v>
      </c>
      <c r="I12" s="3402"/>
      <c r="J12" s="3401" t="s">
        <v>671</v>
      </c>
      <c r="K12" s="3401" t="s">
        <v>299</v>
      </c>
      <c r="L12" s="3402" t="s">
        <v>5</v>
      </c>
      <c r="M12" s="3402" t="s">
        <v>113</v>
      </c>
      <c r="N12" s="3408" t="s">
        <v>6</v>
      </c>
      <c r="O12" s="55"/>
      <c r="P12" s="2"/>
      <c r="Q12" s="2"/>
      <c r="R12" s="62"/>
      <c r="S12" s="62"/>
      <c r="T12" s="3403"/>
      <c r="U12" s="3403"/>
      <c r="V12" s="3403"/>
      <c r="W12" s="3394" t="s">
        <v>1185</v>
      </c>
      <c r="X12" s="3394" t="s">
        <v>717</v>
      </c>
      <c r="Y12" s="3394" t="s">
        <v>1109</v>
      </c>
    </row>
    <row r="13" spans="2:42" x14ac:dyDescent="0.25">
      <c r="B13" s="3402"/>
      <c r="C13" s="3402"/>
      <c r="D13" s="3402"/>
      <c r="E13" s="3402"/>
      <c r="F13" s="3402"/>
      <c r="G13" s="3402"/>
      <c r="H13" s="3402"/>
      <c r="I13" s="3402"/>
      <c r="J13" s="3402"/>
      <c r="K13" s="3402"/>
      <c r="L13" s="3402"/>
      <c r="M13" s="3402"/>
      <c r="N13" s="3408"/>
      <c r="O13" s="2999" t="s">
        <v>46</v>
      </c>
      <c r="P13" s="3000"/>
      <c r="Q13" s="3000"/>
      <c r="R13" s="3001"/>
      <c r="S13" s="706" t="s">
        <v>22</v>
      </c>
      <c r="T13" s="3403"/>
      <c r="U13" s="3403"/>
      <c r="V13" s="3403"/>
      <c r="W13" s="3395"/>
      <c r="X13" s="3395"/>
      <c r="Y13" s="3395"/>
    </row>
    <row r="14" spans="2:42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2"/>
      <c r="M14" s="3402"/>
      <c r="N14" s="3408"/>
      <c r="O14" s="55"/>
      <c r="P14" s="2"/>
      <c r="Q14" s="2"/>
      <c r="R14" s="62"/>
      <c r="S14" s="62"/>
      <c r="T14" s="3403"/>
      <c r="U14" s="3403"/>
      <c r="V14" s="3403"/>
      <c r="W14" s="3395"/>
      <c r="X14" s="3395"/>
      <c r="Y14" s="3395"/>
    </row>
    <row r="15" spans="2:42" ht="36" customHeight="1" thickBot="1" x14ac:dyDescent="0.3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2"/>
      <c r="M15" s="3402"/>
      <c r="N15" s="3408"/>
      <c r="O15" s="63"/>
      <c r="P15" s="64"/>
      <c r="Q15" s="64"/>
      <c r="R15" s="65"/>
      <c r="S15" s="65"/>
      <c r="T15" s="3478"/>
      <c r="U15" s="3478"/>
      <c r="V15" s="3478"/>
      <c r="W15" s="3481"/>
      <c r="X15" s="3481"/>
      <c r="Y15" s="3481"/>
    </row>
    <row r="16" spans="2:42" ht="15.75" thickBot="1" x14ac:dyDescent="0.3">
      <c r="B16" s="713">
        <v>1</v>
      </c>
      <c r="C16" s="709">
        <v>2</v>
      </c>
      <c r="D16" s="709">
        <v>3</v>
      </c>
      <c r="E16" s="709">
        <v>4</v>
      </c>
      <c r="F16" s="709">
        <v>5</v>
      </c>
      <c r="G16" s="709">
        <v>6</v>
      </c>
      <c r="H16" s="709">
        <v>7</v>
      </c>
      <c r="I16" s="709"/>
      <c r="J16" s="709">
        <v>9</v>
      </c>
      <c r="K16" s="709">
        <v>10</v>
      </c>
      <c r="L16" s="709">
        <v>11</v>
      </c>
      <c r="M16" s="709">
        <v>12</v>
      </c>
      <c r="N16" s="710">
        <v>13</v>
      </c>
      <c r="O16" s="3010">
        <v>2</v>
      </c>
      <c r="P16" s="3010"/>
      <c r="Q16" s="3010"/>
      <c r="R16" s="3166"/>
      <c r="S16" s="703"/>
      <c r="T16" s="709">
        <v>14</v>
      </c>
      <c r="U16" s="709">
        <v>15</v>
      </c>
      <c r="V16" s="709">
        <v>16</v>
      </c>
      <c r="W16" s="709">
        <v>17</v>
      </c>
      <c r="X16" s="709">
        <v>18</v>
      </c>
      <c r="Y16" s="704">
        <v>19</v>
      </c>
      <c r="Z16" s="1246"/>
      <c r="AA16" s="1246"/>
      <c r="AB16" s="1246"/>
      <c r="AC16" s="1246"/>
      <c r="AD16" s="1246"/>
      <c r="AE16" s="1246"/>
      <c r="AF16" s="1246"/>
      <c r="AG16" s="1246"/>
      <c r="AH16" s="1246"/>
      <c r="AI16" s="1246"/>
      <c r="AJ16" s="1246"/>
      <c r="AK16" s="1246"/>
      <c r="AL16" s="1246"/>
      <c r="AM16" s="1246"/>
      <c r="AN16" s="1246"/>
      <c r="AO16" s="1246"/>
      <c r="AP16" s="1246"/>
    </row>
    <row r="17" spans="2:42" s="1468" customFormat="1" x14ac:dyDescent="0.25">
      <c r="B17" s="2453"/>
      <c r="C17" s="2305"/>
      <c r="D17" s="2369" t="s">
        <v>1424</v>
      </c>
      <c r="E17" s="2369" t="s">
        <v>1716</v>
      </c>
      <c r="F17" s="2369" t="s">
        <v>541</v>
      </c>
      <c r="G17" s="2305"/>
      <c r="H17" s="2305"/>
      <c r="I17" s="2305"/>
      <c r="J17" s="2369" t="s">
        <v>675</v>
      </c>
      <c r="K17" s="2369" t="s">
        <v>677</v>
      </c>
      <c r="L17" s="2352"/>
      <c r="M17" s="2352"/>
      <c r="N17" s="2454"/>
      <c r="O17" s="3574" t="s">
        <v>719</v>
      </c>
      <c r="P17" s="3546"/>
      <c r="Q17" s="3546"/>
      <c r="R17" s="3575"/>
      <c r="S17" s="2599"/>
      <c r="T17" s="2469"/>
      <c r="U17" s="2469"/>
      <c r="V17" s="2600"/>
      <c r="W17" s="2087"/>
      <c r="X17" s="2087"/>
      <c r="Y17" s="2087"/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  <c r="AJ17" s="1246"/>
      <c r="AK17" s="1246"/>
      <c r="AL17" s="1246"/>
      <c r="AM17" s="1246"/>
      <c r="AN17" s="1246"/>
      <c r="AO17" s="1246"/>
      <c r="AP17" s="1246"/>
    </row>
    <row r="18" spans="2:42" s="1468" customFormat="1" x14ac:dyDescent="0.25">
      <c r="B18" s="2390"/>
      <c r="C18" s="2273"/>
      <c r="D18" s="2273"/>
      <c r="E18" s="2273"/>
      <c r="F18" s="2273"/>
      <c r="G18" s="2273"/>
      <c r="H18" s="2273"/>
      <c r="I18" s="2273"/>
      <c r="J18" s="2323" t="s">
        <v>675</v>
      </c>
      <c r="K18" s="2323" t="s">
        <v>677</v>
      </c>
      <c r="L18" s="2276" t="s">
        <v>677</v>
      </c>
      <c r="M18" s="2276"/>
      <c r="N18" s="2277"/>
      <c r="O18" s="3387" t="s">
        <v>811</v>
      </c>
      <c r="P18" s="3149"/>
      <c r="Q18" s="3149"/>
      <c r="R18" s="3388"/>
      <c r="S18" s="2476"/>
      <c r="T18" s="2336"/>
      <c r="U18" s="2336"/>
      <c r="V18" s="2335"/>
      <c r="W18" s="2272"/>
      <c r="X18" s="2278"/>
      <c r="Y18" s="2272"/>
    </row>
    <row r="19" spans="2:42" s="1468" customFormat="1" ht="15.75" thickBot="1" x14ac:dyDescent="0.3">
      <c r="B19" s="2275" t="s">
        <v>68</v>
      </c>
      <c r="C19" s="2273"/>
      <c r="D19" s="2273"/>
      <c r="E19" s="2273"/>
      <c r="F19" s="2273"/>
      <c r="G19" s="2273"/>
      <c r="H19" s="2273"/>
      <c r="I19" s="2273"/>
      <c r="J19" s="2273" t="s">
        <v>675</v>
      </c>
      <c r="K19" s="2273" t="s">
        <v>677</v>
      </c>
      <c r="L19" s="2282" t="s">
        <v>677</v>
      </c>
      <c r="M19" s="2282">
        <v>1</v>
      </c>
      <c r="N19" s="2283" t="s">
        <v>598</v>
      </c>
      <c r="O19" s="3455" t="s">
        <v>533</v>
      </c>
      <c r="P19" s="3104"/>
      <c r="Q19" s="3104"/>
      <c r="R19" s="3456"/>
      <c r="S19" s="2289" t="s">
        <v>1400</v>
      </c>
      <c r="T19" s="2300" t="s">
        <v>681</v>
      </c>
      <c r="U19" s="2300" t="s">
        <v>1319</v>
      </c>
      <c r="V19" s="2335" t="s">
        <v>875</v>
      </c>
      <c r="W19" s="1494">
        <v>144000</v>
      </c>
      <c r="X19" s="1494">
        <v>108000</v>
      </c>
      <c r="Y19" s="1494">
        <v>336000</v>
      </c>
    </row>
    <row r="20" spans="2:42" s="1468" customFormat="1" x14ac:dyDescent="0.25">
      <c r="B20" s="2390"/>
      <c r="C20" s="2273"/>
      <c r="D20" s="2273"/>
      <c r="E20" s="2273"/>
      <c r="F20" s="2273"/>
      <c r="G20" s="2273"/>
      <c r="H20" s="2273"/>
      <c r="I20" s="2273"/>
      <c r="J20" s="2323" t="s">
        <v>675</v>
      </c>
      <c r="K20" s="2323" t="s">
        <v>677</v>
      </c>
      <c r="L20" s="2276">
        <v>1</v>
      </c>
      <c r="M20" s="2276">
        <v>2</v>
      </c>
      <c r="N20" s="2277"/>
      <c r="O20" s="3574" t="s">
        <v>1949</v>
      </c>
      <c r="P20" s="3546"/>
      <c r="Q20" s="3546"/>
      <c r="R20" s="3575"/>
      <c r="S20" s="2476"/>
      <c r="T20" s="2300"/>
      <c r="U20" s="2337"/>
      <c r="V20" s="2335"/>
      <c r="W20" s="1494"/>
      <c r="X20" s="1494"/>
      <c r="Y20" s="1494"/>
    </row>
    <row r="21" spans="2:42" s="1468" customFormat="1" x14ac:dyDescent="0.25">
      <c r="B21" s="2275" t="s">
        <v>53</v>
      </c>
      <c r="C21" s="2273"/>
      <c r="D21" s="2273"/>
      <c r="E21" s="2273"/>
      <c r="F21" s="2273"/>
      <c r="G21" s="2273"/>
      <c r="H21" s="2273"/>
      <c r="I21" s="2273"/>
      <c r="J21" s="2273" t="s">
        <v>675</v>
      </c>
      <c r="K21" s="2273" t="s">
        <v>677</v>
      </c>
      <c r="L21" s="2282" t="s">
        <v>677</v>
      </c>
      <c r="M21" s="2282" t="s">
        <v>675</v>
      </c>
      <c r="N21" s="2283" t="s">
        <v>1423</v>
      </c>
      <c r="O21" s="3387" t="s">
        <v>534</v>
      </c>
      <c r="P21" s="3149"/>
      <c r="Q21" s="3149"/>
      <c r="R21" s="3388"/>
      <c r="S21" s="2289" t="s">
        <v>1400</v>
      </c>
      <c r="T21" s="2300" t="s">
        <v>668</v>
      </c>
      <c r="U21" s="2300" t="s">
        <v>1320</v>
      </c>
      <c r="V21" s="2335" t="s">
        <v>1283</v>
      </c>
      <c r="W21" s="1494">
        <v>1825440</v>
      </c>
      <c r="X21" s="1494">
        <v>1369080</v>
      </c>
      <c r="Y21" s="1494">
        <v>2029440</v>
      </c>
    </row>
    <row r="22" spans="2:42" s="1468" customFormat="1" ht="15.75" thickBot="1" x14ac:dyDescent="0.3">
      <c r="B22" s="2390"/>
      <c r="C22" s="2273"/>
      <c r="D22" s="2273"/>
      <c r="E22" s="2273"/>
      <c r="F22" s="2273"/>
      <c r="G22" s="2273"/>
      <c r="H22" s="2273"/>
      <c r="I22" s="2273"/>
      <c r="J22" s="2323" t="s">
        <v>675</v>
      </c>
      <c r="K22" s="2323" t="s">
        <v>677</v>
      </c>
      <c r="L22" s="2276" t="s">
        <v>677</v>
      </c>
      <c r="M22" s="2276" t="s">
        <v>722</v>
      </c>
      <c r="N22" s="2277"/>
      <c r="O22" s="3455" t="s">
        <v>724</v>
      </c>
      <c r="P22" s="3104"/>
      <c r="Q22" s="3104"/>
      <c r="R22" s="3456"/>
      <c r="S22" s="2289"/>
      <c r="T22" s="2300"/>
      <c r="U22" s="2300"/>
      <c r="V22" s="2335"/>
      <c r="W22" s="1494"/>
      <c r="X22" s="1494"/>
      <c r="Y22" s="1494"/>
    </row>
    <row r="23" spans="2:42" s="1468" customFormat="1" x14ac:dyDescent="0.25">
      <c r="B23" s="2275" t="s">
        <v>68</v>
      </c>
      <c r="C23" s="2273"/>
      <c r="D23" s="2273"/>
      <c r="E23" s="2273"/>
      <c r="F23" s="2273"/>
      <c r="G23" s="2273"/>
      <c r="H23" s="2273"/>
      <c r="I23" s="2273"/>
      <c r="J23" s="2273" t="s">
        <v>675</v>
      </c>
      <c r="K23" s="2273" t="s">
        <v>677</v>
      </c>
      <c r="L23" s="2282" t="s">
        <v>677</v>
      </c>
      <c r="M23" s="2282" t="s">
        <v>722</v>
      </c>
      <c r="N23" s="2283" t="s">
        <v>598</v>
      </c>
      <c r="O23" s="3574" t="s">
        <v>2419</v>
      </c>
      <c r="P23" s="3546"/>
      <c r="Q23" s="3546"/>
      <c r="R23" s="3575"/>
      <c r="S23" s="2289" t="s">
        <v>1400</v>
      </c>
      <c r="T23" s="2300" t="s">
        <v>667</v>
      </c>
      <c r="U23" s="2337" t="s">
        <v>1282</v>
      </c>
      <c r="V23" s="2335" t="s">
        <v>541</v>
      </c>
      <c r="W23" s="1494">
        <v>18000</v>
      </c>
      <c r="X23" s="1494">
        <v>13500</v>
      </c>
      <c r="Y23" s="1494">
        <v>28000</v>
      </c>
    </row>
    <row r="24" spans="2:42" s="1468" customFormat="1" x14ac:dyDescent="0.25">
      <c r="B24" s="2275" t="s">
        <v>53</v>
      </c>
      <c r="C24" s="2273"/>
      <c r="D24" s="2273"/>
      <c r="E24" s="2273"/>
      <c r="F24" s="2273"/>
      <c r="G24" s="2273"/>
      <c r="H24" s="2273"/>
      <c r="I24" s="2273"/>
      <c r="J24" s="2273" t="s">
        <v>675</v>
      </c>
      <c r="K24" s="2273" t="s">
        <v>677</v>
      </c>
      <c r="L24" s="2282" t="s">
        <v>677</v>
      </c>
      <c r="M24" s="2282" t="s">
        <v>722</v>
      </c>
      <c r="N24" s="2283" t="s">
        <v>598</v>
      </c>
      <c r="O24" s="3387" t="s">
        <v>2420</v>
      </c>
      <c r="P24" s="3149"/>
      <c r="Q24" s="3149"/>
      <c r="R24" s="3388"/>
      <c r="S24" s="2289" t="s">
        <v>1400</v>
      </c>
      <c r="T24" s="2300" t="s">
        <v>667</v>
      </c>
      <c r="U24" s="2300" t="s">
        <v>1282</v>
      </c>
      <c r="V24" s="2335" t="s">
        <v>541</v>
      </c>
      <c r="W24" s="1494">
        <v>119438</v>
      </c>
      <c r="X24" s="1494">
        <v>86578.53</v>
      </c>
      <c r="Y24" s="1494">
        <v>169120</v>
      </c>
    </row>
    <row r="25" spans="2:42" s="1468" customFormat="1" ht="15.75" thickBot="1" x14ac:dyDescent="0.3">
      <c r="B25" s="2390"/>
      <c r="C25" s="2273"/>
      <c r="D25" s="2273"/>
      <c r="E25" s="2273"/>
      <c r="F25" s="2273"/>
      <c r="G25" s="2273"/>
      <c r="H25" s="2273"/>
      <c r="I25" s="2273"/>
      <c r="J25" s="2323" t="s">
        <v>675</v>
      </c>
      <c r="K25" s="2323" t="s">
        <v>677</v>
      </c>
      <c r="L25" s="2276" t="s">
        <v>723</v>
      </c>
      <c r="M25" s="2276"/>
      <c r="N25" s="2277"/>
      <c r="O25" s="3455" t="s">
        <v>491</v>
      </c>
      <c r="P25" s="3104"/>
      <c r="Q25" s="3104"/>
      <c r="R25" s="3456"/>
      <c r="S25" s="2476"/>
      <c r="T25" s="2300"/>
      <c r="U25" s="2300"/>
      <c r="V25" s="2335"/>
      <c r="W25" s="1494"/>
      <c r="X25" s="1494"/>
      <c r="Y25" s="1494"/>
    </row>
    <row r="26" spans="2:42" s="1468" customFormat="1" x14ac:dyDescent="0.25">
      <c r="B26" s="2390"/>
      <c r="C26" s="2273"/>
      <c r="D26" s="2273"/>
      <c r="E26" s="2273"/>
      <c r="F26" s="2273"/>
      <c r="G26" s="2273"/>
      <c r="H26" s="2273"/>
      <c r="I26" s="2273"/>
      <c r="J26" s="2323" t="s">
        <v>675</v>
      </c>
      <c r="K26" s="2323" t="s">
        <v>677</v>
      </c>
      <c r="L26" s="2276" t="s">
        <v>723</v>
      </c>
      <c r="M26" s="2276" t="s">
        <v>677</v>
      </c>
      <c r="N26" s="2277"/>
      <c r="O26" s="3574" t="s">
        <v>319</v>
      </c>
      <c r="P26" s="3546"/>
      <c r="Q26" s="3546"/>
      <c r="R26" s="3575"/>
      <c r="S26" s="2476"/>
      <c r="T26" s="2300"/>
      <c r="U26" s="2300"/>
      <c r="V26" s="2335"/>
      <c r="W26" s="1494"/>
      <c r="X26" s="1494"/>
      <c r="Y26" s="1494"/>
    </row>
    <row r="27" spans="2:42" s="1468" customFormat="1" x14ac:dyDescent="0.25">
      <c r="B27" s="2275" t="s">
        <v>68</v>
      </c>
      <c r="C27" s="2273"/>
      <c r="D27" s="2273"/>
      <c r="E27" s="2273"/>
      <c r="F27" s="2273"/>
      <c r="G27" s="2273"/>
      <c r="H27" s="2273"/>
      <c r="I27" s="2273"/>
      <c r="J27" s="2273" t="s">
        <v>675</v>
      </c>
      <c r="K27" s="2273" t="s">
        <v>677</v>
      </c>
      <c r="L27" s="2282" t="s">
        <v>723</v>
      </c>
      <c r="M27" s="2282" t="s">
        <v>677</v>
      </c>
      <c r="N27" s="2283" t="s">
        <v>598</v>
      </c>
      <c r="O27" s="3387" t="s">
        <v>137</v>
      </c>
      <c r="P27" s="3149"/>
      <c r="Q27" s="3149"/>
      <c r="R27" s="3388"/>
      <c r="S27" s="2289" t="s">
        <v>1400</v>
      </c>
      <c r="T27" s="2300" t="s">
        <v>681</v>
      </c>
      <c r="U27" s="2300" t="s">
        <v>1319</v>
      </c>
      <c r="V27" s="2335" t="s">
        <v>875</v>
      </c>
      <c r="W27" s="1494">
        <v>15000</v>
      </c>
      <c r="X27" s="1494">
        <v>11250</v>
      </c>
      <c r="Y27" s="1494">
        <v>15000</v>
      </c>
    </row>
    <row r="28" spans="2:42" s="1468" customFormat="1" ht="15.75" thickBot="1" x14ac:dyDescent="0.3">
      <c r="B28" s="2390"/>
      <c r="C28" s="2273"/>
      <c r="D28" s="2273"/>
      <c r="E28" s="2273"/>
      <c r="F28" s="2273"/>
      <c r="G28" s="2273"/>
      <c r="H28" s="2273"/>
      <c r="I28" s="2273"/>
      <c r="J28" s="2323" t="s">
        <v>675</v>
      </c>
      <c r="K28" s="2323" t="s">
        <v>677</v>
      </c>
      <c r="L28" s="2276" t="s">
        <v>723</v>
      </c>
      <c r="M28" s="2276" t="s">
        <v>675</v>
      </c>
      <c r="N28" s="2277"/>
      <c r="O28" s="3455" t="s">
        <v>1073</v>
      </c>
      <c r="P28" s="3104"/>
      <c r="Q28" s="3104"/>
      <c r="R28" s="3456"/>
      <c r="S28" s="2476"/>
      <c r="T28" s="2300"/>
      <c r="U28" s="2300"/>
      <c r="V28" s="2335"/>
      <c r="W28" s="1494"/>
      <c r="X28" s="1494"/>
      <c r="Y28" s="1494"/>
    </row>
    <row r="29" spans="2:42" s="1468" customFormat="1" x14ac:dyDescent="0.25">
      <c r="B29" s="2275" t="s">
        <v>68</v>
      </c>
      <c r="C29" s="2273"/>
      <c r="D29" s="2273"/>
      <c r="E29" s="2273"/>
      <c r="F29" s="2273"/>
      <c r="G29" s="2273"/>
      <c r="H29" s="2273"/>
      <c r="I29" s="2273"/>
      <c r="J29" s="2273" t="s">
        <v>675</v>
      </c>
      <c r="K29" s="2273" t="s">
        <v>677</v>
      </c>
      <c r="L29" s="2282" t="s">
        <v>723</v>
      </c>
      <c r="M29" s="2282" t="s">
        <v>675</v>
      </c>
      <c r="N29" s="2283" t="s">
        <v>598</v>
      </c>
      <c r="O29" s="3574" t="s">
        <v>393</v>
      </c>
      <c r="P29" s="3546"/>
      <c r="Q29" s="3546"/>
      <c r="R29" s="3575"/>
      <c r="S29" s="2289" t="s">
        <v>1400</v>
      </c>
      <c r="T29" s="2300" t="s">
        <v>681</v>
      </c>
      <c r="U29" s="2300" t="s">
        <v>1319</v>
      </c>
      <c r="V29" s="2335" t="s">
        <v>875</v>
      </c>
      <c r="W29" s="1494">
        <v>20000</v>
      </c>
      <c r="X29" s="1494">
        <v>15000</v>
      </c>
      <c r="Y29" s="1494">
        <v>20000</v>
      </c>
    </row>
    <row r="30" spans="2:42" s="1468" customFormat="1" x14ac:dyDescent="0.25">
      <c r="B30" s="2390"/>
      <c r="C30" s="2273"/>
      <c r="D30" s="2273"/>
      <c r="E30" s="2273"/>
      <c r="F30" s="2273"/>
      <c r="G30" s="2273"/>
      <c r="H30" s="2273"/>
      <c r="I30" s="2273"/>
      <c r="J30" s="2323" t="s">
        <v>675</v>
      </c>
      <c r="K30" s="2323" t="s">
        <v>677</v>
      </c>
      <c r="L30" s="2276" t="s">
        <v>723</v>
      </c>
      <c r="M30" s="2276" t="s">
        <v>680</v>
      </c>
      <c r="N30" s="2277"/>
      <c r="O30" s="3387" t="s">
        <v>1253</v>
      </c>
      <c r="P30" s="3149"/>
      <c r="Q30" s="3149"/>
      <c r="R30" s="3388"/>
      <c r="S30" s="2476"/>
      <c r="T30" s="2300"/>
      <c r="U30" s="2337"/>
      <c r="V30" s="2335"/>
      <c r="W30" s="1494"/>
      <c r="X30" s="1494"/>
      <c r="Y30" s="1494"/>
    </row>
    <row r="31" spans="2:42" s="1468" customFormat="1" ht="15.75" thickBot="1" x14ac:dyDescent="0.3">
      <c r="B31" s="2275" t="s">
        <v>68</v>
      </c>
      <c r="C31" s="2273"/>
      <c r="D31" s="2273"/>
      <c r="E31" s="2273"/>
      <c r="F31" s="2273"/>
      <c r="G31" s="2273"/>
      <c r="H31" s="2273"/>
      <c r="I31" s="2273"/>
      <c r="J31" s="2273" t="s">
        <v>675</v>
      </c>
      <c r="K31" s="2273" t="s">
        <v>677</v>
      </c>
      <c r="L31" s="2282" t="s">
        <v>723</v>
      </c>
      <c r="M31" s="2282" t="s">
        <v>680</v>
      </c>
      <c r="N31" s="2283" t="s">
        <v>598</v>
      </c>
      <c r="O31" s="3455" t="s">
        <v>535</v>
      </c>
      <c r="P31" s="3104"/>
      <c r="Q31" s="3104"/>
      <c r="R31" s="3456"/>
      <c r="S31" s="2289" t="s">
        <v>1400</v>
      </c>
      <c r="T31" s="2300" t="s">
        <v>681</v>
      </c>
      <c r="U31" s="2337" t="s">
        <v>1319</v>
      </c>
      <c r="V31" s="2335" t="s">
        <v>875</v>
      </c>
      <c r="W31" s="1494">
        <v>10000</v>
      </c>
      <c r="X31" s="1494">
        <v>7500</v>
      </c>
      <c r="Y31" s="1494">
        <v>10000</v>
      </c>
    </row>
    <row r="32" spans="2:42" s="1468" customFormat="1" x14ac:dyDescent="0.25">
      <c r="B32" s="2390"/>
      <c r="C32" s="2273"/>
      <c r="D32" s="2273"/>
      <c r="E32" s="2273"/>
      <c r="F32" s="2273"/>
      <c r="G32" s="2273"/>
      <c r="H32" s="2273"/>
      <c r="I32" s="2273"/>
      <c r="J32" s="2323" t="s">
        <v>675</v>
      </c>
      <c r="K32" s="2323" t="s">
        <v>677</v>
      </c>
      <c r="L32" s="2276" t="s">
        <v>723</v>
      </c>
      <c r="M32" s="2276" t="s">
        <v>722</v>
      </c>
      <c r="N32" s="2277"/>
      <c r="O32" s="3574" t="s">
        <v>1886</v>
      </c>
      <c r="P32" s="3546"/>
      <c r="Q32" s="3546"/>
      <c r="R32" s="3575"/>
      <c r="S32" s="2476"/>
      <c r="T32" s="2300"/>
      <c r="U32" s="2337"/>
      <c r="V32" s="2335"/>
      <c r="W32" s="1494"/>
      <c r="X32" s="1494"/>
      <c r="Y32" s="1494"/>
    </row>
    <row r="33" spans="1:105" s="1468" customFormat="1" x14ac:dyDescent="0.25">
      <c r="B33" s="2275" t="s">
        <v>68</v>
      </c>
      <c r="C33" s="2273"/>
      <c r="D33" s="2273"/>
      <c r="E33" s="2273"/>
      <c r="F33" s="2273"/>
      <c r="G33" s="2273"/>
      <c r="H33" s="2273"/>
      <c r="I33" s="2273"/>
      <c r="J33" s="2273" t="s">
        <v>675</v>
      </c>
      <c r="K33" s="2273" t="s">
        <v>677</v>
      </c>
      <c r="L33" s="2282" t="s">
        <v>723</v>
      </c>
      <c r="M33" s="2282" t="s">
        <v>722</v>
      </c>
      <c r="N33" s="2283" t="s">
        <v>598</v>
      </c>
      <c r="O33" s="3387" t="s">
        <v>1950</v>
      </c>
      <c r="P33" s="3149"/>
      <c r="Q33" s="3149"/>
      <c r="R33" s="3388"/>
      <c r="S33" s="2289" t="s">
        <v>1400</v>
      </c>
      <c r="T33" s="2300" t="s">
        <v>681</v>
      </c>
      <c r="U33" s="2337" t="s">
        <v>1319</v>
      </c>
      <c r="V33" s="2335" t="s">
        <v>875</v>
      </c>
      <c r="W33" s="1494"/>
      <c r="X33" s="1494"/>
      <c r="Y33" s="1494"/>
    </row>
    <row r="34" spans="1:105" s="1468" customFormat="1" ht="15.75" thickBot="1" x14ac:dyDescent="0.3">
      <c r="B34" s="2390"/>
      <c r="C34" s="2273"/>
      <c r="D34" s="2273"/>
      <c r="E34" s="2273"/>
      <c r="F34" s="2273"/>
      <c r="G34" s="2273"/>
      <c r="H34" s="2273"/>
      <c r="I34" s="2273"/>
      <c r="J34" s="2323" t="s">
        <v>675</v>
      </c>
      <c r="K34" s="2323" t="s">
        <v>675</v>
      </c>
      <c r="L34" s="2276"/>
      <c r="M34" s="2276"/>
      <c r="N34" s="2277"/>
      <c r="O34" s="3455" t="s">
        <v>733</v>
      </c>
      <c r="P34" s="3104"/>
      <c r="Q34" s="3104"/>
      <c r="R34" s="3456"/>
      <c r="S34" s="2476"/>
      <c r="T34" s="2300"/>
      <c r="U34" s="2300"/>
      <c r="V34" s="2335"/>
      <c r="W34" s="1494"/>
      <c r="X34" s="1494"/>
      <c r="Y34" s="1494"/>
    </row>
    <row r="35" spans="1:105" s="1468" customFormat="1" x14ac:dyDescent="0.25">
      <c r="B35" s="2390"/>
      <c r="C35" s="2273"/>
      <c r="D35" s="2273"/>
      <c r="E35" s="2273"/>
      <c r="F35" s="2273"/>
      <c r="G35" s="2273"/>
      <c r="H35" s="2273"/>
      <c r="I35" s="2273"/>
      <c r="J35" s="2323" t="s">
        <v>675</v>
      </c>
      <c r="K35" s="2323" t="s">
        <v>675</v>
      </c>
      <c r="L35" s="2276">
        <v>2</v>
      </c>
      <c r="M35" s="2276">
        <v>1</v>
      </c>
      <c r="N35" s="2277"/>
      <c r="O35" s="3574" t="s">
        <v>1951</v>
      </c>
      <c r="P35" s="3546"/>
      <c r="Q35" s="3546"/>
      <c r="R35" s="3575"/>
      <c r="S35" s="2476"/>
      <c r="T35" s="2300"/>
      <c r="U35" s="2300"/>
      <c r="V35" s="2335"/>
      <c r="W35" s="1494"/>
      <c r="X35" s="1494"/>
      <c r="Y35" s="1494"/>
    </row>
    <row r="36" spans="1:105" s="1468" customFormat="1" x14ac:dyDescent="0.25">
      <c r="B36" s="2390"/>
      <c r="C36" s="2273"/>
      <c r="D36" s="2273"/>
      <c r="E36" s="2273"/>
      <c r="F36" s="2273"/>
      <c r="G36" s="2273"/>
      <c r="H36" s="2273"/>
      <c r="I36" s="2273"/>
      <c r="J36" s="2323" t="s">
        <v>675</v>
      </c>
      <c r="K36" s="2323" t="s">
        <v>675</v>
      </c>
      <c r="L36" s="2276" t="s">
        <v>677</v>
      </c>
      <c r="M36" s="2276" t="s">
        <v>680</v>
      </c>
      <c r="N36" s="2277"/>
      <c r="O36" s="3387" t="s">
        <v>395</v>
      </c>
      <c r="P36" s="3149"/>
      <c r="Q36" s="3149"/>
      <c r="R36" s="3388"/>
      <c r="S36" s="2476"/>
      <c r="T36" s="2300"/>
      <c r="U36" s="2300"/>
      <c r="V36" s="2335"/>
      <c r="W36" s="1494"/>
      <c r="X36" s="1494"/>
      <c r="Y36" s="1494"/>
    </row>
    <row r="37" spans="1:105" s="1468" customFormat="1" ht="15.75" thickBot="1" x14ac:dyDescent="0.3">
      <c r="B37" s="2275" t="s">
        <v>53</v>
      </c>
      <c r="C37" s="2273"/>
      <c r="D37" s="2273"/>
      <c r="E37" s="2273"/>
      <c r="F37" s="2273"/>
      <c r="G37" s="2273"/>
      <c r="H37" s="2273"/>
      <c r="I37" s="2273"/>
      <c r="J37" s="2273" t="s">
        <v>675</v>
      </c>
      <c r="K37" s="2273" t="s">
        <v>675</v>
      </c>
      <c r="L37" s="2282" t="s">
        <v>677</v>
      </c>
      <c r="M37" s="2282" t="s">
        <v>680</v>
      </c>
      <c r="N37" s="2283" t="s">
        <v>598</v>
      </c>
      <c r="O37" s="3455" t="s">
        <v>395</v>
      </c>
      <c r="P37" s="3104"/>
      <c r="Q37" s="3104"/>
      <c r="R37" s="3456"/>
      <c r="S37" s="2289" t="s">
        <v>1400</v>
      </c>
      <c r="T37" s="2300" t="s">
        <v>668</v>
      </c>
      <c r="U37" s="2300" t="s">
        <v>1320</v>
      </c>
      <c r="V37" s="2335" t="s">
        <v>1283</v>
      </c>
      <c r="W37" s="1494">
        <v>5000</v>
      </c>
      <c r="X37" s="1494">
        <v>3750</v>
      </c>
      <c r="Y37" s="1494">
        <v>5000</v>
      </c>
    </row>
    <row r="38" spans="1:105" s="1468" customFormat="1" x14ac:dyDescent="0.25">
      <c r="B38" s="2390"/>
      <c r="C38" s="2273"/>
      <c r="D38" s="2273"/>
      <c r="E38" s="2273"/>
      <c r="F38" s="2273"/>
      <c r="G38" s="2273"/>
      <c r="H38" s="2273"/>
      <c r="I38" s="2273"/>
      <c r="J38" s="2323" t="s">
        <v>675</v>
      </c>
      <c r="K38" s="2323" t="s">
        <v>675</v>
      </c>
      <c r="L38" s="2276" t="s">
        <v>675</v>
      </c>
      <c r="M38" s="2276"/>
      <c r="N38" s="2277"/>
      <c r="O38" s="3574" t="s">
        <v>1255</v>
      </c>
      <c r="P38" s="3546"/>
      <c r="Q38" s="3546"/>
      <c r="R38" s="3575"/>
      <c r="S38" s="2476"/>
      <c r="T38" s="2300"/>
      <c r="U38" s="2300"/>
      <c r="V38" s="2335"/>
      <c r="W38" s="1494"/>
      <c r="X38" s="1494"/>
      <c r="Y38" s="1494"/>
    </row>
    <row r="39" spans="1:105" s="1468" customFormat="1" x14ac:dyDescent="0.25">
      <c r="B39" s="2390"/>
      <c r="C39" s="2273"/>
      <c r="D39" s="2273"/>
      <c r="E39" s="2273"/>
      <c r="F39" s="2273"/>
      <c r="G39" s="2273"/>
      <c r="H39" s="2273"/>
      <c r="I39" s="2273"/>
      <c r="J39" s="2323" t="s">
        <v>675</v>
      </c>
      <c r="K39" s="2323" t="s">
        <v>675</v>
      </c>
      <c r="L39" s="2276" t="s">
        <v>675</v>
      </c>
      <c r="M39" s="2276" t="s">
        <v>675</v>
      </c>
      <c r="N39" s="2277"/>
      <c r="O39" s="3387" t="s">
        <v>1256</v>
      </c>
      <c r="P39" s="3149"/>
      <c r="Q39" s="3149"/>
      <c r="R39" s="3388"/>
      <c r="S39" s="2476"/>
      <c r="T39" s="2300"/>
      <c r="U39" s="2300"/>
      <c r="V39" s="2335"/>
      <c r="W39" s="1494"/>
      <c r="X39" s="1494"/>
      <c r="Y39" s="1494"/>
    </row>
    <row r="40" spans="1:105" s="1468" customFormat="1" ht="15.75" thickBot="1" x14ac:dyDescent="0.3">
      <c r="B40" s="2275" t="s">
        <v>53</v>
      </c>
      <c r="C40" s="2273"/>
      <c r="D40" s="2273"/>
      <c r="E40" s="2273"/>
      <c r="F40" s="2273"/>
      <c r="G40" s="2273"/>
      <c r="H40" s="2273"/>
      <c r="I40" s="2273"/>
      <c r="J40" s="2273" t="s">
        <v>675</v>
      </c>
      <c r="K40" s="2273" t="s">
        <v>675</v>
      </c>
      <c r="L40" s="2282" t="s">
        <v>675</v>
      </c>
      <c r="M40" s="2282" t="s">
        <v>675</v>
      </c>
      <c r="N40" s="2283" t="s">
        <v>598</v>
      </c>
      <c r="O40" s="3455" t="s">
        <v>1256</v>
      </c>
      <c r="P40" s="3104"/>
      <c r="Q40" s="3104"/>
      <c r="R40" s="3456"/>
      <c r="S40" s="2289" t="s">
        <v>1400</v>
      </c>
      <c r="T40" s="2300" t="s">
        <v>668</v>
      </c>
      <c r="U40" s="2300" t="s">
        <v>1284</v>
      </c>
      <c r="V40" s="2335" t="s">
        <v>1283</v>
      </c>
      <c r="W40" s="1494">
        <v>5000</v>
      </c>
      <c r="X40" s="1494">
        <v>3750</v>
      </c>
      <c r="Y40" s="1494">
        <v>5000</v>
      </c>
    </row>
    <row r="41" spans="1:105" s="1468" customFormat="1" x14ac:dyDescent="0.25">
      <c r="B41" s="2390"/>
      <c r="C41" s="2273"/>
      <c r="D41" s="2273"/>
      <c r="E41" s="2273"/>
      <c r="F41" s="2273"/>
      <c r="G41" s="2273"/>
      <c r="H41" s="2273"/>
      <c r="I41" s="2273"/>
      <c r="J41" s="2323" t="s">
        <v>675</v>
      </c>
      <c r="K41" s="2323" t="s">
        <v>675</v>
      </c>
      <c r="L41" s="2276" t="s">
        <v>680</v>
      </c>
      <c r="M41" s="2276"/>
      <c r="N41" s="2277"/>
      <c r="O41" s="3574" t="s">
        <v>141</v>
      </c>
      <c r="P41" s="3546"/>
      <c r="Q41" s="3546"/>
      <c r="R41" s="3575"/>
      <c r="S41" s="2476"/>
      <c r="T41" s="2300"/>
      <c r="U41" s="2300"/>
      <c r="V41" s="2335"/>
      <c r="W41" s="1494"/>
      <c r="X41" s="1494"/>
      <c r="Y41" s="1494"/>
    </row>
    <row r="42" spans="1:105" s="1468" customFormat="1" x14ac:dyDescent="0.25">
      <c r="B42" s="2390"/>
      <c r="C42" s="2273"/>
      <c r="D42" s="2273"/>
      <c r="E42" s="2273"/>
      <c r="F42" s="2273"/>
      <c r="G42" s="2273"/>
      <c r="H42" s="2273"/>
      <c r="I42" s="2273"/>
      <c r="J42" s="2323" t="s">
        <v>675</v>
      </c>
      <c r="K42" s="2323" t="s">
        <v>675</v>
      </c>
      <c r="L42" s="2276" t="s">
        <v>680</v>
      </c>
      <c r="M42" s="2276" t="s">
        <v>677</v>
      </c>
      <c r="N42" s="2277"/>
      <c r="O42" s="3387" t="s">
        <v>1176</v>
      </c>
      <c r="P42" s="3149"/>
      <c r="Q42" s="3149"/>
      <c r="R42" s="3388"/>
      <c r="S42" s="2476"/>
      <c r="T42" s="2300"/>
      <c r="U42" s="2300"/>
      <c r="V42" s="2335"/>
      <c r="W42" s="1494"/>
      <c r="X42" s="1494"/>
      <c r="Y42" s="1494"/>
    </row>
    <row r="43" spans="1:105" s="1468" customFormat="1" ht="15.75" thickBot="1" x14ac:dyDescent="0.3">
      <c r="B43" s="2275" t="s">
        <v>68</v>
      </c>
      <c r="C43" s="2273"/>
      <c r="D43" s="2273"/>
      <c r="E43" s="2273"/>
      <c r="F43" s="2273"/>
      <c r="G43" s="2273"/>
      <c r="H43" s="2273"/>
      <c r="I43" s="2273"/>
      <c r="J43" s="2273" t="s">
        <v>675</v>
      </c>
      <c r="K43" s="2273" t="s">
        <v>675</v>
      </c>
      <c r="L43" s="2282" t="s">
        <v>680</v>
      </c>
      <c r="M43" s="2282" t="s">
        <v>677</v>
      </c>
      <c r="N43" s="2283" t="s">
        <v>598</v>
      </c>
      <c r="O43" s="3455" t="s">
        <v>316</v>
      </c>
      <c r="P43" s="3104"/>
      <c r="Q43" s="3104"/>
      <c r="R43" s="3456"/>
      <c r="S43" s="2289" t="s">
        <v>1400</v>
      </c>
      <c r="T43" s="2300" t="s">
        <v>681</v>
      </c>
      <c r="U43" s="2300" t="s">
        <v>1319</v>
      </c>
      <c r="V43" s="2335" t="s">
        <v>875</v>
      </c>
      <c r="W43" s="1494">
        <v>5000</v>
      </c>
      <c r="X43" s="1494">
        <v>3750</v>
      </c>
      <c r="Y43" s="1494">
        <v>5000</v>
      </c>
    </row>
    <row r="44" spans="1:105" s="1468" customFormat="1" x14ac:dyDescent="0.25">
      <c r="B44" s="2390"/>
      <c r="C44" s="2273"/>
      <c r="D44" s="2273"/>
      <c r="E44" s="2273"/>
      <c r="F44" s="2273"/>
      <c r="G44" s="2273"/>
      <c r="H44" s="2273"/>
      <c r="I44" s="2273"/>
      <c r="J44" s="2323" t="s">
        <v>675</v>
      </c>
      <c r="K44" s="2323" t="s">
        <v>675</v>
      </c>
      <c r="L44" s="2276" t="s">
        <v>738</v>
      </c>
      <c r="M44" s="2276"/>
      <c r="N44" s="2277"/>
      <c r="O44" s="3574" t="s">
        <v>1254</v>
      </c>
      <c r="P44" s="3546"/>
      <c r="Q44" s="3546"/>
      <c r="R44" s="3575"/>
      <c r="S44" s="2476"/>
      <c r="T44" s="2300"/>
      <c r="U44" s="2300"/>
      <c r="V44" s="2335"/>
      <c r="W44" s="1494"/>
      <c r="X44" s="1494"/>
      <c r="Y44" s="1494"/>
    </row>
    <row r="45" spans="1:105" s="1468" customFormat="1" x14ac:dyDescent="0.25">
      <c r="B45" s="2390"/>
      <c r="C45" s="2273"/>
      <c r="D45" s="2273"/>
      <c r="E45" s="2273"/>
      <c r="F45" s="2273"/>
      <c r="G45" s="2273"/>
      <c r="H45" s="2273"/>
      <c r="I45" s="2273"/>
      <c r="J45" s="2323" t="s">
        <v>675</v>
      </c>
      <c r="K45" s="2323" t="s">
        <v>675</v>
      </c>
      <c r="L45" s="2276" t="s">
        <v>738</v>
      </c>
      <c r="M45" s="2276" t="s">
        <v>734</v>
      </c>
      <c r="N45" s="2277"/>
      <c r="O45" s="3387" t="s">
        <v>1952</v>
      </c>
      <c r="P45" s="3149"/>
      <c r="Q45" s="3149"/>
      <c r="R45" s="3388"/>
      <c r="S45" s="2476"/>
      <c r="T45" s="2300"/>
      <c r="U45" s="2300"/>
      <c r="V45" s="2335"/>
      <c r="W45" s="1494"/>
      <c r="X45" s="1494"/>
      <c r="Y45" s="1494"/>
    </row>
    <row r="46" spans="1:105" s="1468" customFormat="1" ht="15.75" thickBot="1" x14ac:dyDescent="0.3">
      <c r="B46" s="2275" t="s">
        <v>53</v>
      </c>
      <c r="C46" s="2273"/>
      <c r="D46" s="2273"/>
      <c r="E46" s="2273"/>
      <c r="F46" s="2273"/>
      <c r="G46" s="2273"/>
      <c r="H46" s="2273"/>
      <c r="I46" s="2273"/>
      <c r="J46" s="2273" t="s">
        <v>675</v>
      </c>
      <c r="K46" s="2273" t="s">
        <v>675</v>
      </c>
      <c r="L46" s="2282" t="s">
        <v>738</v>
      </c>
      <c r="M46" s="2282" t="s">
        <v>734</v>
      </c>
      <c r="N46" s="2283" t="s">
        <v>721</v>
      </c>
      <c r="O46" s="3455" t="s">
        <v>1953</v>
      </c>
      <c r="P46" s="3104"/>
      <c r="Q46" s="3104"/>
      <c r="R46" s="3456"/>
      <c r="S46" s="2289" t="s">
        <v>1400</v>
      </c>
      <c r="T46" s="2300" t="s">
        <v>668</v>
      </c>
      <c r="U46" s="2300" t="s">
        <v>1284</v>
      </c>
      <c r="V46" s="2335" t="s">
        <v>1283</v>
      </c>
      <c r="W46" s="1494">
        <v>5000</v>
      </c>
      <c r="X46" s="1494">
        <v>3750</v>
      </c>
      <c r="Y46" s="1494">
        <v>5000</v>
      </c>
    </row>
    <row r="47" spans="1:105" s="1468" customFormat="1" ht="15.75" thickBot="1" x14ac:dyDescent="0.3">
      <c r="A47" s="1469"/>
      <c r="B47" s="2489"/>
      <c r="C47" s="2383"/>
      <c r="D47" s="2383"/>
      <c r="E47" s="2383"/>
      <c r="F47" s="2383"/>
      <c r="G47" s="2383"/>
      <c r="H47" s="2383"/>
      <c r="I47" s="2383"/>
      <c r="J47" s="2383"/>
      <c r="K47" s="2383"/>
      <c r="L47" s="2365"/>
      <c r="M47" s="2365"/>
      <c r="N47" s="2366"/>
      <c r="O47" s="3574"/>
      <c r="P47" s="3546"/>
      <c r="Q47" s="3546"/>
      <c r="R47" s="3575"/>
      <c r="S47" s="2561"/>
      <c r="T47" s="2295"/>
      <c r="U47" s="2295"/>
      <c r="V47" s="2434"/>
      <c r="W47" s="1494"/>
      <c r="X47" s="1494"/>
      <c r="Y47" s="1494"/>
      <c r="Z47" s="1469"/>
      <c r="AA47" s="1469"/>
      <c r="AB47" s="1469"/>
      <c r="AC47" s="1469"/>
      <c r="AD47" s="1469"/>
      <c r="AE47" s="1469"/>
      <c r="AF47" s="1469"/>
      <c r="AG47" s="1469"/>
      <c r="AH47" s="1469"/>
      <c r="AI47" s="1469"/>
      <c r="AJ47" s="1469"/>
      <c r="AK47" s="1469"/>
      <c r="AL47" s="1469"/>
      <c r="AM47" s="1469"/>
      <c r="AN47" s="1469"/>
    </row>
    <row r="48" spans="1:105" s="1888" customFormat="1" ht="15.75" thickBot="1" x14ac:dyDescent="0.3">
      <c r="A48" s="1469"/>
      <c r="B48" s="4010" t="s">
        <v>1</v>
      </c>
      <c r="C48" s="4011"/>
      <c r="D48" s="4011"/>
      <c r="E48" s="4011"/>
      <c r="F48" s="4011"/>
      <c r="G48" s="4011"/>
      <c r="H48" s="4011"/>
      <c r="I48" s="4011"/>
      <c r="J48" s="4011"/>
      <c r="K48" s="4011"/>
      <c r="L48" s="4011"/>
      <c r="M48" s="4011"/>
      <c r="N48" s="4011"/>
      <c r="O48" s="4011"/>
      <c r="P48" s="4011"/>
      <c r="Q48" s="4011"/>
      <c r="R48" s="4011"/>
      <c r="S48" s="4011"/>
      <c r="T48" s="4011"/>
      <c r="U48" s="4011"/>
      <c r="V48" s="4012"/>
      <c r="W48" s="2564">
        <f>SUM(W19:W47)</f>
        <v>2171878</v>
      </c>
      <c r="X48" s="2564">
        <f>SUM(X19:X47)</f>
        <v>1625908.53</v>
      </c>
      <c r="Y48" s="2564">
        <f>(Y19+Y21+Y23+Y24+Y27+Y29+Y31+Y37+Y40+Y43+Y46)</f>
        <v>2627560</v>
      </c>
      <c r="Z48" s="1469"/>
      <c r="AA48" s="1469"/>
      <c r="AB48" s="1469"/>
      <c r="AC48" s="1469"/>
      <c r="AD48" s="1469"/>
      <c r="AE48" s="1469"/>
      <c r="AF48" s="1469"/>
      <c r="AG48" s="1469"/>
      <c r="AH48" s="1469"/>
      <c r="AI48" s="1469"/>
      <c r="AJ48" s="1469"/>
      <c r="AK48" s="1469"/>
      <c r="AL48" s="1469"/>
      <c r="AM48" s="1469"/>
      <c r="AN48" s="1469"/>
      <c r="AO48" s="1468"/>
      <c r="AP48" s="1468"/>
      <c r="AQ48" s="1468"/>
      <c r="AR48" s="1468"/>
      <c r="AS48" s="1468"/>
      <c r="AT48" s="1468"/>
      <c r="AU48" s="1468"/>
      <c r="AV48" s="1468"/>
      <c r="AW48" s="1468"/>
      <c r="AX48" s="1468"/>
      <c r="AY48" s="1468"/>
      <c r="AZ48" s="1468"/>
      <c r="BA48" s="1468"/>
      <c r="BB48" s="1468"/>
      <c r="BC48" s="1468"/>
      <c r="BD48" s="1468"/>
      <c r="BE48" s="1468"/>
      <c r="BF48" s="1468"/>
      <c r="BG48" s="1468"/>
      <c r="BH48" s="1468"/>
      <c r="BI48" s="1468"/>
      <c r="BJ48" s="1468"/>
      <c r="BK48" s="1468"/>
      <c r="BL48" s="1468"/>
      <c r="BM48" s="1468"/>
      <c r="BN48" s="1468"/>
      <c r="BO48" s="1468"/>
      <c r="BP48" s="1468"/>
      <c r="BQ48" s="1468"/>
      <c r="BR48" s="1468"/>
      <c r="BS48" s="1468"/>
      <c r="BT48" s="1468"/>
      <c r="BU48" s="1468"/>
      <c r="BV48" s="1468"/>
      <c r="BW48" s="1468"/>
      <c r="BX48" s="1468"/>
      <c r="BY48" s="1468"/>
      <c r="BZ48" s="1468"/>
      <c r="CA48" s="1468"/>
      <c r="CB48" s="1468"/>
      <c r="CC48" s="1468"/>
      <c r="CD48" s="1468"/>
      <c r="CE48" s="1468"/>
      <c r="CF48" s="1468"/>
      <c r="CG48" s="1468"/>
      <c r="CH48" s="1468"/>
      <c r="CI48" s="1468"/>
      <c r="CJ48" s="1468"/>
      <c r="CK48" s="1468"/>
      <c r="CL48" s="1468"/>
      <c r="CM48" s="1468"/>
      <c r="CN48" s="1468"/>
      <c r="CO48" s="1468"/>
      <c r="CP48" s="1468"/>
      <c r="CQ48" s="1468"/>
      <c r="CR48" s="1468"/>
      <c r="CS48" s="1468"/>
      <c r="CT48" s="1468"/>
      <c r="CU48" s="1468"/>
      <c r="CV48" s="1468"/>
      <c r="CW48" s="1468"/>
      <c r="CX48" s="1468"/>
      <c r="CY48" s="1468"/>
      <c r="CZ48" s="1468"/>
      <c r="DA48" s="1468"/>
    </row>
    <row r="49" spans="1:105" x14ac:dyDescent="0.25">
      <c r="A49" s="1469"/>
      <c r="B49" s="60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1290"/>
      <c r="X49" s="34"/>
      <c r="Y49" s="61"/>
      <c r="Z49" s="1469"/>
      <c r="AA49" s="1469"/>
      <c r="AB49" s="1469"/>
      <c r="AC49" s="1469"/>
      <c r="AD49" s="1469"/>
      <c r="AE49" s="1469"/>
      <c r="AF49" s="1469"/>
      <c r="AG49" s="1469"/>
      <c r="AH49" s="1469"/>
      <c r="AI49" s="1469"/>
      <c r="AJ49" s="1469"/>
      <c r="AK49" s="1469"/>
      <c r="AL49" s="1469"/>
      <c r="AM49" s="1469"/>
      <c r="AN49" s="1469"/>
      <c r="AO49" s="1468"/>
      <c r="AP49" s="1468"/>
      <c r="AQ49" s="1468"/>
      <c r="AR49" s="1468"/>
      <c r="AS49" s="1468"/>
      <c r="AT49" s="1468"/>
      <c r="AU49" s="1468"/>
      <c r="AV49" s="1468"/>
      <c r="AW49" s="1468"/>
      <c r="AX49" s="1468"/>
      <c r="AY49" s="1468"/>
      <c r="AZ49" s="1468"/>
      <c r="BA49" s="1468"/>
      <c r="BB49" s="1468"/>
      <c r="BC49" s="1468"/>
      <c r="BD49" s="1468"/>
      <c r="BE49" s="1468"/>
      <c r="BF49" s="1468"/>
      <c r="BG49" s="1468"/>
      <c r="BH49" s="1468"/>
      <c r="BI49" s="1468"/>
      <c r="BJ49" s="1468"/>
      <c r="BK49" s="1468"/>
      <c r="BL49" s="1468"/>
      <c r="BM49" s="1468"/>
      <c r="BN49" s="1468"/>
      <c r="BO49" s="1468"/>
      <c r="BP49" s="1468"/>
      <c r="BQ49" s="1468"/>
      <c r="BR49" s="1468"/>
      <c r="BS49" s="1468"/>
      <c r="BT49" s="1468"/>
      <c r="BU49" s="1468"/>
      <c r="BV49" s="1468"/>
      <c r="BW49" s="1468"/>
      <c r="BX49" s="1468"/>
      <c r="BY49" s="1468"/>
      <c r="BZ49" s="1468"/>
      <c r="CA49" s="1468"/>
      <c r="CB49" s="1468"/>
      <c r="CC49" s="1468"/>
      <c r="CD49" s="1468"/>
      <c r="CE49" s="1468"/>
      <c r="CF49" s="1468"/>
      <c r="CG49" s="1468"/>
      <c r="CH49" s="1468"/>
      <c r="CI49" s="1468"/>
      <c r="CJ49" s="1468"/>
      <c r="CK49" s="1468"/>
      <c r="CL49" s="1468"/>
      <c r="CM49" s="1468"/>
      <c r="CN49" s="1468"/>
      <c r="CO49" s="1468"/>
      <c r="CP49" s="1468"/>
      <c r="CQ49" s="1468"/>
      <c r="CR49" s="1468"/>
      <c r="CS49" s="1468"/>
      <c r="CT49" s="1468"/>
      <c r="CU49" s="1468"/>
      <c r="CV49" s="1468"/>
      <c r="CW49" s="1468"/>
      <c r="CX49" s="1468"/>
      <c r="CY49" s="1468"/>
      <c r="CZ49" s="1468"/>
      <c r="DA49" s="1468"/>
    </row>
    <row r="50" spans="1:105" x14ac:dyDescent="0.25">
      <c r="A50" s="1469"/>
      <c r="B50" s="5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62"/>
      <c r="Z50" s="1469"/>
      <c r="AA50" s="1469"/>
      <c r="AB50" s="1469"/>
      <c r="AC50" s="1469"/>
      <c r="AD50" s="1469"/>
      <c r="AE50" s="1469"/>
      <c r="AF50" s="1469"/>
      <c r="AG50" s="1469"/>
      <c r="AH50" s="1469"/>
      <c r="AI50" s="1469"/>
      <c r="AJ50" s="1469"/>
      <c r="AK50" s="1469"/>
      <c r="AL50" s="1469"/>
      <c r="AM50" s="1469"/>
      <c r="AN50" s="1469"/>
      <c r="AO50" s="1468"/>
      <c r="AP50" s="1468"/>
      <c r="AQ50" s="1468"/>
      <c r="AR50" s="1468"/>
      <c r="AS50" s="1468"/>
      <c r="AT50" s="1468"/>
      <c r="AU50" s="1468"/>
      <c r="AV50" s="1468"/>
      <c r="AW50" s="1468"/>
      <c r="AX50" s="1468"/>
      <c r="AY50" s="1468"/>
      <c r="AZ50" s="1468"/>
      <c r="BA50" s="1468"/>
      <c r="BB50" s="1468"/>
      <c r="BC50" s="1468"/>
      <c r="BD50" s="1468"/>
      <c r="BE50" s="1468"/>
      <c r="BF50" s="1468"/>
      <c r="BG50" s="1468"/>
      <c r="BH50" s="1468"/>
      <c r="BI50" s="1468"/>
      <c r="BJ50" s="1468"/>
      <c r="BK50" s="1468"/>
      <c r="BL50" s="1468"/>
      <c r="BM50" s="1468"/>
      <c r="BN50" s="1468"/>
      <c r="BO50" s="1468"/>
      <c r="BP50" s="1468"/>
      <c r="BQ50" s="1468"/>
      <c r="BR50" s="1468"/>
      <c r="BS50" s="1468"/>
      <c r="BT50" s="1468"/>
      <c r="BU50" s="1468"/>
      <c r="BV50" s="1468"/>
      <c r="BW50" s="1468"/>
      <c r="BX50" s="1468"/>
      <c r="BY50" s="1468"/>
      <c r="BZ50" s="1468"/>
      <c r="CA50" s="1468"/>
      <c r="CB50" s="1468"/>
      <c r="CC50" s="1468"/>
      <c r="CD50" s="1468"/>
      <c r="CE50" s="1468"/>
      <c r="CF50" s="1468"/>
      <c r="CG50" s="1468"/>
      <c r="CH50" s="1468"/>
      <c r="CI50" s="1468"/>
      <c r="CJ50" s="1468"/>
      <c r="CK50" s="1468"/>
      <c r="CL50" s="1468"/>
      <c r="CM50" s="1468"/>
      <c r="CN50" s="1468"/>
      <c r="CO50" s="1468"/>
      <c r="CP50" s="1468"/>
      <c r="CQ50" s="1468"/>
      <c r="CR50" s="1468"/>
      <c r="CS50" s="1468"/>
      <c r="CT50" s="1468"/>
      <c r="CU50" s="1468"/>
      <c r="CV50" s="1468"/>
      <c r="CW50" s="1468"/>
      <c r="CX50" s="1468"/>
      <c r="CY50" s="1468"/>
      <c r="CZ50" s="1468"/>
      <c r="DA50" s="1468"/>
    </row>
    <row r="51" spans="1:105" ht="15.75" thickBot="1" x14ac:dyDescent="0.3">
      <c r="A51" s="1469"/>
      <c r="B51" s="55"/>
      <c r="C51" s="1266"/>
      <c r="D51" s="1266"/>
      <c r="E51" s="1266"/>
      <c r="F51" s="1266"/>
      <c r="G51" s="26"/>
      <c r="H51" s="26"/>
      <c r="I51" s="26"/>
      <c r="J51" s="26"/>
      <c r="K51" s="26"/>
      <c r="L51" s="26"/>
      <c r="M51" s="26"/>
      <c r="N51" s="1266"/>
      <c r="O51" s="1266"/>
      <c r="P51" s="1266"/>
      <c r="Q51" s="1266"/>
      <c r="R51" s="26"/>
      <c r="S51" s="26"/>
      <c r="T51" s="26"/>
      <c r="U51" s="26"/>
      <c r="V51" s="26"/>
      <c r="W51" s="1313"/>
      <c r="X51" s="1313"/>
      <c r="Y51" s="62"/>
      <c r="Z51" s="1469"/>
      <c r="AA51" s="1469"/>
      <c r="AB51" s="1469"/>
      <c r="AC51" s="1469"/>
      <c r="AD51" s="1469"/>
      <c r="AE51" s="1469"/>
      <c r="AF51" s="1469"/>
      <c r="AG51" s="1469"/>
      <c r="AH51" s="1469"/>
      <c r="AI51" s="1469"/>
      <c r="AJ51" s="1469"/>
      <c r="AK51" s="1469"/>
      <c r="AL51" s="1469"/>
      <c r="AM51" s="1469"/>
      <c r="AN51" s="1469"/>
      <c r="AO51" s="1468"/>
      <c r="AP51" s="1468"/>
      <c r="AQ51" s="1468"/>
      <c r="AR51" s="1468"/>
      <c r="AS51" s="1468"/>
      <c r="AT51" s="1468"/>
      <c r="AU51" s="1468"/>
      <c r="AV51" s="1468"/>
      <c r="AW51" s="1468"/>
      <c r="AX51" s="1468"/>
      <c r="AY51" s="1468"/>
      <c r="AZ51" s="1468"/>
      <c r="BA51" s="1468"/>
      <c r="BB51" s="1468"/>
      <c r="BC51" s="1468"/>
      <c r="BD51" s="1468"/>
      <c r="BE51" s="1468"/>
      <c r="BF51" s="1468"/>
      <c r="BG51" s="1468"/>
      <c r="BH51" s="1468"/>
      <c r="BI51" s="1468"/>
      <c r="BJ51" s="1468"/>
      <c r="BK51" s="1468"/>
      <c r="BL51" s="1468"/>
      <c r="BM51" s="1468"/>
      <c r="BN51" s="1468"/>
      <c r="BO51" s="1468"/>
      <c r="BP51" s="1468"/>
      <c r="BQ51" s="1468"/>
      <c r="BR51" s="1468"/>
      <c r="BS51" s="1468"/>
      <c r="BT51" s="1468"/>
      <c r="BU51" s="1468"/>
      <c r="BV51" s="1468"/>
      <c r="BW51" s="1468"/>
      <c r="BX51" s="1468"/>
      <c r="BY51" s="1468"/>
      <c r="BZ51" s="1468"/>
      <c r="CA51" s="1468"/>
      <c r="CB51" s="1468"/>
      <c r="CC51" s="1468"/>
      <c r="CD51" s="1468"/>
      <c r="CE51" s="1468"/>
      <c r="CF51" s="1468"/>
      <c r="CG51" s="1468"/>
      <c r="CH51" s="1468"/>
      <c r="CI51" s="1468"/>
      <c r="CJ51" s="1468"/>
      <c r="CK51" s="1468"/>
      <c r="CL51" s="1468"/>
      <c r="CM51" s="1468"/>
      <c r="CN51" s="1468"/>
      <c r="CO51" s="1468"/>
      <c r="CP51" s="1468"/>
      <c r="CQ51" s="1468"/>
      <c r="CR51" s="1468"/>
      <c r="CS51" s="1468"/>
      <c r="CT51" s="1468"/>
      <c r="CU51" s="1468"/>
      <c r="CV51" s="1468"/>
      <c r="CW51" s="1468"/>
      <c r="CX51" s="1468"/>
      <c r="CY51" s="1468"/>
      <c r="CZ51" s="1468"/>
      <c r="DA51" s="1468"/>
    </row>
    <row r="52" spans="1:105" x14ac:dyDescent="0.25">
      <c r="A52" s="1469"/>
      <c r="B52" s="55"/>
      <c r="C52" s="3036" t="s">
        <v>892</v>
      </c>
      <c r="D52" s="3036"/>
      <c r="E52" s="3036"/>
      <c r="F52" s="3036"/>
      <c r="G52" s="26"/>
      <c r="H52" s="26"/>
      <c r="I52" s="26"/>
      <c r="J52" s="26"/>
      <c r="K52" s="26"/>
      <c r="L52" s="26"/>
      <c r="M52" s="26"/>
      <c r="N52" s="3036" t="s">
        <v>763</v>
      </c>
      <c r="O52" s="3036"/>
      <c r="P52" s="3036"/>
      <c r="Q52" s="3036"/>
      <c r="R52" s="26"/>
      <c r="S52" s="26"/>
      <c r="T52" s="26"/>
      <c r="U52" s="26"/>
      <c r="V52" s="26"/>
      <c r="W52" s="3000" t="s">
        <v>893</v>
      </c>
      <c r="X52" s="3000"/>
      <c r="Y52" s="62"/>
      <c r="Z52" s="1469"/>
      <c r="AA52" s="1469"/>
      <c r="AB52" s="1469"/>
      <c r="AC52" s="1469"/>
      <c r="AD52" s="1469"/>
      <c r="AE52" s="1469"/>
      <c r="AF52" s="1469"/>
      <c r="AG52" s="1469"/>
      <c r="AH52" s="1469"/>
      <c r="AI52" s="1469"/>
      <c r="AJ52" s="1469"/>
      <c r="AK52" s="1469"/>
      <c r="AL52" s="1469"/>
      <c r="AM52" s="1469"/>
      <c r="AN52" s="1469"/>
      <c r="AO52" s="1468"/>
      <c r="AP52" s="1468"/>
      <c r="AQ52" s="1468"/>
      <c r="AR52" s="1468"/>
      <c r="AS52" s="1468"/>
      <c r="AT52" s="1468"/>
      <c r="AU52" s="1468"/>
      <c r="AV52" s="1468"/>
      <c r="AW52" s="1468"/>
      <c r="AX52" s="1468"/>
      <c r="AY52" s="1468"/>
      <c r="AZ52" s="1468"/>
      <c r="BA52" s="1468"/>
      <c r="BB52" s="1468"/>
      <c r="BC52" s="1468"/>
      <c r="BD52" s="1468"/>
      <c r="BE52" s="1468"/>
      <c r="BF52" s="1468"/>
      <c r="BG52" s="1468"/>
      <c r="BH52" s="1468"/>
      <c r="BI52" s="1468"/>
      <c r="BJ52" s="1468"/>
      <c r="BK52" s="1468"/>
      <c r="BL52" s="1468"/>
      <c r="BM52" s="1468"/>
      <c r="BN52" s="1468"/>
      <c r="BO52" s="1468"/>
      <c r="BP52" s="1468"/>
      <c r="BQ52" s="1468"/>
      <c r="BR52" s="1468"/>
      <c r="BS52" s="1468"/>
      <c r="BT52" s="1468"/>
      <c r="BU52" s="1468"/>
      <c r="BV52" s="1468"/>
      <c r="BW52" s="1468"/>
      <c r="BX52" s="1468"/>
      <c r="BY52" s="1468"/>
      <c r="BZ52" s="1468"/>
      <c r="CA52" s="1468"/>
      <c r="CB52" s="1468"/>
      <c r="CC52" s="1468"/>
      <c r="CD52" s="1468"/>
      <c r="CE52" s="1468"/>
      <c r="CF52" s="1468"/>
      <c r="CG52" s="1468"/>
      <c r="CH52" s="1468"/>
      <c r="CI52" s="1468"/>
      <c r="CJ52" s="1468"/>
      <c r="CK52" s="1468"/>
      <c r="CL52" s="1468"/>
      <c r="CM52" s="1468"/>
      <c r="CN52" s="1468"/>
      <c r="CO52" s="1468"/>
      <c r="CP52" s="1468"/>
      <c r="CQ52" s="1468"/>
      <c r="CR52" s="1468"/>
      <c r="CS52" s="1468"/>
      <c r="CT52" s="1468"/>
      <c r="CU52" s="1468"/>
      <c r="CV52" s="1468"/>
      <c r="CW52" s="1468"/>
      <c r="CX52" s="1468"/>
      <c r="CY52" s="1468"/>
      <c r="CZ52" s="1468"/>
      <c r="DA52" s="1468"/>
    </row>
    <row r="53" spans="1:105" ht="15.75" thickBot="1" x14ac:dyDescent="0.3">
      <c r="B53" s="63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68"/>
      <c r="Z53" s="1469"/>
      <c r="AA53" s="1469"/>
      <c r="AB53" s="1469"/>
      <c r="AC53" s="1469"/>
      <c r="AD53" s="1469"/>
      <c r="AE53" s="1469"/>
      <c r="AF53" s="1469"/>
      <c r="AG53" s="1469"/>
      <c r="AH53" s="1469"/>
      <c r="AI53" s="1469"/>
      <c r="AJ53" s="1469"/>
      <c r="AK53" s="1469"/>
      <c r="AL53" s="1469"/>
      <c r="AM53" s="1469"/>
      <c r="AN53" s="1469"/>
      <c r="AO53" s="1468"/>
      <c r="AP53" s="1468"/>
      <c r="AQ53" s="1468"/>
      <c r="AR53" s="1468"/>
      <c r="AS53" s="1468"/>
      <c r="AT53" s="1468"/>
      <c r="AU53" s="1468"/>
      <c r="AV53" s="1468"/>
      <c r="AW53" s="1468"/>
      <c r="AX53" s="1468"/>
      <c r="AY53" s="1468"/>
      <c r="AZ53" s="1468"/>
      <c r="BA53" s="1468"/>
      <c r="BB53" s="1468"/>
      <c r="BC53" s="1468"/>
      <c r="BD53" s="1468"/>
      <c r="BE53" s="1468"/>
      <c r="BF53" s="1468"/>
      <c r="BG53" s="1468"/>
      <c r="BH53" s="1468"/>
      <c r="BI53" s="1468"/>
      <c r="BJ53" s="1468"/>
      <c r="BK53" s="1468"/>
      <c r="BL53" s="1468"/>
      <c r="BM53" s="1468"/>
      <c r="BN53" s="1468"/>
      <c r="BO53" s="1468"/>
      <c r="BP53" s="1468"/>
      <c r="BQ53" s="1468"/>
      <c r="BR53" s="1468"/>
      <c r="BS53" s="1468"/>
      <c r="BT53" s="1468"/>
      <c r="BU53" s="1468"/>
      <c r="BV53" s="1468"/>
      <c r="BW53" s="1468"/>
      <c r="BX53" s="1468"/>
      <c r="BY53" s="1468"/>
      <c r="BZ53" s="1468"/>
      <c r="CA53" s="1468"/>
      <c r="CB53" s="1468"/>
      <c r="CC53" s="1468"/>
      <c r="CD53" s="1468"/>
      <c r="CE53" s="1468"/>
      <c r="CF53" s="1468"/>
      <c r="CG53" s="1468"/>
      <c r="CH53" s="1468"/>
      <c r="CI53" s="1468"/>
      <c r="CJ53" s="1468"/>
      <c r="CK53" s="1468"/>
      <c r="CL53" s="1468"/>
      <c r="CM53" s="1468"/>
      <c r="CN53" s="1468"/>
      <c r="CO53" s="1468"/>
      <c r="CP53" s="1468"/>
      <c r="CQ53" s="1468"/>
      <c r="CR53" s="1468"/>
      <c r="CS53" s="1468"/>
      <c r="CT53" s="1468"/>
      <c r="CU53" s="1468"/>
      <c r="CV53" s="1468"/>
      <c r="CW53" s="1468"/>
      <c r="CX53" s="1468"/>
      <c r="CY53" s="1468"/>
      <c r="CZ53" s="1468"/>
      <c r="DA53" s="1468"/>
    </row>
    <row r="54" spans="1:105" ht="15.75" x14ac:dyDescent="0.25">
      <c r="Y54" s="2040">
        <v>157</v>
      </c>
    </row>
    <row r="57" spans="1:105" x14ac:dyDescent="0.25">
      <c r="V57" s="336"/>
    </row>
    <row r="61" spans="1:105" x14ac:dyDescent="0.25">
      <c r="R61" s="336"/>
      <c r="X61" s="1454"/>
    </row>
    <row r="62" spans="1:105" x14ac:dyDescent="0.25">
      <c r="R62" s="336"/>
      <c r="X62" s="1454"/>
    </row>
  </sheetData>
  <mergeCells count="67">
    <mergeCell ref="C9:G9"/>
    <mergeCell ref="C5:E5"/>
    <mergeCell ref="B11:B15"/>
    <mergeCell ref="C11:C15"/>
    <mergeCell ref="D12:D15"/>
    <mergeCell ref="E12:E15"/>
    <mergeCell ref="F12:F15"/>
    <mergeCell ref="B1:Y1"/>
    <mergeCell ref="B2:Y2"/>
    <mergeCell ref="B3:Y3"/>
    <mergeCell ref="B4:Y4"/>
    <mergeCell ref="B7:Y7"/>
    <mergeCell ref="W5:X5"/>
    <mergeCell ref="H12:H15"/>
    <mergeCell ref="Y12:Y15"/>
    <mergeCell ref="B48:V48"/>
    <mergeCell ref="W12:W15"/>
    <mergeCell ref="T11:T15"/>
    <mergeCell ref="U11:U15"/>
    <mergeCell ref="X12:X15"/>
    <mergeCell ref="O20:R20"/>
    <mergeCell ref="O17:R17"/>
    <mergeCell ref="O18:R18"/>
    <mergeCell ref="O19:R19"/>
    <mergeCell ref="O21:R21"/>
    <mergeCell ref="O22:R22"/>
    <mergeCell ref="O23:R23"/>
    <mergeCell ref="O24:R24"/>
    <mergeCell ref="O25:R25"/>
    <mergeCell ref="W52:X52"/>
    <mergeCell ref="N52:Q52"/>
    <mergeCell ref="C52:F52"/>
    <mergeCell ref="I11:I15"/>
    <mergeCell ref="J12:J15"/>
    <mergeCell ref="K12:K15"/>
    <mergeCell ref="J11:N11"/>
    <mergeCell ref="L12:L15"/>
    <mergeCell ref="M12:M15"/>
    <mergeCell ref="N12:N15"/>
    <mergeCell ref="O13:R13"/>
    <mergeCell ref="V11:V15"/>
    <mergeCell ref="O16:R16"/>
    <mergeCell ref="W11:X11"/>
    <mergeCell ref="G12:G15"/>
    <mergeCell ref="D11:H11"/>
    <mergeCell ref="O26:R26"/>
    <mergeCell ref="O27:R27"/>
    <mergeCell ref="O28:R28"/>
    <mergeCell ref="O29:R29"/>
    <mergeCell ref="O30:R30"/>
    <mergeCell ref="O31:R31"/>
    <mergeCell ref="O32:R32"/>
    <mergeCell ref="O33:R33"/>
    <mergeCell ref="O34:R34"/>
    <mergeCell ref="O35:R35"/>
    <mergeCell ref="O36:R36"/>
    <mergeCell ref="O37:R37"/>
    <mergeCell ref="O38:R38"/>
    <mergeCell ref="O39:R39"/>
    <mergeCell ref="O40:R40"/>
    <mergeCell ref="O46:R46"/>
    <mergeCell ref="O47:R47"/>
    <mergeCell ref="O41:R41"/>
    <mergeCell ref="O42:R42"/>
    <mergeCell ref="O43:R43"/>
    <mergeCell ref="O44:R44"/>
    <mergeCell ref="O45:R45"/>
  </mergeCells>
  <pageMargins left="0.70866141732283472" right="0.70866141732283472" top="0.55118110236220474" bottom="0.74803149606299213" header="0.31496062992125984" footer="0.31496062992125984"/>
  <pageSetup paperSize="5" scale="62" fitToWidth="0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FF0000"/>
    <pageSetUpPr fitToPage="1"/>
  </sheetPr>
  <dimension ref="A1:DT58"/>
  <sheetViews>
    <sheetView topLeftCell="R24" zoomScale="110" zoomScaleNormal="110" workbookViewId="0">
      <selection activeCell="X53" sqref="X53"/>
    </sheetView>
  </sheetViews>
  <sheetFormatPr baseColWidth="10" defaultRowHeight="15" x14ac:dyDescent="0.25"/>
  <cols>
    <col min="1" max="1" width="6.7109375" style="1246" customWidth="1"/>
    <col min="2" max="2" width="4" customWidth="1"/>
    <col min="3" max="3" width="7" customWidth="1"/>
    <col min="4" max="4" width="6.140625" customWidth="1"/>
    <col min="5" max="5" width="5.5703125" customWidth="1"/>
    <col min="6" max="6" width="5.28515625" customWidth="1"/>
    <col min="7" max="7" width="6.7109375" customWidth="1"/>
    <col min="8" max="8" width="6.28515625" customWidth="1"/>
    <col min="9" max="9" width="4.7109375" customWidth="1"/>
    <col min="10" max="10" width="4.28515625" customWidth="1"/>
    <col min="11" max="11" width="5.140625" customWidth="1"/>
    <col min="12" max="12" width="6.140625" customWidth="1"/>
    <col min="13" max="13" width="5.28515625" customWidth="1"/>
    <col min="14" max="14" width="6.7109375" customWidth="1"/>
    <col min="17" max="17" width="8" customWidth="1"/>
    <col min="18" max="18" width="23.140625" customWidth="1"/>
    <col min="19" max="19" width="11.140625" customWidth="1"/>
    <col min="20" max="21" width="12.140625" customWidth="1"/>
    <col min="22" max="22" width="10.7109375" customWidth="1"/>
    <col min="23" max="23" width="18" customWidth="1"/>
    <col min="24" max="24" width="19.28515625" customWidth="1"/>
    <col min="25" max="25" width="31.42578125" customWidth="1"/>
    <col min="26" max="26" width="13.85546875" bestFit="1" customWidth="1"/>
    <col min="27" max="27" width="22.140625" customWidth="1"/>
  </cols>
  <sheetData>
    <row r="1" spans="2:124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124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124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  <c r="Z3" s="1468"/>
      <c r="AA3" s="1468"/>
      <c r="AB3" s="1468"/>
      <c r="AC3" s="1468"/>
      <c r="AD3" s="1468"/>
      <c r="AE3" s="1468"/>
      <c r="AF3" s="1468"/>
      <c r="AG3" s="1468"/>
      <c r="AH3" s="1468"/>
      <c r="AI3" s="1468"/>
      <c r="AJ3" s="1468"/>
      <c r="AK3" s="1468"/>
      <c r="AL3" s="1468"/>
      <c r="AM3" s="1468"/>
      <c r="AN3" s="1468"/>
      <c r="AO3" s="1468"/>
      <c r="AP3" s="1468"/>
      <c r="AQ3" s="1468"/>
      <c r="AR3" s="1468"/>
      <c r="AS3" s="1468"/>
      <c r="AT3" s="1468"/>
      <c r="AU3" s="1468"/>
      <c r="AV3" s="1468"/>
      <c r="AW3" s="1468"/>
      <c r="AX3" s="1468"/>
      <c r="AY3" s="1468"/>
      <c r="AZ3" s="1468"/>
      <c r="BA3" s="1468"/>
      <c r="BB3" s="1468"/>
      <c r="BC3" s="1468"/>
      <c r="BD3" s="1468"/>
      <c r="BE3" s="1468"/>
      <c r="BF3" s="1468"/>
      <c r="BG3" s="1468"/>
      <c r="BH3" s="1468"/>
      <c r="BI3" s="1468"/>
      <c r="BJ3" s="1468"/>
      <c r="BK3" s="1468"/>
      <c r="BL3" s="1468"/>
      <c r="BM3" s="1468"/>
      <c r="BN3" s="1468"/>
      <c r="BO3" s="1468"/>
      <c r="BP3" s="1468"/>
      <c r="BQ3" s="1468"/>
      <c r="BR3" s="1468"/>
      <c r="BS3" s="1468"/>
      <c r="BT3" s="1468"/>
      <c r="BU3" s="1468"/>
      <c r="BV3" s="1468"/>
      <c r="BW3" s="1468"/>
      <c r="BX3" s="1468"/>
      <c r="BY3" s="1468"/>
      <c r="BZ3" s="1468"/>
      <c r="CA3" s="1468"/>
      <c r="CB3" s="1468"/>
      <c r="CC3" s="1468"/>
      <c r="CD3" s="1468"/>
      <c r="CE3" s="1468"/>
      <c r="CF3" s="1468"/>
      <c r="CG3" s="1468"/>
      <c r="CH3" s="1468"/>
      <c r="CI3" s="1468"/>
      <c r="CJ3" s="1468"/>
      <c r="CK3" s="1468"/>
      <c r="CL3" s="1468"/>
      <c r="CM3" s="1468"/>
      <c r="CN3" s="1468"/>
      <c r="CO3" s="1468"/>
      <c r="CP3" s="1468"/>
      <c r="CQ3" s="1468"/>
      <c r="CR3" s="1468"/>
      <c r="CS3" s="1468"/>
      <c r="CT3" s="1468"/>
      <c r="CU3" s="1468"/>
      <c r="CV3" s="1468"/>
      <c r="CW3" s="1468"/>
      <c r="CX3" s="1468"/>
      <c r="CY3" s="1468"/>
      <c r="CZ3" s="1468"/>
      <c r="DA3" s="1468"/>
      <c r="DB3" s="1468"/>
      <c r="DC3" s="1468"/>
      <c r="DD3" s="1468"/>
      <c r="DE3" s="1468"/>
      <c r="DF3" s="1468"/>
      <c r="DG3" s="1468"/>
      <c r="DH3" s="1468"/>
      <c r="DI3" s="1468"/>
      <c r="DJ3" s="1468"/>
      <c r="DK3" s="1468"/>
      <c r="DL3" s="1468"/>
      <c r="DM3" s="1468"/>
      <c r="DN3" s="1468"/>
      <c r="DO3" s="1468"/>
      <c r="DP3" s="1468"/>
      <c r="DQ3" s="1468"/>
      <c r="DR3" s="1468"/>
      <c r="DS3" s="1468"/>
      <c r="DT3" s="1468"/>
    </row>
    <row r="4" spans="2:124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  <c r="Z4" s="1468"/>
      <c r="AA4" s="1468"/>
      <c r="AB4" s="1468"/>
      <c r="AC4" s="1468"/>
      <c r="AD4" s="1468"/>
      <c r="AE4" s="1468"/>
      <c r="AF4" s="1468"/>
      <c r="AG4" s="1468"/>
      <c r="AH4" s="1468"/>
      <c r="AI4" s="1468"/>
      <c r="AJ4" s="1468"/>
      <c r="AK4" s="1468"/>
      <c r="AL4" s="1468"/>
      <c r="AM4" s="1468"/>
      <c r="AN4" s="1468"/>
      <c r="AO4" s="1468"/>
      <c r="AP4" s="1468"/>
      <c r="AQ4" s="1468"/>
      <c r="AR4" s="1468"/>
      <c r="AS4" s="1468"/>
      <c r="AT4" s="1468"/>
      <c r="AU4" s="1468"/>
      <c r="AV4" s="1468"/>
      <c r="AW4" s="1468"/>
      <c r="AX4" s="1468"/>
      <c r="AY4" s="1468"/>
      <c r="AZ4" s="1468"/>
      <c r="BA4" s="1468"/>
      <c r="BB4" s="1468"/>
      <c r="BC4" s="1468"/>
      <c r="BD4" s="1468"/>
      <c r="BE4" s="1468"/>
      <c r="BF4" s="1468"/>
      <c r="BG4" s="1468"/>
      <c r="BH4" s="1468"/>
      <c r="BI4" s="1468"/>
      <c r="BJ4" s="1468"/>
      <c r="BK4" s="1468"/>
      <c r="BL4" s="1468"/>
      <c r="BM4" s="1468"/>
      <c r="BN4" s="1468"/>
      <c r="BO4" s="1468"/>
      <c r="BP4" s="1468"/>
      <c r="BQ4" s="1468"/>
      <c r="BR4" s="1468"/>
      <c r="BS4" s="1468"/>
      <c r="BT4" s="1468"/>
      <c r="BU4" s="1468"/>
      <c r="BV4" s="1468"/>
      <c r="BW4" s="1468"/>
      <c r="BX4" s="1468"/>
      <c r="BY4" s="1468"/>
      <c r="BZ4" s="1468"/>
      <c r="CA4" s="1468"/>
      <c r="CB4" s="1468"/>
      <c r="CC4" s="1468"/>
      <c r="CD4" s="1468"/>
      <c r="CE4" s="1468"/>
      <c r="CF4" s="1468"/>
      <c r="CG4" s="1468"/>
      <c r="CH4" s="1468"/>
      <c r="CI4" s="1468"/>
      <c r="CJ4" s="1468"/>
      <c r="CK4" s="1468"/>
      <c r="CL4" s="1468"/>
      <c r="CM4" s="1468"/>
      <c r="CN4" s="1468"/>
      <c r="CO4" s="1468"/>
      <c r="CP4" s="1468"/>
      <c r="CQ4" s="1468"/>
      <c r="CR4" s="1468"/>
      <c r="CS4" s="1468"/>
      <c r="CT4" s="1468"/>
      <c r="CU4" s="1468"/>
      <c r="CV4" s="1468"/>
      <c r="CW4" s="1468"/>
      <c r="CX4" s="1468"/>
      <c r="CY4" s="1468"/>
      <c r="CZ4" s="1468"/>
      <c r="DA4" s="1468"/>
      <c r="DB4" s="1468"/>
      <c r="DC4" s="1468"/>
      <c r="DD4" s="1468"/>
      <c r="DE4" s="1468"/>
      <c r="DF4" s="1468"/>
      <c r="DG4" s="1468"/>
      <c r="DH4" s="1468"/>
      <c r="DI4" s="1468"/>
      <c r="DJ4" s="1468"/>
      <c r="DK4" s="1468"/>
      <c r="DL4" s="1468"/>
      <c r="DM4" s="1468"/>
      <c r="DN4" s="1468"/>
      <c r="DO4" s="1468"/>
      <c r="DP4" s="1468"/>
      <c r="DQ4" s="1468"/>
      <c r="DR4" s="1468"/>
      <c r="DS4" s="1468"/>
      <c r="DT4" s="1468"/>
    </row>
    <row r="5" spans="2:124" x14ac:dyDescent="0.25">
      <c r="B5" s="60"/>
      <c r="C5" s="3036" t="s">
        <v>1010</v>
      </c>
      <c r="D5" s="3036"/>
      <c r="E5" s="303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  <c r="Z5" s="1468"/>
      <c r="AA5" s="1468"/>
      <c r="AB5" s="1468"/>
      <c r="AC5" s="1468"/>
      <c r="AD5" s="1468"/>
      <c r="AE5" s="1468"/>
      <c r="AF5" s="1468"/>
      <c r="AG5" s="1468"/>
      <c r="AH5" s="1468"/>
      <c r="AI5" s="1468"/>
      <c r="AJ5" s="1468"/>
      <c r="AK5" s="1468"/>
      <c r="AL5" s="1468"/>
      <c r="AM5" s="1468"/>
      <c r="AN5" s="1468"/>
      <c r="AO5" s="1468"/>
      <c r="AP5" s="1468"/>
      <c r="AQ5" s="1468"/>
      <c r="AR5" s="1468"/>
      <c r="AS5" s="1468"/>
      <c r="AT5" s="1468"/>
      <c r="AU5" s="1468"/>
      <c r="AV5" s="1468"/>
      <c r="AW5" s="1468"/>
      <c r="AX5" s="1468"/>
      <c r="AY5" s="1468"/>
      <c r="AZ5" s="1468"/>
      <c r="BA5" s="1468"/>
      <c r="BB5" s="1468"/>
      <c r="BC5" s="1468"/>
      <c r="BD5" s="1468"/>
      <c r="BE5" s="1468"/>
      <c r="BF5" s="1468"/>
      <c r="BG5" s="1468"/>
      <c r="BH5" s="1468"/>
      <c r="BI5" s="1468"/>
      <c r="BJ5" s="1468"/>
      <c r="BK5" s="1468"/>
      <c r="BL5" s="1468"/>
      <c r="BM5" s="1468"/>
      <c r="BN5" s="1468"/>
      <c r="BO5" s="1468"/>
      <c r="BP5" s="1468"/>
      <c r="BQ5" s="1468"/>
      <c r="BR5" s="1468"/>
      <c r="BS5" s="1468"/>
      <c r="BT5" s="1468"/>
      <c r="BU5" s="1468"/>
      <c r="BV5" s="1468"/>
      <c r="BW5" s="1468"/>
      <c r="BX5" s="1468"/>
      <c r="BY5" s="1468"/>
      <c r="BZ5" s="1468"/>
      <c r="CA5" s="1468"/>
      <c r="CB5" s="1468"/>
      <c r="CC5" s="1468"/>
      <c r="CD5" s="1468"/>
      <c r="CE5" s="1468"/>
      <c r="CF5" s="1468"/>
      <c r="CG5" s="1468"/>
      <c r="CH5" s="1468"/>
      <c r="CI5" s="1468"/>
      <c r="CJ5" s="1468"/>
      <c r="CK5" s="1468"/>
      <c r="CL5" s="1468"/>
      <c r="CM5" s="1468"/>
      <c r="CN5" s="1468"/>
      <c r="CO5" s="1468"/>
      <c r="CP5" s="1468"/>
      <c r="CQ5" s="1468"/>
      <c r="CR5" s="1468"/>
      <c r="CS5" s="1468"/>
      <c r="CT5" s="1468"/>
      <c r="CU5" s="1468"/>
      <c r="CV5" s="1468"/>
      <c r="CW5" s="1468"/>
      <c r="CX5" s="1468"/>
      <c r="CY5" s="1468"/>
      <c r="CZ5" s="1468"/>
      <c r="DA5" s="1468"/>
      <c r="DB5" s="1468"/>
      <c r="DC5" s="1468"/>
      <c r="DD5" s="1468"/>
      <c r="DE5" s="1468"/>
      <c r="DF5" s="1468"/>
      <c r="DG5" s="1468"/>
      <c r="DH5" s="1468"/>
      <c r="DI5" s="1468"/>
      <c r="DJ5" s="1468"/>
      <c r="DK5" s="1468"/>
      <c r="DL5" s="1468"/>
      <c r="DM5" s="1468"/>
      <c r="DN5" s="1468"/>
      <c r="DO5" s="1468"/>
      <c r="DP5" s="1468"/>
      <c r="DQ5" s="1468"/>
      <c r="DR5" s="1468"/>
      <c r="DS5" s="1468"/>
      <c r="DT5" s="1468"/>
    </row>
    <row r="6" spans="2:124" x14ac:dyDescent="0.25">
      <c r="B6" s="55"/>
      <c r="C6" s="2"/>
      <c r="D6" s="2"/>
      <c r="E6" s="2"/>
      <c r="F6" s="2"/>
      <c r="G6" s="3000" t="s">
        <v>1722</v>
      </c>
      <c r="H6" s="3000"/>
      <c r="I6" s="3000"/>
      <c r="J6" s="3000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  <c r="Z6" s="1468"/>
      <c r="AA6" s="1468"/>
      <c r="AB6" s="1468"/>
      <c r="AC6" s="1468"/>
      <c r="AD6" s="1468"/>
      <c r="AE6" s="1468"/>
      <c r="AF6" s="1468"/>
      <c r="AG6" s="1468"/>
      <c r="AH6" s="1468"/>
      <c r="AI6" s="1468"/>
      <c r="AJ6" s="1468"/>
      <c r="AK6" s="1468"/>
      <c r="AL6" s="1468"/>
      <c r="AM6" s="1468"/>
      <c r="AN6" s="1468"/>
      <c r="AO6" s="1468"/>
      <c r="AP6" s="1468"/>
      <c r="AQ6" s="1468"/>
      <c r="AR6" s="1468"/>
      <c r="AS6" s="1468"/>
      <c r="AT6" s="1468"/>
      <c r="AU6" s="1468"/>
      <c r="AV6" s="1468"/>
      <c r="AW6" s="1468"/>
      <c r="AX6" s="1468"/>
      <c r="AY6" s="1468"/>
      <c r="AZ6" s="1468"/>
      <c r="BA6" s="1468"/>
      <c r="BB6" s="1468"/>
      <c r="BC6" s="1468"/>
      <c r="BD6" s="1468"/>
      <c r="BE6" s="1468"/>
      <c r="BF6" s="1468"/>
      <c r="BG6" s="1468"/>
      <c r="BH6" s="1468"/>
      <c r="BI6" s="1468"/>
      <c r="BJ6" s="1468"/>
      <c r="BK6" s="1468"/>
      <c r="BL6" s="1468"/>
      <c r="BM6" s="1468"/>
      <c r="BN6" s="1468"/>
      <c r="BO6" s="1468"/>
      <c r="BP6" s="1468"/>
      <c r="BQ6" s="1468"/>
      <c r="BR6" s="1468"/>
      <c r="BS6" s="1468"/>
      <c r="BT6" s="1468"/>
      <c r="BU6" s="1468"/>
      <c r="BV6" s="1468"/>
      <c r="BW6" s="1468"/>
      <c r="BX6" s="1468"/>
      <c r="BY6" s="1468"/>
      <c r="BZ6" s="1468"/>
      <c r="CA6" s="1468"/>
      <c r="CB6" s="1468"/>
      <c r="CC6" s="1468"/>
      <c r="CD6" s="1468"/>
      <c r="CE6" s="1468"/>
      <c r="CF6" s="1468"/>
      <c r="CG6" s="1468"/>
      <c r="CH6" s="1468"/>
      <c r="CI6" s="1468"/>
      <c r="CJ6" s="1468"/>
      <c r="CK6" s="1468"/>
      <c r="CL6" s="1468"/>
      <c r="CM6" s="1468"/>
      <c r="CN6" s="1468"/>
      <c r="CO6" s="1468"/>
      <c r="CP6" s="1468"/>
      <c r="CQ6" s="1468"/>
      <c r="CR6" s="1468"/>
      <c r="CS6" s="1468"/>
      <c r="CT6" s="1468"/>
      <c r="CU6" s="1468"/>
      <c r="CV6" s="1468"/>
      <c r="CW6" s="1468"/>
      <c r="CX6" s="1468"/>
      <c r="CY6" s="1468"/>
      <c r="CZ6" s="1468"/>
      <c r="DA6" s="1468"/>
      <c r="DB6" s="1468"/>
      <c r="DC6" s="1468"/>
      <c r="DD6" s="1468"/>
      <c r="DE6" s="1468"/>
      <c r="DF6" s="1468"/>
      <c r="DG6" s="1468"/>
      <c r="DH6" s="1468"/>
      <c r="DI6" s="1468"/>
      <c r="DJ6" s="1468"/>
      <c r="DK6" s="1468"/>
      <c r="DL6" s="1468"/>
      <c r="DM6" s="1468"/>
      <c r="DN6" s="1468"/>
      <c r="DO6" s="1468"/>
      <c r="DP6" s="1468"/>
      <c r="DQ6" s="1468"/>
      <c r="DR6" s="1468"/>
      <c r="DS6" s="1468"/>
      <c r="DT6" s="1468"/>
    </row>
    <row r="7" spans="2:124" x14ac:dyDescent="0.25">
      <c r="B7" s="3038" t="s">
        <v>831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  <c r="Z7" s="1468"/>
      <c r="AA7" s="1468"/>
      <c r="AB7" s="1468"/>
      <c r="AC7" s="1468"/>
      <c r="AD7" s="1468"/>
      <c r="AE7" s="1468"/>
      <c r="AF7" s="1468"/>
      <c r="AG7" s="1468"/>
      <c r="AH7" s="1468"/>
      <c r="AI7" s="1468"/>
      <c r="AJ7" s="1468"/>
      <c r="AK7" s="1468"/>
      <c r="AL7" s="1468"/>
      <c r="AM7" s="1468"/>
      <c r="AN7" s="1468"/>
      <c r="AO7" s="1468"/>
      <c r="AP7" s="1468"/>
      <c r="AQ7" s="1468"/>
      <c r="AR7" s="1468"/>
      <c r="AS7" s="1468"/>
      <c r="AT7" s="1468"/>
      <c r="AU7" s="1468"/>
      <c r="AV7" s="1468"/>
      <c r="AW7" s="1468"/>
      <c r="AX7" s="1468"/>
      <c r="AY7" s="1468"/>
      <c r="AZ7" s="1468"/>
      <c r="BA7" s="1468"/>
      <c r="BB7" s="1468"/>
      <c r="BC7" s="1468"/>
      <c r="BD7" s="1468"/>
      <c r="BE7" s="1468"/>
      <c r="BF7" s="1468"/>
      <c r="BG7" s="1468"/>
      <c r="BH7" s="1468"/>
      <c r="BI7" s="1468"/>
      <c r="BJ7" s="1468"/>
      <c r="BK7" s="1468"/>
      <c r="BL7" s="1468"/>
      <c r="BM7" s="1468"/>
      <c r="BN7" s="1468"/>
      <c r="BO7" s="1468"/>
      <c r="BP7" s="1468"/>
      <c r="BQ7" s="1468"/>
      <c r="BR7" s="1468"/>
      <c r="BS7" s="1468"/>
      <c r="BT7" s="1468"/>
      <c r="BU7" s="1468"/>
      <c r="BV7" s="1468"/>
      <c r="BW7" s="1468"/>
      <c r="BX7" s="1468"/>
      <c r="BY7" s="1468"/>
      <c r="BZ7" s="1468"/>
      <c r="CA7" s="1468"/>
      <c r="CB7" s="1468"/>
      <c r="CC7" s="1468"/>
      <c r="CD7" s="1468"/>
      <c r="CE7" s="1468"/>
      <c r="CF7" s="1468"/>
      <c r="CG7" s="1468"/>
      <c r="CH7" s="1468"/>
      <c r="CI7" s="1468"/>
      <c r="CJ7" s="1468"/>
      <c r="CK7" s="1468"/>
      <c r="CL7" s="1468"/>
      <c r="CM7" s="1468"/>
      <c r="CN7" s="1468"/>
      <c r="CO7" s="1468"/>
      <c r="CP7" s="1468"/>
      <c r="CQ7" s="1468"/>
      <c r="CR7" s="1468"/>
      <c r="CS7" s="1468"/>
      <c r="CT7" s="1468"/>
      <c r="CU7" s="1468"/>
      <c r="CV7" s="1468"/>
      <c r="CW7" s="1468"/>
      <c r="CX7" s="1468"/>
      <c r="CY7" s="1468"/>
      <c r="CZ7" s="1468"/>
      <c r="DA7" s="1468"/>
      <c r="DB7" s="1468"/>
      <c r="DC7" s="1468"/>
      <c r="DD7" s="1468"/>
      <c r="DE7" s="1468"/>
      <c r="DF7" s="1468"/>
      <c r="DG7" s="1468"/>
      <c r="DH7" s="1468"/>
      <c r="DI7" s="1468"/>
      <c r="DJ7" s="1468"/>
      <c r="DK7" s="1468"/>
      <c r="DL7" s="1468"/>
      <c r="DM7" s="1468"/>
      <c r="DN7" s="1468"/>
      <c r="DO7" s="1468"/>
      <c r="DP7" s="1468"/>
      <c r="DQ7" s="1468"/>
      <c r="DR7" s="1468"/>
      <c r="DS7" s="1468"/>
      <c r="DT7" s="1468"/>
    </row>
    <row r="8" spans="2:124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  <c r="Z8" s="1468"/>
      <c r="AA8" s="1468"/>
      <c r="AB8" s="1468"/>
      <c r="AC8" s="1468"/>
      <c r="AD8" s="1468"/>
      <c r="AE8" s="1468"/>
      <c r="AF8" s="1468"/>
      <c r="AG8" s="1468"/>
      <c r="AH8" s="1468"/>
      <c r="AI8" s="1468"/>
      <c r="AJ8" s="1468"/>
      <c r="AK8" s="1468"/>
      <c r="AL8" s="1468"/>
      <c r="AM8" s="1468"/>
      <c r="AN8" s="1468"/>
      <c r="AO8" s="1468"/>
      <c r="AP8" s="1468"/>
      <c r="AQ8" s="1468"/>
      <c r="AR8" s="1468"/>
      <c r="AS8" s="1468"/>
      <c r="AT8" s="1468"/>
      <c r="AU8" s="1468"/>
      <c r="AV8" s="1468"/>
      <c r="AW8" s="1468"/>
      <c r="AX8" s="1468"/>
      <c r="AY8" s="1468"/>
      <c r="AZ8" s="1468"/>
      <c r="BA8" s="1468"/>
      <c r="BB8" s="1468"/>
      <c r="BC8" s="1468"/>
      <c r="BD8" s="1468"/>
      <c r="BE8" s="1468"/>
      <c r="BF8" s="1468"/>
      <c r="BG8" s="1468"/>
      <c r="BH8" s="1468"/>
      <c r="BI8" s="1468"/>
      <c r="BJ8" s="1468"/>
      <c r="BK8" s="1468"/>
      <c r="BL8" s="1468"/>
      <c r="BM8" s="1468"/>
      <c r="BN8" s="1468"/>
      <c r="BO8" s="1468"/>
      <c r="BP8" s="1468"/>
      <c r="BQ8" s="1468"/>
      <c r="BR8" s="1468"/>
      <c r="BS8" s="1468"/>
      <c r="BT8" s="1468"/>
      <c r="BU8" s="1468"/>
      <c r="BV8" s="1468"/>
      <c r="BW8" s="1468"/>
      <c r="BX8" s="1468"/>
      <c r="BY8" s="1468"/>
      <c r="BZ8" s="1468"/>
      <c r="CA8" s="1468"/>
      <c r="CB8" s="1468"/>
      <c r="CC8" s="1468"/>
      <c r="CD8" s="1468"/>
      <c r="CE8" s="1468"/>
      <c r="CF8" s="1468"/>
      <c r="CG8" s="1468"/>
      <c r="CH8" s="1468"/>
      <c r="CI8" s="1468"/>
      <c r="CJ8" s="1468"/>
      <c r="CK8" s="1468"/>
      <c r="CL8" s="1468"/>
      <c r="CM8" s="1468"/>
      <c r="CN8" s="1468"/>
      <c r="CO8" s="1468"/>
      <c r="CP8" s="1468"/>
      <c r="CQ8" s="1468"/>
      <c r="CR8" s="1468"/>
      <c r="CS8" s="1468"/>
      <c r="CT8" s="1468"/>
      <c r="CU8" s="1468"/>
      <c r="CV8" s="1468"/>
      <c r="CW8" s="1468"/>
      <c r="CX8" s="1468"/>
      <c r="CY8" s="1468"/>
      <c r="CZ8" s="1468"/>
      <c r="DA8" s="1468"/>
      <c r="DB8" s="1468"/>
      <c r="DC8" s="1468"/>
      <c r="DD8" s="1468"/>
      <c r="DE8" s="1468"/>
      <c r="DF8" s="1468"/>
      <c r="DG8" s="1468"/>
      <c r="DH8" s="1468"/>
      <c r="DI8" s="1468"/>
      <c r="DJ8" s="1468"/>
      <c r="DK8" s="1468"/>
      <c r="DL8" s="1468"/>
      <c r="DM8" s="1468"/>
      <c r="DN8" s="1468"/>
      <c r="DO8" s="1468"/>
      <c r="DP8" s="1468"/>
      <c r="DQ8" s="1468"/>
      <c r="DR8" s="1468"/>
      <c r="DS8" s="1468"/>
      <c r="DT8" s="1468"/>
    </row>
    <row r="9" spans="2:124" x14ac:dyDescent="0.25">
      <c r="B9" s="55"/>
      <c r="C9" s="3000" t="s">
        <v>833</v>
      </c>
      <c r="D9" s="3000"/>
      <c r="E9" s="3000"/>
      <c r="F9" s="3000"/>
      <c r="G9" s="3000"/>
      <c r="H9" s="2"/>
      <c r="I9" s="2"/>
      <c r="J9" s="2"/>
      <c r="K9" s="3000" t="s">
        <v>1186</v>
      </c>
      <c r="L9" s="3000"/>
      <c r="M9" s="3000"/>
      <c r="N9" s="3000"/>
      <c r="O9" s="3000"/>
      <c r="P9" s="3000"/>
      <c r="Q9" s="3000"/>
      <c r="R9" s="3000"/>
      <c r="S9" s="3000"/>
      <c r="T9" s="3000"/>
      <c r="U9" s="3000"/>
      <c r="V9" s="2"/>
      <c r="W9" s="2"/>
      <c r="X9" s="2"/>
      <c r="Y9" s="62"/>
      <c r="Z9" s="1468"/>
      <c r="AA9" s="1468"/>
      <c r="AB9" s="1468"/>
      <c r="AC9" s="1468"/>
      <c r="AD9" s="1468"/>
      <c r="AE9" s="1468"/>
      <c r="AF9" s="1468"/>
      <c r="AG9" s="1468"/>
      <c r="AH9" s="1468"/>
      <c r="AI9" s="1468"/>
      <c r="AJ9" s="1468"/>
      <c r="AK9" s="1468"/>
      <c r="AL9" s="1468"/>
      <c r="AM9" s="1468"/>
      <c r="AN9" s="1468"/>
      <c r="AO9" s="1468"/>
      <c r="AP9" s="1468"/>
      <c r="AQ9" s="1468"/>
      <c r="AR9" s="1468"/>
      <c r="AS9" s="1468"/>
      <c r="AT9" s="1468"/>
      <c r="AU9" s="1468"/>
      <c r="AV9" s="1468"/>
      <c r="AW9" s="1468"/>
      <c r="AX9" s="1468"/>
      <c r="AY9" s="1468"/>
      <c r="AZ9" s="1468"/>
      <c r="BA9" s="1468"/>
      <c r="BB9" s="1468"/>
      <c r="BC9" s="1468"/>
      <c r="BD9" s="1468"/>
      <c r="BE9" s="1468"/>
      <c r="BF9" s="1468"/>
      <c r="BG9" s="1468"/>
      <c r="BH9" s="1468"/>
      <c r="BI9" s="1468"/>
      <c r="BJ9" s="1468"/>
      <c r="BK9" s="1468"/>
      <c r="BL9" s="1468"/>
      <c r="BM9" s="1468"/>
      <c r="BN9" s="1468"/>
      <c r="BO9" s="1468"/>
      <c r="BP9" s="1468"/>
      <c r="BQ9" s="1468"/>
      <c r="BR9" s="1468"/>
      <c r="BS9" s="1468"/>
      <c r="BT9" s="1468"/>
      <c r="BU9" s="1468"/>
      <c r="BV9" s="1468"/>
      <c r="BW9" s="1468"/>
      <c r="BX9" s="1468"/>
      <c r="BY9" s="1468"/>
      <c r="BZ9" s="1468"/>
      <c r="CA9" s="1468"/>
      <c r="CB9" s="1468"/>
      <c r="CC9" s="1468"/>
      <c r="CD9" s="1468"/>
      <c r="CE9" s="1468"/>
      <c r="CF9" s="1468"/>
      <c r="CG9" s="1468"/>
      <c r="CH9" s="1468"/>
      <c r="CI9" s="1468"/>
      <c r="CJ9" s="1468"/>
      <c r="CK9" s="1468"/>
      <c r="CL9" s="1468"/>
      <c r="CM9" s="1468"/>
      <c r="CN9" s="1468"/>
      <c r="CO9" s="1468"/>
      <c r="CP9" s="1468"/>
      <c r="CQ9" s="1468"/>
      <c r="CR9" s="1468"/>
      <c r="CS9" s="1468"/>
      <c r="CT9" s="1468"/>
      <c r="CU9" s="1468"/>
      <c r="CV9" s="1468"/>
      <c r="CW9" s="1468"/>
      <c r="CX9" s="1468"/>
      <c r="CY9" s="1468"/>
      <c r="CZ9" s="1468"/>
      <c r="DA9" s="1468"/>
      <c r="DB9" s="1468"/>
      <c r="DC9" s="1468"/>
      <c r="DD9" s="1468"/>
      <c r="DE9" s="1468"/>
      <c r="DF9" s="1468"/>
      <c r="DG9" s="1468"/>
      <c r="DH9" s="1468"/>
      <c r="DI9" s="1468"/>
      <c r="DJ9" s="1468"/>
      <c r="DK9" s="1468"/>
      <c r="DL9" s="1468"/>
      <c r="DM9" s="1468"/>
      <c r="DN9" s="1468"/>
      <c r="DO9" s="1468"/>
      <c r="DP9" s="1468"/>
      <c r="DQ9" s="1468"/>
      <c r="DR9" s="1468"/>
      <c r="DS9" s="1468"/>
      <c r="DT9" s="1468"/>
    </row>
    <row r="10" spans="2:124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  <c r="Z10" s="1468"/>
      <c r="AA10" s="1468"/>
      <c r="AB10" s="1468"/>
      <c r="AC10" s="1468"/>
      <c r="AD10" s="1468"/>
      <c r="AE10" s="1468"/>
      <c r="AF10" s="1468"/>
      <c r="AG10" s="1468"/>
      <c r="AH10" s="1468"/>
      <c r="AI10" s="1468"/>
      <c r="AJ10" s="1468"/>
      <c r="AK10" s="1468"/>
      <c r="AL10" s="1468"/>
      <c r="AM10" s="1468"/>
      <c r="AN10" s="1468"/>
      <c r="AO10" s="1468"/>
      <c r="AP10" s="1468"/>
      <c r="AQ10" s="1468"/>
      <c r="AR10" s="1468"/>
      <c r="AS10" s="1468"/>
      <c r="AT10" s="1468"/>
      <c r="AU10" s="1468"/>
      <c r="AV10" s="1468"/>
      <c r="AW10" s="1468"/>
      <c r="AX10" s="1468"/>
      <c r="AY10" s="1468"/>
      <c r="AZ10" s="1468"/>
      <c r="BA10" s="1468"/>
      <c r="BB10" s="1468"/>
      <c r="BC10" s="1468"/>
      <c r="BD10" s="1468"/>
      <c r="BE10" s="1468"/>
      <c r="BF10" s="1468"/>
      <c r="BG10" s="1468"/>
      <c r="BH10" s="1468"/>
      <c r="BI10" s="1468"/>
      <c r="BJ10" s="1468"/>
      <c r="BK10" s="1468"/>
      <c r="BL10" s="1468"/>
      <c r="BM10" s="1468"/>
      <c r="BN10" s="1468"/>
      <c r="BO10" s="1468"/>
      <c r="BP10" s="1468"/>
      <c r="BQ10" s="1468"/>
      <c r="BR10" s="1468"/>
      <c r="BS10" s="1468"/>
      <c r="BT10" s="1468"/>
      <c r="BU10" s="1468"/>
      <c r="BV10" s="1468"/>
      <c r="BW10" s="1468"/>
      <c r="BX10" s="1468"/>
      <c r="BY10" s="1468"/>
      <c r="BZ10" s="1468"/>
      <c r="CA10" s="1468"/>
      <c r="CB10" s="1468"/>
      <c r="CC10" s="1468"/>
      <c r="CD10" s="1468"/>
      <c r="CE10" s="1468"/>
      <c r="CF10" s="1468"/>
      <c r="CG10" s="1468"/>
      <c r="CH10" s="1468"/>
      <c r="CI10" s="1468"/>
      <c r="CJ10" s="1468"/>
      <c r="CK10" s="1468"/>
      <c r="CL10" s="1468"/>
      <c r="CM10" s="1468"/>
      <c r="CN10" s="1468"/>
      <c r="CO10" s="1468"/>
      <c r="CP10" s="1468"/>
      <c r="CQ10" s="1468"/>
      <c r="CR10" s="1468"/>
      <c r="CS10" s="1468"/>
      <c r="CT10" s="1468"/>
      <c r="CU10" s="1468"/>
      <c r="CV10" s="1468"/>
      <c r="CW10" s="1468"/>
      <c r="CX10" s="1468"/>
      <c r="CY10" s="1468"/>
      <c r="CZ10" s="1468"/>
      <c r="DA10" s="1468"/>
      <c r="DB10" s="1468"/>
      <c r="DC10" s="1468"/>
      <c r="DD10" s="1468"/>
      <c r="DE10" s="1468"/>
      <c r="DF10" s="1468"/>
      <c r="DG10" s="1468"/>
      <c r="DH10" s="1468"/>
      <c r="DI10" s="1468"/>
      <c r="DJ10" s="1468"/>
      <c r="DK10" s="1468"/>
      <c r="DL10" s="1468"/>
      <c r="DM10" s="1468"/>
      <c r="DN10" s="1468"/>
      <c r="DO10" s="1468"/>
      <c r="DP10" s="1468"/>
      <c r="DQ10" s="1468"/>
      <c r="DR10" s="1468"/>
      <c r="DS10" s="1468"/>
      <c r="DT10" s="1468"/>
    </row>
    <row r="11" spans="2:124" ht="15.75" customHeight="1" thickBot="1" x14ac:dyDescent="0.3">
      <c r="B11" s="3401" t="s">
        <v>913</v>
      </c>
      <c r="C11" s="3401" t="s">
        <v>978</v>
      </c>
      <c r="D11" s="3010" t="s">
        <v>798</v>
      </c>
      <c r="E11" s="3010"/>
      <c r="F11" s="3010"/>
      <c r="G11" s="3010"/>
      <c r="H11" s="3011"/>
      <c r="I11" s="3407" t="s">
        <v>713</v>
      </c>
      <c r="J11" s="3010" t="s">
        <v>45</v>
      </c>
      <c r="K11" s="3010"/>
      <c r="L11" s="3010"/>
      <c r="M11" s="3010"/>
      <c r="N11" s="3011"/>
      <c r="O11" s="55"/>
      <c r="P11" s="2"/>
      <c r="Q11" s="2"/>
      <c r="R11" s="62"/>
      <c r="S11" s="62"/>
      <c r="T11" s="3394" t="s">
        <v>47</v>
      </c>
      <c r="U11" s="3394" t="s">
        <v>678</v>
      </c>
      <c r="V11" s="3246" t="s">
        <v>872</v>
      </c>
      <c r="W11" s="3413" t="s">
        <v>2305</v>
      </c>
      <c r="X11" s="3414"/>
      <c r="Y11" s="221" t="s">
        <v>2461</v>
      </c>
      <c r="Z11" s="1468"/>
      <c r="AA11" s="1468"/>
      <c r="AB11" s="1468"/>
      <c r="AC11" s="1468"/>
      <c r="AD11" s="1468"/>
      <c r="AE11" s="1468"/>
      <c r="AF11" s="1468"/>
      <c r="AG11" s="1468"/>
      <c r="AH11" s="1468"/>
      <c r="AI11" s="1468"/>
      <c r="AJ11" s="1468"/>
      <c r="AK11" s="1468"/>
      <c r="AL11" s="1468"/>
      <c r="AM11" s="1468"/>
      <c r="AN11" s="1468"/>
      <c r="AO11" s="1468"/>
      <c r="AP11" s="1468"/>
      <c r="AQ11" s="1468"/>
      <c r="AR11" s="1468"/>
      <c r="AS11" s="1468"/>
      <c r="AT11" s="1468"/>
      <c r="AU11" s="1468"/>
      <c r="AV11" s="1468"/>
      <c r="AW11" s="1468"/>
      <c r="AX11" s="1468"/>
      <c r="AY11" s="1468"/>
      <c r="AZ11" s="1468"/>
      <c r="BA11" s="1468"/>
      <c r="BB11" s="1468"/>
      <c r="BC11" s="1468"/>
      <c r="BD11" s="1468"/>
      <c r="BE11" s="1468"/>
      <c r="BF11" s="1468"/>
      <c r="BG11" s="1468"/>
      <c r="BH11" s="1468"/>
      <c r="BI11" s="1468"/>
      <c r="BJ11" s="1468"/>
      <c r="BK11" s="1468"/>
      <c r="BL11" s="1468"/>
      <c r="BM11" s="1468"/>
      <c r="BN11" s="1468"/>
      <c r="BO11" s="1468"/>
      <c r="BP11" s="1468"/>
      <c r="BQ11" s="1468"/>
      <c r="BR11" s="1468"/>
      <c r="BS11" s="1468"/>
      <c r="BT11" s="1468"/>
      <c r="BU11" s="1468"/>
      <c r="BV11" s="1468"/>
      <c r="BW11" s="1468"/>
      <c r="BX11" s="1468"/>
      <c r="BY11" s="1468"/>
      <c r="BZ11" s="1468"/>
      <c r="CA11" s="1468"/>
      <c r="CB11" s="1468"/>
      <c r="CC11" s="1468"/>
      <c r="CD11" s="1468"/>
      <c r="CE11" s="1468"/>
      <c r="CF11" s="1468"/>
      <c r="CG11" s="1468"/>
      <c r="CH11" s="1468"/>
      <c r="CI11" s="1468"/>
      <c r="CJ11" s="1468"/>
      <c r="CK11" s="1468"/>
      <c r="CL11" s="1468"/>
      <c r="CM11" s="1468"/>
      <c r="CN11" s="1468"/>
      <c r="CO11" s="1468"/>
      <c r="CP11" s="1468"/>
      <c r="CQ11" s="1468"/>
      <c r="CR11" s="1468"/>
      <c r="CS11" s="1468"/>
      <c r="CT11" s="1468"/>
      <c r="CU11" s="1468"/>
      <c r="CV11" s="1468"/>
      <c r="CW11" s="1468"/>
      <c r="CX11" s="1468"/>
      <c r="CY11" s="1468"/>
      <c r="CZ11" s="1468"/>
      <c r="DA11" s="1468"/>
      <c r="DB11" s="1468"/>
      <c r="DC11" s="1468"/>
      <c r="DD11" s="1468"/>
      <c r="DE11" s="1468"/>
      <c r="DF11" s="1468"/>
      <c r="DG11" s="1468"/>
      <c r="DH11" s="1468"/>
      <c r="DI11" s="1468"/>
      <c r="DJ11" s="1468"/>
      <c r="DK11" s="1468"/>
      <c r="DL11" s="1468"/>
      <c r="DM11" s="1468"/>
      <c r="DN11" s="1468"/>
      <c r="DO11" s="1468"/>
      <c r="DP11" s="1468"/>
      <c r="DQ11" s="1468"/>
      <c r="DR11" s="1468"/>
      <c r="DS11" s="1468"/>
      <c r="DT11" s="1468"/>
    </row>
    <row r="12" spans="2:124" x14ac:dyDescent="0.25">
      <c r="B12" s="3402"/>
      <c r="C12" s="3402"/>
      <c r="D12" s="3407" t="s">
        <v>690</v>
      </c>
      <c r="E12" s="3407" t="s">
        <v>21</v>
      </c>
      <c r="F12" s="3401" t="s">
        <v>692</v>
      </c>
      <c r="G12" s="3401" t="s">
        <v>693</v>
      </c>
      <c r="H12" s="3401" t="s">
        <v>703</v>
      </c>
      <c r="I12" s="3408"/>
      <c r="J12" s="3407" t="s">
        <v>671</v>
      </c>
      <c r="K12" s="3401" t="s">
        <v>299</v>
      </c>
      <c r="L12" s="3402" t="s">
        <v>5</v>
      </c>
      <c r="M12" s="3402" t="s">
        <v>44</v>
      </c>
      <c r="N12" s="3408" t="s">
        <v>6</v>
      </c>
      <c r="O12" s="55"/>
      <c r="P12" s="2"/>
      <c r="Q12" s="2"/>
      <c r="R12" s="62"/>
      <c r="S12" s="62"/>
      <c r="T12" s="3403"/>
      <c r="U12" s="3403"/>
      <c r="V12" s="3200"/>
      <c r="W12" s="3394"/>
      <c r="X12" s="3394" t="s">
        <v>717</v>
      </c>
      <c r="Y12" s="3394" t="s">
        <v>762</v>
      </c>
      <c r="Z12" s="1468"/>
      <c r="AA12" s="1468"/>
      <c r="AB12" s="1468"/>
      <c r="AC12" s="1468"/>
      <c r="AD12" s="1468"/>
      <c r="AE12" s="1468"/>
      <c r="AF12" s="1468"/>
      <c r="AG12" s="1468"/>
      <c r="AH12" s="1468"/>
      <c r="AI12" s="1468"/>
      <c r="AJ12" s="1468"/>
      <c r="AK12" s="1468"/>
      <c r="AL12" s="1468"/>
      <c r="AM12" s="1468"/>
      <c r="AN12" s="1468"/>
      <c r="AO12" s="1468"/>
      <c r="AP12" s="1468"/>
      <c r="AQ12" s="1468"/>
      <c r="AR12" s="1468"/>
      <c r="AS12" s="1468"/>
      <c r="AT12" s="1468"/>
      <c r="AU12" s="1468"/>
      <c r="AV12" s="1468"/>
      <c r="AW12" s="1468"/>
      <c r="AX12" s="1468"/>
      <c r="AY12" s="1468"/>
      <c r="AZ12" s="1468"/>
      <c r="BA12" s="1468"/>
      <c r="BB12" s="1468"/>
      <c r="BC12" s="1468"/>
      <c r="BD12" s="1468"/>
      <c r="BE12" s="1468"/>
      <c r="BF12" s="1468"/>
      <c r="BG12" s="1468"/>
      <c r="BH12" s="1468"/>
      <c r="BI12" s="1468"/>
      <c r="BJ12" s="1468"/>
      <c r="BK12" s="1468"/>
      <c r="BL12" s="1468"/>
      <c r="BM12" s="1468"/>
      <c r="BN12" s="1468"/>
      <c r="BO12" s="1468"/>
      <c r="BP12" s="1468"/>
      <c r="BQ12" s="1468"/>
      <c r="BR12" s="1468"/>
      <c r="BS12" s="1468"/>
      <c r="BT12" s="1468"/>
      <c r="BU12" s="1468"/>
      <c r="BV12" s="1468"/>
      <c r="BW12" s="1468"/>
      <c r="BX12" s="1468"/>
      <c r="BY12" s="1468"/>
      <c r="BZ12" s="1468"/>
      <c r="CA12" s="1468"/>
      <c r="CB12" s="1468"/>
      <c r="CC12" s="1468"/>
      <c r="CD12" s="1468"/>
      <c r="CE12" s="1468"/>
      <c r="CF12" s="1468"/>
      <c r="CG12" s="1468"/>
      <c r="CH12" s="1468"/>
      <c r="CI12" s="1468"/>
      <c r="CJ12" s="1468"/>
      <c r="CK12" s="1468"/>
      <c r="CL12" s="1468"/>
      <c r="CM12" s="1468"/>
      <c r="CN12" s="1468"/>
      <c r="CO12" s="1468"/>
      <c r="CP12" s="1468"/>
      <c r="CQ12" s="1468"/>
      <c r="CR12" s="1468"/>
      <c r="CS12" s="1468"/>
      <c r="CT12" s="1468"/>
      <c r="CU12" s="1468"/>
      <c r="CV12" s="1468"/>
      <c r="CW12" s="1468"/>
      <c r="CX12" s="1468"/>
      <c r="CY12" s="1468"/>
      <c r="CZ12" s="1468"/>
      <c r="DA12" s="1468"/>
      <c r="DB12" s="1468"/>
      <c r="DC12" s="1468"/>
      <c r="DD12" s="1468"/>
      <c r="DE12" s="1468"/>
      <c r="DF12" s="1468"/>
      <c r="DG12" s="1468"/>
      <c r="DH12" s="1468"/>
      <c r="DI12" s="1468"/>
      <c r="DJ12" s="1468"/>
      <c r="DK12" s="1468"/>
      <c r="DL12" s="1468"/>
      <c r="DM12" s="1468"/>
      <c r="DN12" s="1468"/>
      <c r="DO12" s="1468"/>
      <c r="DP12" s="1468"/>
      <c r="DQ12" s="1468"/>
      <c r="DR12" s="1468"/>
      <c r="DS12" s="1468"/>
      <c r="DT12" s="1468"/>
    </row>
    <row r="13" spans="2:124" x14ac:dyDescent="0.25">
      <c r="B13" s="3402"/>
      <c r="C13" s="3402"/>
      <c r="D13" s="3408"/>
      <c r="E13" s="3408"/>
      <c r="F13" s="3402"/>
      <c r="G13" s="3402"/>
      <c r="H13" s="3402"/>
      <c r="I13" s="3408"/>
      <c r="J13" s="3408"/>
      <c r="K13" s="3402"/>
      <c r="L13" s="3402"/>
      <c r="M13" s="3402"/>
      <c r="N13" s="3408"/>
      <c r="O13" s="2999" t="s">
        <v>46</v>
      </c>
      <c r="P13" s="3000"/>
      <c r="Q13" s="3000"/>
      <c r="R13" s="3001"/>
      <c r="S13" s="706" t="s">
        <v>22</v>
      </c>
      <c r="T13" s="3403"/>
      <c r="U13" s="3403"/>
      <c r="V13" s="3200"/>
      <c r="W13" s="3395"/>
      <c r="X13" s="3395"/>
      <c r="Y13" s="3395"/>
      <c r="Z13" s="1468"/>
      <c r="AA13" s="1468"/>
      <c r="AB13" s="1468"/>
      <c r="AC13" s="1468"/>
      <c r="AD13" s="1468"/>
      <c r="AE13" s="1468"/>
      <c r="AF13" s="1468"/>
      <c r="AG13" s="1468"/>
      <c r="AH13" s="1468"/>
      <c r="AI13" s="1468"/>
      <c r="AJ13" s="1468"/>
      <c r="AK13" s="1468"/>
      <c r="AL13" s="1468"/>
      <c r="AM13" s="1468"/>
      <c r="AN13" s="1468"/>
      <c r="AO13" s="1468"/>
      <c r="AP13" s="1468"/>
      <c r="AQ13" s="1468"/>
      <c r="AR13" s="1468"/>
      <c r="AS13" s="1468"/>
      <c r="AT13" s="1468"/>
      <c r="AU13" s="1468"/>
      <c r="AV13" s="1468"/>
      <c r="AW13" s="1468"/>
      <c r="AX13" s="1468"/>
      <c r="AY13" s="1468"/>
      <c r="AZ13" s="1468"/>
      <c r="BA13" s="1468"/>
      <c r="BB13" s="1468"/>
      <c r="BC13" s="1468"/>
      <c r="BD13" s="1468"/>
      <c r="BE13" s="1468"/>
      <c r="BF13" s="1468"/>
      <c r="BG13" s="1468"/>
      <c r="BH13" s="1468"/>
      <c r="BI13" s="1468"/>
      <c r="BJ13" s="1468"/>
      <c r="BK13" s="1468"/>
      <c r="BL13" s="1468"/>
      <c r="BM13" s="1468"/>
      <c r="BN13" s="1468"/>
      <c r="BO13" s="1468"/>
      <c r="BP13" s="1468"/>
      <c r="BQ13" s="1468"/>
      <c r="BR13" s="1468"/>
      <c r="BS13" s="1468"/>
      <c r="BT13" s="1468"/>
      <c r="BU13" s="1468"/>
      <c r="BV13" s="1468"/>
      <c r="BW13" s="1468"/>
      <c r="BX13" s="1468"/>
      <c r="BY13" s="1468"/>
      <c r="BZ13" s="1468"/>
      <c r="CA13" s="1468"/>
      <c r="CB13" s="1468"/>
      <c r="CC13" s="1468"/>
      <c r="CD13" s="1468"/>
      <c r="CE13" s="1468"/>
      <c r="CF13" s="1468"/>
      <c r="CG13" s="1468"/>
      <c r="CH13" s="1468"/>
      <c r="CI13" s="1468"/>
      <c r="CJ13" s="1468"/>
      <c r="CK13" s="1468"/>
      <c r="CL13" s="1468"/>
      <c r="CM13" s="1468"/>
      <c r="CN13" s="1468"/>
      <c r="CO13" s="1468"/>
      <c r="CP13" s="1468"/>
      <c r="CQ13" s="1468"/>
      <c r="CR13" s="1468"/>
      <c r="CS13" s="1468"/>
      <c r="CT13" s="1468"/>
      <c r="CU13" s="1468"/>
      <c r="CV13" s="1468"/>
      <c r="CW13" s="1468"/>
      <c r="CX13" s="1468"/>
      <c r="CY13" s="1468"/>
      <c r="CZ13" s="1468"/>
      <c r="DA13" s="1468"/>
      <c r="DB13" s="1468"/>
      <c r="DC13" s="1468"/>
      <c r="DD13" s="1468"/>
      <c r="DE13" s="1468"/>
      <c r="DF13" s="1468"/>
      <c r="DG13" s="1468"/>
      <c r="DH13" s="1468"/>
      <c r="DI13" s="1468"/>
      <c r="DJ13" s="1468"/>
      <c r="DK13" s="1468"/>
      <c r="DL13" s="1468"/>
      <c r="DM13" s="1468"/>
      <c r="DN13" s="1468"/>
      <c r="DO13" s="1468"/>
      <c r="DP13" s="1468"/>
      <c r="DQ13" s="1468"/>
      <c r="DR13" s="1468"/>
      <c r="DS13" s="1468"/>
      <c r="DT13" s="1468"/>
    </row>
    <row r="14" spans="2:124" x14ac:dyDescent="0.25">
      <c r="B14" s="3402"/>
      <c r="C14" s="3402"/>
      <c r="D14" s="3408"/>
      <c r="E14" s="3408"/>
      <c r="F14" s="3402"/>
      <c r="G14" s="3402"/>
      <c r="H14" s="3402"/>
      <c r="I14" s="3408"/>
      <c r="J14" s="3408"/>
      <c r="K14" s="3402"/>
      <c r="L14" s="3402"/>
      <c r="M14" s="3402"/>
      <c r="N14" s="3408"/>
      <c r="O14" s="55"/>
      <c r="P14" s="2"/>
      <c r="Q14" s="2"/>
      <c r="R14" s="62"/>
      <c r="S14" s="62"/>
      <c r="T14" s="3403"/>
      <c r="U14" s="3403"/>
      <c r="V14" s="3200"/>
      <c r="W14" s="3395"/>
      <c r="X14" s="3395"/>
      <c r="Y14" s="3395"/>
      <c r="Z14" s="1468"/>
      <c r="AA14" s="1468"/>
      <c r="AB14" s="1468"/>
      <c r="AC14" s="1468"/>
      <c r="AD14" s="1468"/>
      <c r="AE14" s="1468"/>
      <c r="AF14" s="1468"/>
      <c r="AG14" s="1468"/>
      <c r="AH14" s="1468"/>
      <c r="AI14" s="1468"/>
      <c r="AJ14" s="1468"/>
      <c r="AK14" s="1468"/>
      <c r="AL14" s="1468"/>
      <c r="AM14" s="1468"/>
      <c r="AN14" s="1468"/>
      <c r="AO14" s="1468"/>
      <c r="AP14" s="1468"/>
      <c r="AQ14" s="1468"/>
      <c r="AR14" s="1468"/>
      <c r="AS14" s="1468"/>
      <c r="AT14" s="1468"/>
      <c r="AU14" s="1468"/>
      <c r="AV14" s="1468"/>
      <c r="AW14" s="1468"/>
      <c r="AX14" s="1468"/>
      <c r="AY14" s="1468"/>
      <c r="AZ14" s="1468"/>
      <c r="BA14" s="1468"/>
      <c r="BB14" s="1468"/>
      <c r="BC14" s="1468"/>
      <c r="BD14" s="1468"/>
      <c r="BE14" s="1468"/>
      <c r="BF14" s="1468"/>
      <c r="BG14" s="1468"/>
      <c r="BH14" s="1468"/>
      <c r="BI14" s="1468"/>
      <c r="BJ14" s="1468"/>
      <c r="BK14" s="1468"/>
      <c r="BL14" s="1468"/>
      <c r="BM14" s="1468"/>
      <c r="BN14" s="1468"/>
      <c r="BO14" s="1468"/>
      <c r="BP14" s="1468"/>
      <c r="BQ14" s="1468"/>
      <c r="BR14" s="1468"/>
      <c r="BS14" s="1468"/>
      <c r="BT14" s="1468"/>
      <c r="BU14" s="1468"/>
      <c r="BV14" s="1468"/>
      <c r="BW14" s="1468"/>
      <c r="BX14" s="1468"/>
      <c r="BY14" s="1468"/>
      <c r="BZ14" s="1468"/>
      <c r="CA14" s="1468"/>
      <c r="CB14" s="1468"/>
      <c r="CC14" s="1468"/>
      <c r="CD14" s="1468"/>
      <c r="CE14" s="1468"/>
      <c r="CF14" s="1468"/>
      <c r="CG14" s="1468"/>
      <c r="CH14" s="1468"/>
      <c r="CI14" s="1468"/>
      <c r="CJ14" s="1468"/>
      <c r="CK14" s="1468"/>
      <c r="CL14" s="1468"/>
      <c r="CM14" s="1468"/>
      <c r="CN14" s="1468"/>
      <c r="CO14" s="1468"/>
      <c r="CP14" s="1468"/>
      <c r="CQ14" s="1468"/>
      <c r="CR14" s="1468"/>
      <c r="CS14" s="1468"/>
      <c r="CT14" s="1468"/>
      <c r="CU14" s="1468"/>
      <c r="CV14" s="1468"/>
      <c r="CW14" s="1468"/>
      <c r="CX14" s="1468"/>
      <c r="CY14" s="1468"/>
      <c r="CZ14" s="1468"/>
      <c r="DA14" s="1468"/>
      <c r="DB14" s="1468"/>
      <c r="DC14" s="1468"/>
      <c r="DD14" s="1468"/>
      <c r="DE14" s="1468"/>
      <c r="DF14" s="1468"/>
      <c r="DG14" s="1468"/>
      <c r="DH14" s="1468"/>
      <c r="DI14" s="1468"/>
      <c r="DJ14" s="1468"/>
      <c r="DK14" s="1468"/>
      <c r="DL14" s="1468"/>
      <c r="DM14" s="1468"/>
      <c r="DN14" s="1468"/>
      <c r="DO14" s="1468"/>
      <c r="DP14" s="1468"/>
      <c r="DQ14" s="1468"/>
      <c r="DR14" s="1468"/>
      <c r="DS14" s="1468"/>
      <c r="DT14" s="1468"/>
    </row>
    <row r="15" spans="2:124" ht="36" customHeight="1" thickBot="1" x14ac:dyDescent="0.3">
      <c r="B15" s="3402"/>
      <c r="C15" s="3402"/>
      <c r="D15" s="3408"/>
      <c r="E15" s="3408"/>
      <c r="F15" s="3402"/>
      <c r="G15" s="3402"/>
      <c r="H15" s="3402"/>
      <c r="I15" s="3408"/>
      <c r="J15" s="3408"/>
      <c r="K15" s="3402"/>
      <c r="L15" s="3402"/>
      <c r="M15" s="3402"/>
      <c r="N15" s="3408"/>
      <c r="O15" s="63"/>
      <c r="P15" s="64"/>
      <c r="Q15" s="64"/>
      <c r="R15" s="65"/>
      <c r="S15" s="65"/>
      <c r="T15" s="3478"/>
      <c r="U15" s="3478"/>
      <c r="V15" s="3201"/>
      <c r="W15" s="3481"/>
      <c r="X15" s="3481"/>
      <c r="Y15" s="3481"/>
      <c r="Z15" s="1468"/>
      <c r="AA15" s="1468"/>
      <c r="AB15" s="1468"/>
      <c r="AC15" s="1468"/>
      <c r="AD15" s="1468"/>
      <c r="AE15" s="1468"/>
      <c r="AF15" s="1468"/>
      <c r="AG15" s="1468"/>
      <c r="AH15" s="1468"/>
      <c r="AI15" s="1468"/>
      <c r="AJ15" s="1468"/>
      <c r="AK15" s="1468"/>
      <c r="AL15" s="1468"/>
      <c r="AM15" s="1468"/>
      <c r="AN15" s="1468"/>
      <c r="AO15" s="1468"/>
      <c r="AP15" s="1468"/>
      <c r="AQ15" s="1468"/>
      <c r="AR15" s="1468"/>
      <c r="AS15" s="1468"/>
      <c r="AT15" s="1468"/>
      <c r="AU15" s="1468"/>
      <c r="AV15" s="1468"/>
      <c r="AW15" s="1468"/>
      <c r="AX15" s="1468"/>
      <c r="AY15" s="1468"/>
      <c r="AZ15" s="1468"/>
      <c r="BA15" s="1468"/>
      <c r="BB15" s="1468"/>
      <c r="BC15" s="1468"/>
      <c r="BD15" s="1468"/>
      <c r="BE15" s="1468"/>
      <c r="BF15" s="1468"/>
      <c r="BG15" s="1468"/>
      <c r="BH15" s="1468"/>
      <c r="BI15" s="1468"/>
      <c r="BJ15" s="1468"/>
      <c r="BK15" s="1468"/>
      <c r="BL15" s="1468"/>
      <c r="BM15" s="1468"/>
      <c r="BN15" s="1468"/>
      <c r="BO15" s="1468"/>
      <c r="BP15" s="1468"/>
      <c r="BQ15" s="1468"/>
      <c r="BR15" s="1468"/>
      <c r="BS15" s="1468"/>
      <c r="BT15" s="1468"/>
      <c r="BU15" s="1468"/>
      <c r="BV15" s="1468"/>
      <c r="BW15" s="1468"/>
      <c r="BX15" s="1468"/>
      <c r="BY15" s="1468"/>
      <c r="BZ15" s="1468"/>
      <c r="CA15" s="1468"/>
      <c r="CB15" s="1468"/>
      <c r="CC15" s="1468"/>
      <c r="CD15" s="1468"/>
      <c r="CE15" s="1468"/>
      <c r="CF15" s="1468"/>
      <c r="CG15" s="1468"/>
      <c r="CH15" s="1468"/>
      <c r="CI15" s="1468"/>
      <c r="CJ15" s="1468"/>
      <c r="CK15" s="1468"/>
      <c r="CL15" s="1468"/>
      <c r="CM15" s="1468"/>
      <c r="CN15" s="1468"/>
      <c r="CO15" s="1468"/>
      <c r="CP15" s="1468"/>
      <c r="CQ15" s="1468"/>
      <c r="CR15" s="1468"/>
      <c r="CS15" s="1468"/>
      <c r="CT15" s="1468"/>
      <c r="CU15" s="1468"/>
      <c r="CV15" s="1468"/>
      <c r="CW15" s="1468"/>
      <c r="CX15" s="1468"/>
      <c r="CY15" s="1468"/>
      <c r="CZ15" s="1468"/>
      <c r="DA15" s="1468"/>
      <c r="DB15" s="1468"/>
      <c r="DC15" s="1468"/>
      <c r="DD15" s="1468"/>
      <c r="DE15" s="1468"/>
      <c r="DF15" s="1468"/>
      <c r="DG15" s="1468"/>
      <c r="DH15" s="1468"/>
      <c r="DI15" s="1468"/>
      <c r="DJ15" s="1468"/>
      <c r="DK15" s="1468"/>
      <c r="DL15" s="1468"/>
      <c r="DM15" s="1468"/>
      <c r="DN15" s="1468"/>
      <c r="DO15" s="1468"/>
      <c r="DP15" s="1468"/>
      <c r="DQ15" s="1468"/>
      <c r="DR15" s="1468"/>
      <c r="DS15" s="1468"/>
      <c r="DT15" s="1468"/>
    </row>
    <row r="16" spans="2:124" ht="15.75" thickBot="1" x14ac:dyDescent="0.3">
      <c r="B16" s="714">
        <v>1</v>
      </c>
      <c r="C16" s="712">
        <v>2</v>
      </c>
      <c r="D16" s="712">
        <v>3</v>
      </c>
      <c r="E16" s="712">
        <v>4</v>
      </c>
      <c r="F16" s="712">
        <v>5</v>
      </c>
      <c r="G16" s="712">
        <v>6</v>
      </c>
      <c r="H16" s="712">
        <v>7</v>
      </c>
      <c r="I16" s="712"/>
      <c r="J16" s="712">
        <v>8</v>
      </c>
      <c r="K16" s="712">
        <v>9</v>
      </c>
      <c r="L16" s="712">
        <v>10</v>
      </c>
      <c r="M16" s="712">
        <v>11</v>
      </c>
      <c r="N16" s="432">
        <v>12</v>
      </c>
      <c r="O16" s="3010">
        <v>13</v>
      </c>
      <c r="P16" s="3010"/>
      <c r="Q16" s="3010"/>
      <c r="R16" s="3166"/>
      <c r="S16" s="703"/>
      <c r="T16" s="709">
        <v>14</v>
      </c>
      <c r="U16" s="709">
        <v>15</v>
      </c>
      <c r="V16" s="709">
        <v>16</v>
      </c>
      <c r="W16" s="328">
        <v>17</v>
      </c>
      <c r="X16" s="328">
        <v>18</v>
      </c>
      <c r="Y16" s="325">
        <v>19</v>
      </c>
      <c r="Z16" s="1468"/>
      <c r="AA16" s="1468"/>
      <c r="AB16" s="1468"/>
      <c r="AC16" s="1468"/>
      <c r="AD16" s="1468"/>
      <c r="AE16" s="1468"/>
      <c r="AF16" s="1468"/>
      <c r="AG16" s="1468"/>
      <c r="AH16" s="1468"/>
      <c r="AI16" s="1468"/>
      <c r="AJ16" s="1468"/>
      <c r="AK16" s="1468"/>
      <c r="AL16" s="1468"/>
      <c r="AM16" s="1468"/>
      <c r="AN16" s="1468"/>
      <c r="AO16" s="1468"/>
      <c r="AP16" s="1468"/>
      <c r="AQ16" s="1468"/>
      <c r="AR16" s="1468"/>
      <c r="AS16" s="1468"/>
      <c r="AT16" s="1468"/>
      <c r="AU16" s="1468"/>
      <c r="AV16" s="1468"/>
      <c r="AW16" s="1468"/>
      <c r="AX16" s="1468"/>
      <c r="AY16" s="1468"/>
      <c r="AZ16" s="1468"/>
      <c r="BA16" s="1468"/>
      <c r="BB16" s="1468"/>
      <c r="BC16" s="1468"/>
      <c r="BD16" s="1468"/>
      <c r="BE16" s="1468"/>
      <c r="BF16" s="1468"/>
      <c r="BG16" s="1468"/>
      <c r="BH16" s="1468"/>
      <c r="BI16" s="1468"/>
      <c r="BJ16" s="1468"/>
      <c r="BK16" s="1468"/>
      <c r="BL16" s="1468"/>
      <c r="BM16" s="1468"/>
      <c r="BN16" s="1468"/>
      <c r="BO16" s="1468"/>
      <c r="BP16" s="1468"/>
      <c r="BQ16" s="1468"/>
      <c r="BR16" s="1468"/>
      <c r="BS16" s="1468"/>
      <c r="BT16" s="1468"/>
      <c r="BU16" s="1468"/>
      <c r="BV16" s="1468"/>
      <c r="BW16" s="1468"/>
      <c r="BX16" s="1468"/>
      <c r="BY16" s="1468"/>
      <c r="BZ16" s="1468"/>
      <c r="CA16" s="1468"/>
      <c r="CB16" s="1468"/>
      <c r="CC16" s="1468"/>
      <c r="CD16" s="1468"/>
      <c r="CE16" s="1468"/>
      <c r="CF16" s="1468"/>
      <c r="CG16" s="1468"/>
      <c r="CH16" s="1468"/>
      <c r="CI16" s="1468"/>
      <c r="CJ16" s="1468"/>
      <c r="CK16" s="1468"/>
      <c r="CL16" s="1468"/>
      <c r="CM16" s="1468"/>
      <c r="CN16" s="1468"/>
      <c r="CO16" s="1468"/>
      <c r="CP16" s="1468"/>
      <c r="CQ16" s="1468"/>
      <c r="CR16" s="1468"/>
      <c r="CS16" s="1468"/>
      <c r="CT16" s="1468"/>
      <c r="CU16" s="1468"/>
      <c r="CV16" s="1468"/>
      <c r="CW16" s="1468"/>
      <c r="CX16" s="1468"/>
      <c r="CY16" s="1468"/>
      <c r="CZ16" s="1468"/>
      <c r="DA16" s="1468"/>
      <c r="DB16" s="1468"/>
      <c r="DC16" s="1468"/>
      <c r="DD16" s="1468"/>
      <c r="DE16" s="1468"/>
      <c r="DF16" s="1468"/>
      <c r="DG16" s="1468"/>
      <c r="DH16" s="1468"/>
      <c r="DI16" s="1468"/>
      <c r="DJ16" s="1468"/>
      <c r="DK16" s="1468"/>
      <c r="DL16" s="1468"/>
      <c r="DM16" s="1468"/>
      <c r="DN16" s="1468"/>
      <c r="DO16" s="1468"/>
      <c r="DP16" s="1468"/>
      <c r="DQ16" s="1468"/>
      <c r="DR16" s="1468"/>
      <c r="DS16" s="1468"/>
      <c r="DT16" s="1468"/>
    </row>
    <row r="17" spans="1:124" x14ac:dyDescent="0.25">
      <c r="B17" s="102"/>
      <c r="C17" s="103"/>
      <c r="D17" s="490">
        <v>16</v>
      </c>
      <c r="E17" s="490" t="s">
        <v>1716</v>
      </c>
      <c r="F17" s="490" t="s">
        <v>541</v>
      </c>
      <c r="G17" s="433"/>
      <c r="H17" s="103"/>
      <c r="I17" s="103"/>
      <c r="J17" s="339">
        <v>2</v>
      </c>
      <c r="K17" s="339">
        <v>3</v>
      </c>
      <c r="L17" s="721"/>
      <c r="M17" s="721"/>
      <c r="N17" s="436"/>
      <c r="O17" s="3223" t="s">
        <v>1954</v>
      </c>
      <c r="P17" s="2993"/>
      <c r="Q17" s="2993"/>
      <c r="R17" s="3224"/>
      <c r="S17" s="784"/>
      <c r="T17" s="491"/>
      <c r="U17" s="491"/>
      <c r="V17" s="767"/>
      <c r="W17" s="82"/>
      <c r="X17" s="82"/>
      <c r="Y17" s="82"/>
      <c r="Z17" s="1468"/>
      <c r="AA17" s="1468"/>
      <c r="AB17" s="1468"/>
      <c r="AC17" s="1468"/>
      <c r="AD17" s="1468"/>
      <c r="AE17" s="1468"/>
      <c r="AF17" s="1468"/>
      <c r="AG17" s="1468"/>
      <c r="AH17" s="1468"/>
      <c r="AI17" s="1468"/>
      <c r="AJ17" s="1468"/>
      <c r="AK17" s="1468"/>
      <c r="AL17" s="1468"/>
      <c r="AM17" s="1468"/>
      <c r="AN17" s="1468"/>
      <c r="AO17" s="1468"/>
      <c r="AP17" s="1468"/>
      <c r="AQ17" s="1468"/>
      <c r="AR17" s="1468"/>
      <c r="AS17" s="1468"/>
      <c r="AT17" s="1468"/>
      <c r="AU17" s="1468"/>
      <c r="AV17" s="1468"/>
      <c r="AW17" s="1468"/>
      <c r="AX17" s="1468"/>
      <c r="AY17" s="1468"/>
      <c r="AZ17" s="1468"/>
      <c r="BA17" s="1468"/>
      <c r="BB17" s="1468"/>
      <c r="BC17" s="1468"/>
      <c r="BD17" s="1468"/>
      <c r="BE17" s="1468"/>
      <c r="BF17" s="1468"/>
      <c r="BG17" s="1468"/>
      <c r="BH17" s="1468"/>
      <c r="BI17" s="1468"/>
      <c r="BJ17" s="1468"/>
      <c r="BK17" s="1468"/>
      <c r="BL17" s="1468"/>
      <c r="BM17" s="1468"/>
      <c r="BN17" s="1468"/>
      <c r="BO17" s="1468"/>
      <c r="BP17" s="1468"/>
      <c r="BQ17" s="1468"/>
      <c r="BR17" s="1468"/>
      <c r="BS17" s="1468"/>
      <c r="BT17" s="1468"/>
      <c r="BU17" s="1468"/>
      <c r="BV17" s="1468"/>
      <c r="BW17" s="1468"/>
      <c r="BX17" s="1468"/>
      <c r="BY17" s="1468"/>
      <c r="BZ17" s="1468"/>
      <c r="CA17" s="1468"/>
      <c r="CB17" s="1468"/>
      <c r="CC17" s="1468"/>
      <c r="CD17" s="1468"/>
      <c r="CE17" s="1468"/>
      <c r="CF17" s="1468"/>
      <c r="CG17" s="1468"/>
      <c r="CH17" s="1468"/>
      <c r="CI17" s="1468"/>
      <c r="CJ17" s="1468"/>
      <c r="CK17" s="1468"/>
      <c r="CL17" s="1468"/>
      <c r="CM17" s="1468"/>
      <c r="CN17" s="1468"/>
      <c r="CO17" s="1468"/>
      <c r="CP17" s="1468"/>
      <c r="CQ17" s="1468"/>
      <c r="CR17" s="1468"/>
      <c r="CS17" s="1468"/>
      <c r="CT17" s="1468"/>
      <c r="CU17" s="1468"/>
      <c r="CV17" s="1468"/>
      <c r="CW17" s="1468"/>
      <c r="CX17" s="1468"/>
      <c r="CY17" s="1468"/>
      <c r="CZ17" s="1468"/>
      <c r="DA17" s="1468"/>
      <c r="DB17" s="1468"/>
      <c r="DC17" s="1468"/>
      <c r="DD17" s="1468"/>
      <c r="DE17" s="1468"/>
      <c r="DF17" s="1468"/>
      <c r="DG17" s="1468"/>
      <c r="DH17" s="1468"/>
      <c r="DI17" s="1468"/>
      <c r="DJ17" s="1468"/>
      <c r="DK17" s="1468"/>
      <c r="DL17" s="1468"/>
      <c r="DM17" s="1468"/>
      <c r="DN17" s="1468"/>
      <c r="DO17" s="1468"/>
      <c r="DP17" s="1468"/>
      <c r="DQ17" s="1468"/>
      <c r="DR17" s="1468"/>
      <c r="DS17" s="1468"/>
      <c r="DT17" s="1468"/>
    </row>
    <row r="18" spans="1:124" s="1468" customFormat="1" x14ac:dyDescent="0.25">
      <c r="B18" s="2562"/>
      <c r="C18" s="2497"/>
      <c r="D18" s="2497"/>
      <c r="E18" s="2497"/>
      <c r="F18" s="2497"/>
      <c r="G18" s="2497"/>
      <c r="H18" s="2497"/>
      <c r="I18" s="2497"/>
      <c r="J18" s="2519">
        <v>2</v>
      </c>
      <c r="K18" s="2519">
        <v>3</v>
      </c>
      <c r="L18" s="2362">
        <v>1</v>
      </c>
      <c r="M18" s="2362"/>
      <c r="N18" s="2454"/>
      <c r="O18" s="3387" t="s">
        <v>63</v>
      </c>
      <c r="P18" s="3149"/>
      <c r="Q18" s="3149"/>
      <c r="R18" s="3388"/>
      <c r="S18" s="2541"/>
      <c r="T18" s="2303"/>
      <c r="U18" s="2303"/>
      <c r="V18" s="2456"/>
      <c r="W18" s="2229"/>
      <c r="X18" s="2229"/>
      <c r="Y18" s="2229"/>
    </row>
    <row r="19" spans="1:124" s="1468" customFormat="1" x14ac:dyDescent="0.25">
      <c r="B19" s="2563"/>
      <c r="C19" s="2497"/>
      <c r="D19" s="2497"/>
      <c r="E19" s="2497"/>
      <c r="F19" s="2497"/>
      <c r="G19" s="2497"/>
      <c r="H19" s="2497"/>
      <c r="I19" s="2497"/>
      <c r="J19" s="2519">
        <v>2</v>
      </c>
      <c r="K19" s="2519">
        <v>3</v>
      </c>
      <c r="L19" s="2362">
        <v>1</v>
      </c>
      <c r="M19" s="2362">
        <v>1</v>
      </c>
      <c r="N19" s="2527"/>
      <c r="O19" s="3148" t="s">
        <v>417</v>
      </c>
      <c r="P19" s="3149"/>
      <c r="Q19" s="3149"/>
      <c r="R19" s="3150"/>
      <c r="S19" s="2541"/>
      <c r="T19" s="2303"/>
      <c r="U19" s="2303"/>
      <c r="V19" s="2456"/>
      <c r="W19" s="2229"/>
      <c r="X19" s="2229"/>
      <c r="Y19" s="2229"/>
    </row>
    <row r="20" spans="1:124" s="2843" customFormat="1" x14ac:dyDescent="0.25">
      <c r="A20" s="1468"/>
      <c r="B20" s="2410" t="s">
        <v>53</v>
      </c>
      <c r="C20" s="2411"/>
      <c r="D20" s="2411"/>
      <c r="E20" s="2411"/>
      <c r="F20" s="2411"/>
      <c r="G20" s="2411"/>
      <c r="H20" s="2411"/>
      <c r="I20" s="2411"/>
      <c r="J20" s="2411">
        <v>2</v>
      </c>
      <c r="K20" s="2411">
        <v>3</v>
      </c>
      <c r="L20" s="2501">
        <v>1</v>
      </c>
      <c r="M20" s="2501">
        <v>1</v>
      </c>
      <c r="N20" s="2283" t="s">
        <v>598</v>
      </c>
      <c r="O20" s="3649" t="s">
        <v>417</v>
      </c>
      <c r="P20" s="3650"/>
      <c r="Q20" s="3650"/>
      <c r="R20" s="3778"/>
      <c r="S20" s="2289" t="s">
        <v>1400</v>
      </c>
      <c r="T20" s="2300" t="s">
        <v>668</v>
      </c>
      <c r="U20" s="2300" t="s">
        <v>1284</v>
      </c>
      <c r="V20" s="2335" t="s">
        <v>1283</v>
      </c>
      <c r="W20" s="1494">
        <v>10000</v>
      </c>
      <c r="X20" s="1494">
        <v>7500</v>
      </c>
      <c r="Y20" s="1494">
        <v>10000</v>
      </c>
      <c r="Z20" s="1468"/>
      <c r="AA20" s="1468"/>
      <c r="AB20" s="1468"/>
      <c r="AC20" s="1468"/>
      <c r="AD20" s="1468"/>
      <c r="AE20" s="1468"/>
      <c r="AF20" s="1468"/>
      <c r="AG20" s="1468"/>
      <c r="AH20" s="1468"/>
      <c r="AI20" s="1468"/>
      <c r="AJ20" s="1468"/>
      <c r="AK20" s="1468"/>
      <c r="AL20" s="1468"/>
      <c r="AM20" s="1468"/>
      <c r="AN20" s="1468"/>
      <c r="AO20" s="1468"/>
      <c r="AP20" s="1468"/>
      <c r="AQ20" s="1468"/>
      <c r="AR20" s="1468"/>
      <c r="AS20" s="1468"/>
      <c r="AT20" s="1468"/>
      <c r="AU20" s="1468"/>
      <c r="AV20" s="1468"/>
      <c r="AW20" s="1468"/>
      <c r="AX20" s="1468"/>
      <c r="AY20" s="1468"/>
      <c r="AZ20" s="1468"/>
      <c r="BA20" s="1468"/>
      <c r="BB20" s="1468"/>
      <c r="BC20" s="1468"/>
      <c r="BD20" s="1468"/>
      <c r="BE20" s="1468"/>
      <c r="BF20" s="1468"/>
      <c r="BG20" s="1468"/>
      <c r="BH20" s="1468"/>
      <c r="BI20" s="1468"/>
      <c r="BJ20" s="1468"/>
      <c r="BK20" s="1468"/>
      <c r="BL20" s="1468"/>
      <c r="BM20" s="1468"/>
      <c r="BN20" s="1468"/>
      <c r="BO20" s="1468"/>
      <c r="BP20" s="1468"/>
      <c r="BQ20" s="1468"/>
      <c r="BR20" s="1468"/>
      <c r="BS20" s="1468"/>
      <c r="BT20" s="1468"/>
      <c r="BU20" s="1468"/>
      <c r="BV20" s="1468"/>
      <c r="BW20" s="1468"/>
      <c r="BX20" s="1468"/>
      <c r="BY20" s="1468"/>
      <c r="BZ20" s="1468"/>
      <c r="CA20" s="1468"/>
      <c r="CB20" s="1468"/>
      <c r="CC20" s="1468"/>
      <c r="CD20" s="1468"/>
      <c r="CE20" s="1468"/>
      <c r="CF20" s="1468"/>
      <c r="CG20" s="1468"/>
      <c r="CH20" s="1468"/>
      <c r="CI20" s="1468"/>
      <c r="CJ20" s="1468"/>
      <c r="CK20" s="1468"/>
      <c r="CL20" s="1468"/>
      <c r="CM20" s="1468"/>
      <c r="CN20" s="1468"/>
      <c r="CO20" s="1468"/>
      <c r="CP20" s="1468"/>
      <c r="CQ20" s="1468"/>
      <c r="CR20" s="1468"/>
      <c r="CS20" s="1468"/>
      <c r="CT20" s="1468"/>
      <c r="CU20" s="1468"/>
      <c r="CV20" s="1468"/>
      <c r="CW20" s="1468"/>
      <c r="CX20" s="1468"/>
      <c r="CY20" s="1468"/>
      <c r="CZ20" s="1468"/>
      <c r="DA20" s="1468"/>
      <c r="DB20" s="1468"/>
      <c r="DC20" s="1468"/>
      <c r="DD20" s="1468"/>
      <c r="DE20" s="1468"/>
      <c r="DF20" s="1468"/>
      <c r="DG20" s="1468"/>
      <c r="DH20" s="1468"/>
      <c r="DI20" s="1468"/>
      <c r="DJ20" s="1468"/>
      <c r="DK20" s="1468"/>
      <c r="DL20" s="1468"/>
      <c r="DM20" s="1468"/>
      <c r="DN20" s="1468"/>
      <c r="DO20" s="1468"/>
      <c r="DP20" s="1468"/>
      <c r="DQ20" s="1468"/>
      <c r="DR20" s="1468"/>
      <c r="DS20" s="1468"/>
      <c r="DT20" s="1468"/>
    </row>
    <row r="21" spans="1:124" s="1468" customFormat="1" x14ac:dyDescent="0.25">
      <c r="B21" s="2410" t="s">
        <v>53</v>
      </c>
      <c r="C21" s="2411"/>
      <c r="D21" s="2411"/>
      <c r="E21" s="2411"/>
      <c r="F21" s="2411"/>
      <c r="G21" s="2411"/>
      <c r="H21" s="2411"/>
      <c r="I21" s="2411"/>
      <c r="J21" s="2411">
        <v>2</v>
      </c>
      <c r="K21" s="2411">
        <v>3</v>
      </c>
      <c r="L21" s="2501">
        <v>2</v>
      </c>
      <c r="M21" s="2501">
        <v>3</v>
      </c>
      <c r="N21" s="2283" t="s">
        <v>598</v>
      </c>
      <c r="O21" s="3148" t="s">
        <v>449</v>
      </c>
      <c r="P21" s="3149"/>
      <c r="Q21" s="3149"/>
      <c r="R21" s="3150"/>
      <c r="S21" s="2289" t="s">
        <v>1400</v>
      </c>
      <c r="T21" s="2300" t="s">
        <v>668</v>
      </c>
      <c r="U21" s="2300" t="s">
        <v>1284</v>
      </c>
      <c r="V21" s="2335" t="s">
        <v>1283</v>
      </c>
      <c r="W21" s="1494"/>
      <c r="X21" s="1494"/>
      <c r="Y21" s="1494"/>
    </row>
    <row r="22" spans="1:124" s="1468" customFormat="1" x14ac:dyDescent="0.25">
      <c r="B22" s="2405"/>
      <c r="C22" s="2411"/>
      <c r="D22" s="2411"/>
      <c r="E22" s="2411"/>
      <c r="F22" s="2411"/>
      <c r="G22" s="2411"/>
      <c r="H22" s="2411"/>
      <c r="I22" s="2411"/>
      <c r="J22" s="2502">
        <v>2</v>
      </c>
      <c r="K22" s="2502">
        <v>3</v>
      </c>
      <c r="L22" s="2322">
        <v>9</v>
      </c>
      <c r="M22" s="2322"/>
      <c r="N22" s="2277"/>
      <c r="O22" s="3649" t="s">
        <v>411</v>
      </c>
      <c r="P22" s="3650"/>
      <c r="Q22" s="3650"/>
      <c r="R22" s="3778"/>
      <c r="S22" s="2476"/>
      <c r="T22" s="2300"/>
      <c r="U22" s="2300"/>
      <c r="V22" s="2335"/>
      <c r="W22" s="1494"/>
      <c r="X22" s="1494"/>
      <c r="Y22" s="1494"/>
    </row>
    <row r="23" spans="1:124" s="1468" customFormat="1" x14ac:dyDescent="0.25">
      <c r="B23" s="2405"/>
      <c r="C23" s="2411"/>
      <c r="D23" s="2411"/>
      <c r="E23" s="2411"/>
      <c r="F23" s="2411"/>
      <c r="G23" s="2411"/>
      <c r="H23" s="2411"/>
      <c r="I23" s="2411"/>
      <c r="J23" s="2502">
        <v>2</v>
      </c>
      <c r="K23" s="2502">
        <v>3</v>
      </c>
      <c r="L23" s="2322">
        <v>9</v>
      </c>
      <c r="M23" s="2322">
        <v>1</v>
      </c>
      <c r="N23" s="2277"/>
      <c r="O23" s="3148" t="s">
        <v>69</v>
      </c>
      <c r="P23" s="3149"/>
      <c r="Q23" s="3149"/>
      <c r="R23" s="3150"/>
      <c r="S23" s="2476"/>
      <c r="T23" s="2300"/>
      <c r="U23" s="2337"/>
      <c r="V23" s="2335"/>
      <c r="W23" s="1494"/>
      <c r="X23" s="1494"/>
      <c r="Y23" s="1494"/>
    </row>
    <row r="24" spans="1:124" s="2843" customFormat="1" x14ac:dyDescent="0.25">
      <c r="A24" s="1468"/>
      <c r="B24" s="2410" t="s">
        <v>53</v>
      </c>
      <c r="C24" s="2411"/>
      <c r="D24" s="2411"/>
      <c r="E24" s="2411"/>
      <c r="F24" s="2411"/>
      <c r="G24" s="2411"/>
      <c r="H24" s="2411"/>
      <c r="I24" s="2411"/>
      <c r="J24" s="2502">
        <v>2</v>
      </c>
      <c r="K24" s="2502">
        <v>3</v>
      </c>
      <c r="L24" s="2322">
        <v>9</v>
      </c>
      <c r="M24" s="2322">
        <v>1</v>
      </c>
      <c r="N24" s="2277" t="s">
        <v>598</v>
      </c>
      <c r="O24" s="3103" t="s">
        <v>69</v>
      </c>
      <c r="P24" s="3104"/>
      <c r="Q24" s="3104"/>
      <c r="R24" s="3105"/>
      <c r="S24" s="2289"/>
      <c r="T24" s="2300"/>
      <c r="U24" s="2337"/>
      <c r="V24" s="2335"/>
      <c r="W24" s="1494">
        <v>5000</v>
      </c>
      <c r="X24" s="1494">
        <v>3750</v>
      </c>
      <c r="Y24" s="1494">
        <v>5000</v>
      </c>
      <c r="Z24" s="1468"/>
      <c r="AA24" s="1468"/>
      <c r="AB24" s="1468"/>
      <c r="AC24" s="1468"/>
      <c r="AD24" s="1468"/>
      <c r="AE24" s="1468"/>
      <c r="AF24" s="1468"/>
      <c r="AG24" s="1468"/>
      <c r="AH24" s="1468"/>
      <c r="AI24" s="1468"/>
      <c r="AJ24" s="1468"/>
      <c r="AK24" s="1468"/>
      <c r="AL24" s="1468"/>
      <c r="AM24" s="1468"/>
      <c r="AN24" s="1468"/>
      <c r="AO24" s="1468"/>
      <c r="AP24" s="1468"/>
      <c r="AQ24" s="1468"/>
      <c r="AR24" s="1468"/>
      <c r="AS24" s="1468"/>
      <c r="AT24" s="1468"/>
      <c r="AU24" s="1468"/>
      <c r="AV24" s="1468"/>
      <c r="AW24" s="1468"/>
      <c r="AX24" s="1468"/>
      <c r="AY24" s="1468"/>
      <c r="AZ24" s="1468"/>
      <c r="BA24" s="1468"/>
      <c r="BB24" s="1468"/>
      <c r="BC24" s="1468"/>
      <c r="BD24" s="1468"/>
      <c r="BE24" s="1468"/>
      <c r="BF24" s="1468"/>
      <c r="BG24" s="1468"/>
      <c r="BH24" s="1468"/>
      <c r="BI24" s="1468"/>
      <c r="BJ24" s="1468"/>
      <c r="BK24" s="1468"/>
      <c r="BL24" s="1468"/>
      <c r="BM24" s="1468"/>
      <c r="BN24" s="1468"/>
      <c r="BO24" s="1468"/>
      <c r="BP24" s="1468"/>
      <c r="BQ24" s="1468"/>
      <c r="BR24" s="1468"/>
      <c r="BS24" s="1468"/>
      <c r="BT24" s="1468"/>
      <c r="BU24" s="1468"/>
      <c r="BV24" s="1468"/>
      <c r="BW24" s="1468"/>
      <c r="BX24" s="1468"/>
      <c r="BY24" s="1468"/>
      <c r="BZ24" s="1468"/>
      <c r="CA24" s="1468"/>
      <c r="CB24" s="1468"/>
      <c r="CC24" s="1468"/>
      <c r="CD24" s="1468"/>
      <c r="CE24" s="1468"/>
      <c r="CF24" s="1468"/>
      <c r="CG24" s="1468"/>
      <c r="CH24" s="1468"/>
      <c r="CI24" s="1468"/>
      <c r="CJ24" s="1468"/>
      <c r="CK24" s="1468"/>
      <c r="CL24" s="1468"/>
      <c r="CM24" s="1468"/>
      <c r="CN24" s="1468"/>
      <c r="CO24" s="1468"/>
      <c r="CP24" s="1468"/>
      <c r="CQ24" s="1468"/>
      <c r="CR24" s="1468"/>
      <c r="CS24" s="1468"/>
      <c r="CT24" s="1468"/>
      <c r="CU24" s="1468"/>
      <c r="CV24" s="1468"/>
      <c r="CW24" s="1468"/>
      <c r="CX24" s="1468"/>
      <c r="CY24" s="1468"/>
      <c r="CZ24" s="1468"/>
      <c r="DA24" s="1468"/>
      <c r="DB24" s="1468"/>
      <c r="DC24" s="1468"/>
      <c r="DD24" s="1468"/>
      <c r="DE24" s="1468"/>
      <c r="DF24" s="1468"/>
      <c r="DG24" s="1468"/>
      <c r="DH24" s="1468"/>
      <c r="DI24" s="1468"/>
      <c r="DJ24" s="1468"/>
      <c r="DK24" s="1468"/>
      <c r="DL24" s="1468"/>
      <c r="DM24" s="1468"/>
      <c r="DN24" s="1468"/>
      <c r="DO24" s="1468"/>
      <c r="DP24" s="1468"/>
      <c r="DQ24" s="1468"/>
      <c r="DR24" s="1468"/>
      <c r="DS24" s="1468"/>
      <c r="DT24" s="1468"/>
    </row>
    <row r="25" spans="1:124" s="1468" customFormat="1" x14ac:dyDescent="0.25">
      <c r="B25" s="2405"/>
      <c r="C25" s="2411"/>
      <c r="D25" s="2411"/>
      <c r="E25" s="2411"/>
      <c r="F25" s="2411"/>
      <c r="G25" s="2411"/>
      <c r="H25" s="2411"/>
      <c r="I25" s="2411"/>
      <c r="J25" s="2502">
        <v>2</v>
      </c>
      <c r="K25" s="2502">
        <v>3</v>
      </c>
      <c r="L25" s="2322">
        <v>9</v>
      </c>
      <c r="M25" s="2322">
        <v>2</v>
      </c>
      <c r="N25" s="2277"/>
      <c r="O25" s="3148" t="s">
        <v>1257</v>
      </c>
      <c r="P25" s="3149"/>
      <c r="Q25" s="3149"/>
      <c r="R25" s="3150"/>
      <c r="S25" s="2476"/>
      <c r="T25" s="2300"/>
      <c r="U25" s="2300"/>
      <c r="V25" s="2335"/>
      <c r="W25" s="1494"/>
      <c r="X25" s="1494"/>
      <c r="Y25" s="1494"/>
    </row>
    <row r="26" spans="1:124" s="2843" customFormat="1" x14ac:dyDescent="0.25">
      <c r="A26" s="1468"/>
      <c r="B26" s="2410" t="s">
        <v>53</v>
      </c>
      <c r="C26" s="2411"/>
      <c r="D26" s="2411"/>
      <c r="E26" s="2411"/>
      <c r="F26" s="2502"/>
      <c r="G26" s="2411"/>
      <c r="H26" s="2411"/>
      <c r="I26" s="2411"/>
      <c r="J26" s="2411">
        <v>2</v>
      </c>
      <c r="K26" s="2411">
        <v>3</v>
      </c>
      <c r="L26" s="2501">
        <v>9</v>
      </c>
      <c r="M26" s="2501">
        <v>2</v>
      </c>
      <c r="N26" s="2283" t="s">
        <v>598</v>
      </c>
      <c r="O26" s="3649" t="s">
        <v>1257</v>
      </c>
      <c r="P26" s="3650"/>
      <c r="Q26" s="3650"/>
      <c r="R26" s="3778"/>
      <c r="S26" s="2289" t="s">
        <v>1400</v>
      </c>
      <c r="T26" s="2300" t="s">
        <v>668</v>
      </c>
      <c r="U26" s="2300" t="s">
        <v>1320</v>
      </c>
      <c r="V26" s="2335" t="s">
        <v>1283</v>
      </c>
      <c r="W26" s="1494">
        <v>5000</v>
      </c>
      <c r="X26" s="1494">
        <v>3750</v>
      </c>
      <c r="Y26" s="1494">
        <v>5000</v>
      </c>
      <c r="Z26" s="1468"/>
      <c r="AA26" s="1468"/>
      <c r="AB26" s="1468"/>
      <c r="AC26" s="1468"/>
      <c r="AD26" s="1468"/>
      <c r="AE26" s="1468"/>
      <c r="AF26" s="1468"/>
      <c r="AG26" s="1468"/>
      <c r="AH26" s="1468"/>
      <c r="AI26" s="1468"/>
      <c r="AJ26" s="1468"/>
      <c r="AK26" s="1468"/>
      <c r="AL26" s="1468"/>
      <c r="AM26" s="1468"/>
      <c r="AN26" s="1468"/>
      <c r="AO26" s="1468"/>
      <c r="AP26" s="1468"/>
      <c r="AQ26" s="1468"/>
      <c r="AR26" s="1468"/>
      <c r="AS26" s="1468"/>
      <c r="AT26" s="1468"/>
      <c r="AU26" s="1468"/>
      <c r="AV26" s="1468"/>
      <c r="AW26" s="1468"/>
      <c r="AX26" s="1468"/>
      <c r="AY26" s="1468"/>
      <c r="AZ26" s="1468"/>
      <c r="BA26" s="1468"/>
      <c r="BB26" s="1468"/>
      <c r="BC26" s="1468"/>
      <c r="BD26" s="1468"/>
      <c r="BE26" s="1468"/>
      <c r="BF26" s="1468"/>
      <c r="BG26" s="1468"/>
      <c r="BH26" s="1468"/>
      <c r="BI26" s="1468"/>
      <c r="BJ26" s="1468"/>
      <c r="BK26" s="1468"/>
      <c r="BL26" s="1468"/>
      <c r="BM26" s="1468"/>
      <c r="BN26" s="1468"/>
      <c r="BO26" s="1468"/>
      <c r="BP26" s="1468"/>
      <c r="BQ26" s="1468"/>
      <c r="BR26" s="1468"/>
      <c r="BS26" s="1468"/>
      <c r="BT26" s="1468"/>
      <c r="BU26" s="1468"/>
      <c r="BV26" s="1468"/>
      <c r="BW26" s="1468"/>
      <c r="BX26" s="1468"/>
      <c r="BY26" s="1468"/>
      <c r="BZ26" s="1468"/>
      <c r="CA26" s="1468"/>
      <c r="CB26" s="1468"/>
      <c r="CC26" s="1468"/>
      <c r="CD26" s="1468"/>
      <c r="CE26" s="1468"/>
      <c r="CF26" s="1468"/>
      <c r="CG26" s="1468"/>
      <c r="CH26" s="1468"/>
      <c r="CI26" s="1468"/>
      <c r="CJ26" s="1468"/>
      <c r="CK26" s="1468"/>
      <c r="CL26" s="1468"/>
      <c r="CM26" s="1468"/>
      <c r="CN26" s="1468"/>
      <c r="CO26" s="1468"/>
      <c r="CP26" s="1468"/>
      <c r="CQ26" s="1468"/>
      <c r="CR26" s="1468"/>
      <c r="CS26" s="1468"/>
      <c r="CT26" s="1468"/>
      <c r="CU26" s="1468"/>
      <c r="CV26" s="1468"/>
      <c r="CW26" s="1468"/>
      <c r="CX26" s="1468"/>
      <c r="CY26" s="1468"/>
      <c r="CZ26" s="1468"/>
      <c r="DA26" s="1468"/>
      <c r="DB26" s="1468"/>
      <c r="DC26" s="1468"/>
      <c r="DD26" s="1468"/>
      <c r="DE26" s="1468"/>
      <c r="DF26" s="1468"/>
      <c r="DG26" s="1468"/>
      <c r="DH26" s="1468"/>
      <c r="DI26" s="1468"/>
      <c r="DJ26" s="1468"/>
      <c r="DK26" s="1468"/>
      <c r="DL26" s="1468"/>
      <c r="DM26" s="1468"/>
      <c r="DN26" s="1468"/>
      <c r="DO26" s="1468"/>
      <c r="DP26" s="1468"/>
      <c r="DQ26" s="1468"/>
      <c r="DR26" s="1468"/>
      <c r="DS26" s="1468"/>
      <c r="DT26" s="1468"/>
    </row>
    <row r="27" spans="1:124" s="1468" customFormat="1" x14ac:dyDescent="0.25">
      <c r="B27" s="2405"/>
      <c r="C27" s="2411"/>
      <c r="D27" s="2411"/>
      <c r="E27" s="2411"/>
      <c r="F27" s="2411"/>
      <c r="G27" s="2411"/>
      <c r="H27" s="2411"/>
      <c r="I27" s="2411"/>
      <c r="J27" s="2502">
        <v>2</v>
      </c>
      <c r="K27" s="2502">
        <v>3</v>
      </c>
      <c r="L27" s="2322">
        <v>9</v>
      </c>
      <c r="M27" s="2322">
        <v>9</v>
      </c>
      <c r="N27" s="2277"/>
      <c r="O27" s="3148" t="s">
        <v>1258</v>
      </c>
      <c r="P27" s="3149"/>
      <c r="Q27" s="3149"/>
      <c r="R27" s="3150"/>
      <c r="S27" s="2476"/>
      <c r="T27" s="2300"/>
      <c r="U27" s="2337"/>
      <c r="V27" s="2335"/>
      <c r="W27" s="1494"/>
      <c r="X27" s="1494"/>
      <c r="Y27" s="1494"/>
    </row>
    <row r="28" spans="1:124" s="2843" customFormat="1" x14ac:dyDescent="0.25">
      <c r="A28" s="1468"/>
      <c r="B28" s="2410" t="s">
        <v>53</v>
      </c>
      <c r="C28" s="2411"/>
      <c r="D28" s="2411"/>
      <c r="E28" s="2411"/>
      <c r="F28" s="2411"/>
      <c r="G28" s="2411"/>
      <c r="H28" s="2411"/>
      <c r="I28" s="2411"/>
      <c r="J28" s="2411">
        <v>2</v>
      </c>
      <c r="K28" s="2411">
        <v>3</v>
      </c>
      <c r="L28" s="2501">
        <v>9</v>
      </c>
      <c r="M28" s="2501">
        <v>9</v>
      </c>
      <c r="N28" s="2283" t="s">
        <v>598</v>
      </c>
      <c r="O28" s="3649" t="s">
        <v>1259</v>
      </c>
      <c r="P28" s="3650"/>
      <c r="Q28" s="3650"/>
      <c r="R28" s="3778"/>
      <c r="S28" s="2289" t="s">
        <v>1400</v>
      </c>
      <c r="T28" s="2300" t="s">
        <v>668</v>
      </c>
      <c r="U28" s="2337" t="s">
        <v>1284</v>
      </c>
      <c r="V28" s="2335" t="s">
        <v>1283</v>
      </c>
      <c r="W28" s="1494">
        <v>10000</v>
      </c>
      <c r="X28" s="1494">
        <v>7500</v>
      </c>
      <c r="Y28" s="1494">
        <v>10000</v>
      </c>
      <c r="Z28" s="1468"/>
      <c r="AA28" s="1468"/>
      <c r="AB28" s="1468"/>
      <c r="AC28" s="1468"/>
      <c r="AD28" s="1468"/>
      <c r="AE28" s="1468"/>
      <c r="AF28" s="1468"/>
      <c r="AG28" s="1468"/>
      <c r="AH28" s="1468"/>
      <c r="AI28" s="1468"/>
      <c r="AJ28" s="1468"/>
      <c r="AK28" s="1468"/>
      <c r="AL28" s="1468"/>
      <c r="AM28" s="1468"/>
      <c r="AN28" s="1468"/>
      <c r="AO28" s="1468"/>
      <c r="AP28" s="1468"/>
      <c r="AQ28" s="1468"/>
      <c r="AR28" s="1468"/>
      <c r="AS28" s="1468"/>
      <c r="AT28" s="1468"/>
      <c r="AU28" s="1468"/>
      <c r="AV28" s="1468"/>
      <c r="AW28" s="1468"/>
      <c r="AX28" s="1468"/>
      <c r="AY28" s="1468"/>
      <c r="AZ28" s="1468"/>
      <c r="BA28" s="1468"/>
      <c r="BB28" s="1468"/>
      <c r="BC28" s="1468"/>
      <c r="BD28" s="1468"/>
      <c r="BE28" s="1468"/>
      <c r="BF28" s="1468"/>
      <c r="BG28" s="1468"/>
      <c r="BH28" s="1468"/>
      <c r="BI28" s="1468"/>
      <c r="BJ28" s="1468"/>
      <c r="BK28" s="1468"/>
      <c r="BL28" s="1468"/>
      <c r="BM28" s="1468"/>
      <c r="BN28" s="1468"/>
      <c r="BO28" s="1468"/>
      <c r="BP28" s="1468"/>
      <c r="BQ28" s="1468"/>
      <c r="BR28" s="1468"/>
      <c r="BS28" s="1468"/>
      <c r="BT28" s="1468"/>
      <c r="BU28" s="1468"/>
      <c r="BV28" s="1468"/>
      <c r="BW28" s="1468"/>
      <c r="BX28" s="1468"/>
      <c r="BY28" s="1468"/>
      <c r="BZ28" s="1468"/>
      <c r="CA28" s="1468"/>
      <c r="CB28" s="1468"/>
      <c r="CC28" s="1468"/>
      <c r="CD28" s="1468"/>
      <c r="CE28" s="1468"/>
      <c r="CF28" s="1468"/>
      <c r="CG28" s="1468"/>
      <c r="CH28" s="1468"/>
      <c r="CI28" s="1468"/>
      <c r="CJ28" s="1468"/>
      <c r="CK28" s="1468"/>
      <c r="CL28" s="1468"/>
      <c r="CM28" s="1468"/>
      <c r="CN28" s="1468"/>
      <c r="CO28" s="1468"/>
      <c r="CP28" s="1468"/>
      <c r="CQ28" s="1468"/>
      <c r="CR28" s="1468"/>
      <c r="CS28" s="1468"/>
      <c r="CT28" s="1468"/>
      <c r="CU28" s="1468"/>
      <c r="CV28" s="1468"/>
      <c r="CW28" s="1468"/>
      <c r="CX28" s="1468"/>
      <c r="CY28" s="1468"/>
      <c r="CZ28" s="1468"/>
      <c r="DA28" s="1468"/>
      <c r="DB28" s="1468"/>
      <c r="DC28" s="1468"/>
      <c r="DD28" s="1468"/>
      <c r="DE28" s="1468"/>
      <c r="DF28" s="1468"/>
      <c r="DG28" s="1468"/>
      <c r="DH28" s="1468"/>
      <c r="DI28" s="1468"/>
      <c r="DJ28" s="1468"/>
      <c r="DK28" s="1468"/>
      <c r="DL28" s="1468"/>
      <c r="DM28" s="1468"/>
      <c r="DN28" s="1468"/>
      <c r="DO28" s="1468"/>
      <c r="DP28" s="1468"/>
      <c r="DQ28" s="1468"/>
      <c r="DR28" s="1468"/>
      <c r="DS28" s="1468"/>
      <c r="DT28" s="1468"/>
    </row>
    <row r="29" spans="1:124" s="1468" customFormat="1" x14ac:dyDescent="0.25">
      <c r="B29" s="2405"/>
      <c r="C29" s="2411"/>
      <c r="D29" s="2411"/>
      <c r="E29" s="2411"/>
      <c r="F29" s="2411"/>
      <c r="G29" s="2411"/>
      <c r="H29" s="2411"/>
      <c r="I29" s="2411"/>
      <c r="J29" s="2502">
        <v>2</v>
      </c>
      <c r="K29" s="2502">
        <v>6</v>
      </c>
      <c r="L29" s="2322"/>
      <c r="M29" s="2322"/>
      <c r="N29" s="2277"/>
      <c r="O29" s="3148" t="s">
        <v>1260</v>
      </c>
      <c r="P29" s="3149"/>
      <c r="Q29" s="3149"/>
      <c r="R29" s="3150"/>
      <c r="S29" s="2476"/>
      <c r="T29" s="2300"/>
      <c r="U29" s="2300"/>
      <c r="V29" s="2335"/>
      <c r="W29" s="1494"/>
      <c r="X29" s="1494"/>
      <c r="Y29" s="1494"/>
    </row>
    <row r="30" spans="1:124" s="1468" customFormat="1" x14ac:dyDescent="0.25">
      <c r="B30" s="2405"/>
      <c r="C30" s="2411"/>
      <c r="D30" s="2411"/>
      <c r="E30" s="2411"/>
      <c r="F30" s="2411"/>
      <c r="G30" s="2411"/>
      <c r="H30" s="2411"/>
      <c r="I30" s="2411"/>
      <c r="J30" s="2502">
        <v>2</v>
      </c>
      <c r="K30" s="2502">
        <v>6</v>
      </c>
      <c r="L30" s="2322">
        <v>1</v>
      </c>
      <c r="M30" s="2322"/>
      <c r="N30" s="2277"/>
      <c r="O30" s="3649" t="s">
        <v>808</v>
      </c>
      <c r="P30" s="3650"/>
      <c r="Q30" s="3650"/>
      <c r="R30" s="3778"/>
      <c r="S30" s="2476"/>
      <c r="T30" s="2300"/>
      <c r="U30" s="2300"/>
      <c r="V30" s="2335"/>
      <c r="W30" s="1494"/>
      <c r="X30" s="1494"/>
      <c r="Y30" s="1494"/>
    </row>
    <row r="31" spans="1:124" s="1468" customFormat="1" x14ac:dyDescent="0.25">
      <c r="B31" s="2410" t="s">
        <v>54</v>
      </c>
      <c r="C31" s="2411"/>
      <c r="D31" s="2411"/>
      <c r="E31" s="2411"/>
      <c r="F31" s="2411"/>
      <c r="G31" s="2411"/>
      <c r="H31" s="2411"/>
      <c r="I31" s="2411"/>
      <c r="J31" s="2502">
        <v>2</v>
      </c>
      <c r="K31" s="2502">
        <v>6</v>
      </c>
      <c r="L31" s="2322">
        <v>1</v>
      </c>
      <c r="M31" s="2322">
        <v>1</v>
      </c>
      <c r="N31" s="2277"/>
      <c r="O31" s="3148" t="s">
        <v>746</v>
      </c>
      <c r="P31" s="3149"/>
      <c r="Q31" s="3149"/>
      <c r="R31" s="3150"/>
      <c r="S31" s="2476"/>
      <c r="T31" s="2300"/>
      <c r="U31" s="2300"/>
      <c r="V31" s="2335"/>
      <c r="W31" s="1494"/>
      <c r="X31" s="1494"/>
      <c r="Y31" s="1494"/>
    </row>
    <row r="32" spans="1:124" s="2845" customFormat="1" x14ac:dyDescent="0.25">
      <c r="A32" s="1468"/>
      <c r="B32" s="2410" t="s">
        <v>54</v>
      </c>
      <c r="C32" s="2411"/>
      <c r="D32" s="2411"/>
      <c r="E32" s="2411"/>
      <c r="F32" s="2411"/>
      <c r="G32" s="2411"/>
      <c r="H32" s="2411"/>
      <c r="I32" s="2411"/>
      <c r="J32" s="2411">
        <v>2</v>
      </c>
      <c r="K32" s="2411">
        <v>6</v>
      </c>
      <c r="L32" s="2501">
        <v>1</v>
      </c>
      <c r="M32" s="2501">
        <v>1</v>
      </c>
      <c r="N32" s="2283" t="s">
        <v>598</v>
      </c>
      <c r="O32" s="3649" t="s">
        <v>746</v>
      </c>
      <c r="P32" s="3650"/>
      <c r="Q32" s="3650"/>
      <c r="R32" s="3778"/>
      <c r="S32" s="2289" t="s">
        <v>1400</v>
      </c>
      <c r="T32" s="2300" t="s">
        <v>681</v>
      </c>
      <c r="U32" s="2300" t="s">
        <v>1319</v>
      </c>
      <c r="V32" s="2335" t="s">
        <v>875</v>
      </c>
      <c r="W32" s="1494">
        <v>10000</v>
      </c>
      <c r="X32" s="1494">
        <v>7500</v>
      </c>
      <c r="Y32" s="1494">
        <v>10000</v>
      </c>
      <c r="Z32" s="1468"/>
      <c r="AA32" s="1468"/>
      <c r="AB32" s="1468"/>
      <c r="AC32" s="1468"/>
      <c r="AD32" s="1468"/>
      <c r="AE32" s="1468"/>
      <c r="AF32" s="1468"/>
      <c r="AG32" s="1468"/>
      <c r="AH32" s="1468"/>
      <c r="AI32" s="1468"/>
      <c r="AJ32" s="1468"/>
      <c r="AK32" s="1468"/>
      <c r="AL32" s="1468"/>
      <c r="AM32" s="1468"/>
      <c r="AN32" s="1468"/>
      <c r="AO32" s="1468"/>
      <c r="AP32" s="1468"/>
      <c r="AQ32" s="1468"/>
      <c r="AR32" s="1468"/>
      <c r="AS32" s="1468"/>
      <c r="AT32" s="1468"/>
      <c r="AU32" s="1468"/>
      <c r="AV32" s="1468"/>
      <c r="AW32" s="1468"/>
      <c r="AX32" s="1468"/>
      <c r="AY32" s="1468"/>
      <c r="AZ32" s="1468"/>
      <c r="BA32" s="1468"/>
      <c r="BB32" s="1468"/>
      <c r="BC32" s="1468"/>
      <c r="BD32" s="1468"/>
      <c r="BE32" s="1468"/>
      <c r="BF32" s="1468"/>
      <c r="BG32" s="1468"/>
      <c r="BH32" s="1468"/>
      <c r="BI32" s="1468"/>
      <c r="BJ32" s="1468"/>
      <c r="BK32" s="1468"/>
      <c r="BL32" s="1468"/>
      <c r="BM32" s="1468"/>
      <c r="BN32" s="1468"/>
      <c r="BO32" s="1468"/>
      <c r="BP32" s="1468"/>
      <c r="BQ32" s="1468"/>
      <c r="BR32" s="1468"/>
      <c r="BS32" s="1468"/>
      <c r="BT32" s="1468"/>
      <c r="BU32" s="1468"/>
      <c r="BV32" s="1468"/>
      <c r="BW32" s="1468"/>
      <c r="BX32" s="1468"/>
      <c r="BY32" s="1468"/>
      <c r="BZ32" s="1468"/>
      <c r="CA32" s="1468"/>
      <c r="CB32" s="1468"/>
      <c r="CC32" s="1468"/>
      <c r="CD32" s="1468"/>
      <c r="CE32" s="1468"/>
      <c r="CF32" s="1468"/>
      <c r="CG32" s="1468"/>
      <c r="CH32" s="1468"/>
      <c r="CI32" s="1468"/>
      <c r="CJ32" s="1468"/>
      <c r="CK32" s="1468"/>
      <c r="CL32" s="1468"/>
      <c r="CM32" s="1468"/>
      <c r="CN32" s="1468"/>
      <c r="CO32" s="1468"/>
      <c r="CP32" s="1468"/>
      <c r="CQ32" s="1468"/>
      <c r="CR32" s="1468"/>
      <c r="CS32" s="1468"/>
      <c r="CT32" s="1468"/>
      <c r="CU32" s="1468"/>
      <c r="CV32" s="1468"/>
      <c r="CW32" s="1468"/>
      <c r="CX32" s="1468"/>
      <c r="CY32" s="1468"/>
      <c r="CZ32" s="1468"/>
      <c r="DA32" s="1468"/>
      <c r="DB32" s="1468"/>
      <c r="DC32" s="1468"/>
      <c r="DD32" s="1468"/>
      <c r="DE32" s="1468"/>
      <c r="DF32" s="1468"/>
      <c r="DG32" s="1468"/>
      <c r="DH32" s="1468"/>
      <c r="DI32" s="1468"/>
      <c r="DJ32" s="1468"/>
      <c r="DK32" s="1468"/>
      <c r="DL32" s="1468"/>
      <c r="DM32" s="1468"/>
      <c r="DN32" s="1468"/>
      <c r="DO32" s="1468"/>
      <c r="DP32" s="1468"/>
      <c r="DQ32" s="1468"/>
      <c r="DR32" s="1468"/>
      <c r="DS32" s="1468"/>
      <c r="DT32" s="1468"/>
    </row>
    <row r="33" spans="1:122" s="1468" customFormat="1" x14ac:dyDescent="0.25">
      <c r="B33" s="2504"/>
      <c r="C33" s="2411"/>
      <c r="D33" s="2411"/>
      <c r="E33" s="2411"/>
      <c r="F33" s="2411"/>
      <c r="G33" s="2411"/>
      <c r="H33" s="2411"/>
      <c r="I33" s="2411"/>
      <c r="J33" s="2411"/>
      <c r="K33" s="2411"/>
      <c r="L33" s="2501"/>
      <c r="M33" s="2501"/>
      <c r="N33" s="2283"/>
      <c r="O33" s="3148"/>
      <c r="P33" s="3149"/>
      <c r="Q33" s="3149"/>
      <c r="R33" s="3150"/>
      <c r="S33" s="2476"/>
      <c r="T33" s="2300"/>
      <c r="U33" s="2300"/>
      <c r="V33" s="2335"/>
      <c r="W33" s="1494"/>
      <c r="X33" s="1494"/>
      <c r="Y33" s="1494"/>
    </row>
    <row r="34" spans="1:122" s="1468" customFormat="1" x14ac:dyDescent="0.25">
      <c r="B34" s="2504"/>
      <c r="C34" s="2411"/>
      <c r="D34" s="2411"/>
      <c r="E34" s="2411"/>
      <c r="F34" s="2411"/>
      <c r="G34" s="2411"/>
      <c r="H34" s="2411"/>
      <c r="I34" s="2411"/>
      <c r="J34" s="2411"/>
      <c r="K34" s="2411"/>
      <c r="L34" s="2501"/>
      <c r="M34" s="2501"/>
      <c r="N34" s="2283"/>
      <c r="O34" s="3649"/>
      <c r="P34" s="3650"/>
      <c r="Q34" s="3650"/>
      <c r="R34" s="3778"/>
      <c r="S34" s="2476"/>
      <c r="T34" s="2300"/>
      <c r="U34" s="2337"/>
      <c r="V34" s="2335"/>
      <c r="W34" s="1494"/>
      <c r="X34" s="1494"/>
      <c r="Y34" s="1494"/>
    </row>
    <row r="35" spans="1:122" s="1468" customFormat="1" x14ac:dyDescent="0.25">
      <c r="B35" s="2504"/>
      <c r="C35" s="2411"/>
      <c r="D35" s="2411"/>
      <c r="E35" s="2411"/>
      <c r="F35" s="2411"/>
      <c r="G35" s="2411"/>
      <c r="H35" s="2411"/>
      <c r="I35" s="2411"/>
      <c r="J35" s="2411"/>
      <c r="K35" s="2411"/>
      <c r="L35" s="2501"/>
      <c r="M35" s="2501"/>
      <c r="N35" s="2283"/>
      <c r="O35" s="3148"/>
      <c r="P35" s="3149"/>
      <c r="Q35" s="3149"/>
      <c r="R35" s="3150"/>
      <c r="S35" s="2476"/>
      <c r="T35" s="2300"/>
      <c r="U35" s="2300"/>
      <c r="V35" s="2335"/>
      <c r="W35" s="1494"/>
      <c r="X35" s="1494"/>
      <c r="Y35" s="1494"/>
    </row>
    <row r="36" spans="1:122" s="1468" customFormat="1" x14ac:dyDescent="0.25">
      <c r="B36" s="2504"/>
      <c r="C36" s="2411"/>
      <c r="D36" s="2411"/>
      <c r="E36" s="2411"/>
      <c r="F36" s="2411"/>
      <c r="G36" s="2411"/>
      <c r="H36" s="2411"/>
      <c r="I36" s="2411"/>
      <c r="J36" s="2411"/>
      <c r="K36" s="2411"/>
      <c r="L36" s="2501"/>
      <c r="M36" s="2501"/>
      <c r="N36" s="2283"/>
      <c r="O36" s="3649"/>
      <c r="P36" s="3650"/>
      <c r="Q36" s="3650"/>
      <c r="R36" s="3778"/>
      <c r="S36" s="2476"/>
      <c r="T36" s="2300"/>
      <c r="U36" s="2300"/>
      <c r="V36" s="2335"/>
      <c r="W36" s="1494"/>
      <c r="X36" s="1494"/>
      <c r="Y36" s="1494"/>
    </row>
    <row r="37" spans="1:122" x14ac:dyDescent="0.25">
      <c r="B37" s="2504"/>
      <c r="C37" s="2411"/>
      <c r="D37" s="2411"/>
      <c r="E37" s="2411"/>
      <c r="F37" s="2411"/>
      <c r="G37" s="2411"/>
      <c r="H37" s="2411"/>
      <c r="I37" s="2411"/>
      <c r="J37" s="2411"/>
      <c r="K37" s="2411"/>
      <c r="L37" s="2501"/>
      <c r="M37" s="2501"/>
      <c r="N37" s="2283"/>
      <c r="O37" s="3148"/>
      <c r="P37" s="3149"/>
      <c r="Q37" s="3149"/>
      <c r="R37" s="3150"/>
      <c r="S37" s="2476"/>
      <c r="T37" s="2300"/>
      <c r="U37" s="2300"/>
      <c r="V37" s="2335"/>
      <c r="W37" s="1494"/>
      <c r="X37" s="1494"/>
      <c r="Y37" s="1494"/>
      <c r="Z37" s="1468"/>
      <c r="AA37" s="1468"/>
      <c r="AB37" s="1468"/>
      <c r="AC37" s="1468"/>
      <c r="AD37" s="1468"/>
      <c r="AE37" s="1468"/>
      <c r="AF37" s="1468"/>
      <c r="AG37" s="1468"/>
      <c r="AH37" s="1468"/>
      <c r="AI37" s="1468"/>
      <c r="AJ37" s="1468"/>
      <c r="AK37" s="1468"/>
      <c r="AL37" s="1468"/>
      <c r="AM37" s="1468"/>
      <c r="AN37" s="1468"/>
      <c r="AO37" s="1468"/>
      <c r="AP37" s="1468"/>
      <c r="AQ37" s="1468"/>
      <c r="AR37" s="1468"/>
      <c r="AS37" s="1468"/>
      <c r="AT37" s="1468"/>
      <c r="AU37" s="1468"/>
      <c r="AV37" s="1468"/>
      <c r="AW37" s="1468"/>
      <c r="AX37" s="1468"/>
      <c r="AY37" s="1468"/>
      <c r="AZ37" s="1468"/>
      <c r="BA37" s="1468"/>
      <c r="BB37" s="1468"/>
      <c r="BC37" s="1468"/>
      <c r="BD37" s="1468"/>
      <c r="BE37" s="1468"/>
      <c r="BF37" s="1468"/>
      <c r="BG37" s="1468"/>
      <c r="BH37" s="1468"/>
      <c r="BI37" s="1468"/>
      <c r="BJ37" s="1468"/>
      <c r="BK37" s="1468"/>
      <c r="BL37" s="1468"/>
      <c r="BM37" s="1468"/>
      <c r="BN37" s="1468"/>
      <c r="BO37" s="1468"/>
      <c r="BP37" s="1468"/>
      <c r="BQ37" s="1468"/>
      <c r="BR37" s="1468"/>
      <c r="BS37" s="1468"/>
      <c r="BT37" s="1468"/>
      <c r="BU37" s="1468"/>
      <c r="BV37" s="1468"/>
      <c r="BW37" s="1468"/>
      <c r="BX37" s="1468"/>
      <c r="BY37" s="1468"/>
      <c r="BZ37" s="1468"/>
      <c r="CA37" s="1468"/>
      <c r="CB37" s="1468"/>
      <c r="CC37" s="1468"/>
      <c r="CD37" s="1468"/>
      <c r="CE37" s="1468"/>
      <c r="CF37" s="1468"/>
      <c r="CG37" s="1468"/>
      <c r="CH37" s="1468"/>
      <c r="CI37" s="1468"/>
      <c r="CJ37" s="1468"/>
      <c r="CK37" s="1468"/>
      <c r="CL37" s="1468"/>
      <c r="CM37" s="1468"/>
      <c r="CN37" s="1468"/>
      <c r="CO37" s="1468"/>
      <c r="CP37" s="1468"/>
      <c r="CQ37" s="1468"/>
      <c r="CR37" s="1468"/>
      <c r="CS37" s="1468"/>
      <c r="CT37" s="1468"/>
      <c r="CU37" s="1468"/>
      <c r="CV37" s="1468"/>
      <c r="CW37" s="1468"/>
      <c r="CX37" s="1468"/>
      <c r="CY37" s="1468"/>
      <c r="CZ37" s="1468"/>
      <c r="DA37" s="1468"/>
      <c r="DB37" s="1468"/>
      <c r="DC37" s="1468"/>
      <c r="DD37" s="1468"/>
      <c r="DE37" s="1468"/>
      <c r="DF37" s="1468"/>
      <c r="DG37" s="1468"/>
      <c r="DH37" s="1468"/>
      <c r="DI37" s="1468"/>
      <c r="DJ37" s="1468"/>
      <c r="DK37" s="1468"/>
      <c r="DL37" s="1468"/>
      <c r="DM37" s="1468"/>
      <c r="DN37" s="1468"/>
      <c r="DO37" s="1468"/>
      <c r="DP37" s="1468"/>
      <c r="DQ37" s="1468"/>
      <c r="DR37" s="1468"/>
    </row>
    <row r="38" spans="1:122" ht="15.75" thickBot="1" x14ac:dyDescent="0.3">
      <c r="B38" s="2906"/>
      <c r="C38" s="2907"/>
      <c r="D38" s="2907"/>
      <c r="E38" s="2907"/>
      <c r="F38" s="2907"/>
      <c r="G38" s="2907"/>
      <c r="H38" s="2907"/>
      <c r="I38" s="2907"/>
      <c r="J38" s="2907"/>
      <c r="K38" s="2907"/>
      <c r="L38" s="2908"/>
      <c r="M38" s="2908"/>
      <c r="N38" s="2366"/>
      <c r="O38" s="3649"/>
      <c r="P38" s="3650"/>
      <c r="Q38" s="3650"/>
      <c r="R38" s="3778"/>
      <c r="S38" s="2558"/>
      <c r="T38" s="2559"/>
      <c r="U38" s="2559"/>
      <c r="V38" s="2380"/>
      <c r="W38" s="2230"/>
      <c r="X38" s="2230"/>
      <c r="Y38" s="2230"/>
      <c r="Z38" s="1468"/>
      <c r="AA38" s="1468"/>
      <c r="AB38" s="1468"/>
      <c r="AC38" s="1468"/>
      <c r="AD38" s="1468"/>
      <c r="AE38" s="1468"/>
      <c r="AF38" s="1468"/>
      <c r="AG38" s="1468"/>
      <c r="AH38" s="1468"/>
      <c r="AI38" s="1468"/>
      <c r="AJ38" s="1468"/>
      <c r="AK38" s="1468"/>
      <c r="AL38" s="1468"/>
      <c r="AM38" s="1468"/>
      <c r="AN38" s="1468"/>
      <c r="AO38" s="1468"/>
      <c r="AP38" s="1468"/>
      <c r="AQ38" s="1468"/>
      <c r="AR38" s="1468"/>
      <c r="AS38" s="1468"/>
      <c r="AT38" s="1468"/>
      <c r="AU38" s="1468"/>
      <c r="AV38" s="1468"/>
      <c r="AW38" s="1468"/>
      <c r="AX38" s="1468"/>
      <c r="AY38" s="1468"/>
      <c r="AZ38" s="1468"/>
      <c r="BA38" s="1468"/>
      <c r="BB38" s="1468"/>
      <c r="BC38" s="1468"/>
      <c r="BD38" s="1468"/>
      <c r="BE38" s="1468"/>
      <c r="BF38" s="1468"/>
      <c r="BG38" s="1468"/>
      <c r="BH38" s="1468"/>
      <c r="BI38" s="1468"/>
      <c r="BJ38" s="1468"/>
      <c r="BK38" s="1468"/>
      <c r="BL38" s="1468"/>
      <c r="BM38" s="1468"/>
      <c r="BN38" s="1468"/>
      <c r="BO38" s="1468"/>
      <c r="BP38" s="1468"/>
      <c r="BQ38" s="1468"/>
      <c r="BR38" s="1468"/>
      <c r="BS38" s="1468"/>
      <c r="BT38" s="1468"/>
      <c r="BU38" s="1468"/>
      <c r="BV38" s="1468"/>
      <c r="BW38" s="1468"/>
      <c r="BX38" s="1468"/>
      <c r="BY38" s="1468"/>
      <c r="BZ38" s="1468"/>
      <c r="CA38" s="1468"/>
      <c r="CB38" s="1468"/>
      <c r="CC38" s="1468"/>
      <c r="CD38" s="1468"/>
      <c r="CE38" s="1468"/>
      <c r="CF38" s="1468"/>
      <c r="CG38" s="1468"/>
      <c r="CH38" s="1468"/>
      <c r="CI38" s="1468"/>
      <c r="CJ38" s="1468"/>
      <c r="CK38" s="1468"/>
      <c r="CL38" s="1468"/>
      <c r="CM38" s="1468"/>
      <c r="CN38" s="1468"/>
      <c r="CO38" s="1468"/>
      <c r="CP38" s="1468"/>
      <c r="CQ38" s="1468"/>
      <c r="CR38" s="1468"/>
      <c r="CS38" s="1468"/>
      <c r="CT38" s="1468"/>
      <c r="CU38" s="1468"/>
      <c r="CV38" s="1468"/>
      <c r="CW38" s="1468"/>
      <c r="CX38" s="1468"/>
      <c r="CY38" s="1468"/>
      <c r="CZ38" s="1468"/>
      <c r="DA38" s="1468"/>
      <c r="DB38" s="1468"/>
      <c r="DC38" s="1468"/>
      <c r="DD38" s="1468"/>
      <c r="DE38" s="1468"/>
      <c r="DF38" s="1468"/>
      <c r="DG38" s="1468"/>
      <c r="DH38" s="1468"/>
      <c r="DI38" s="1468"/>
      <c r="DJ38" s="1468"/>
      <c r="DK38" s="1468"/>
      <c r="DL38" s="1468"/>
      <c r="DM38" s="1468"/>
      <c r="DN38" s="1468"/>
      <c r="DO38" s="1468"/>
      <c r="DP38" s="1468"/>
      <c r="DQ38" s="1468"/>
      <c r="DR38" s="1468"/>
    </row>
    <row r="39" spans="1:122" s="2046" customFormat="1" ht="15.75" thickBot="1" x14ac:dyDescent="0.3">
      <c r="A39" s="1468"/>
      <c r="B39" s="3463" t="s">
        <v>194</v>
      </c>
      <c r="C39" s="3464"/>
      <c r="D39" s="3464"/>
      <c r="E39" s="3464"/>
      <c r="F39" s="3464"/>
      <c r="G39" s="3464"/>
      <c r="H39" s="3464"/>
      <c r="I39" s="3464"/>
      <c r="J39" s="3464"/>
      <c r="K39" s="3464"/>
      <c r="L39" s="3464"/>
      <c r="M39" s="3464"/>
      <c r="N39" s="3464"/>
      <c r="O39" s="3464"/>
      <c r="P39" s="3464"/>
      <c r="Q39" s="3464"/>
      <c r="R39" s="3464"/>
      <c r="S39" s="3464"/>
      <c r="T39" s="3464"/>
      <c r="U39" s="3464"/>
      <c r="V39" s="3465"/>
      <c r="W39" s="207">
        <f>SUM(W20:W38)</f>
        <v>40000</v>
      </c>
      <c r="X39" s="207">
        <f>SUM(X20:X38)</f>
        <v>30000</v>
      </c>
      <c r="Y39" s="267">
        <f>(Y20+Y24+Y26+Y28+Y32)</f>
        <v>40000</v>
      </c>
      <c r="Z39" s="1468"/>
      <c r="AA39" s="1468"/>
      <c r="AB39" s="1468"/>
      <c r="AC39" s="1468"/>
      <c r="AD39" s="1468"/>
      <c r="AE39" s="1468"/>
      <c r="AF39" s="1468"/>
      <c r="AG39" s="1468"/>
      <c r="AH39" s="1468"/>
      <c r="AI39" s="1468"/>
      <c r="AJ39" s="1468"/>
      <c r="AK39" s="1468"/>
      <c r="AL39" s="1468"/>
      <c r="AM39" s="1468"/>
      <c r="AN39" s="1468"/>
      <c r="AO39" s="1468"/>
      <c r="AP39" s="1468"/>
      <c r="AQ39" s="1468"/>
      <c r="AR39" s="1468"/>
      <c r="AS39" s="1468"/>
      <c r="AT39" s="1468"/>
      <c r="AU39" s="1468"/>
      <c r="AV39" s="1468"/>
      <c r="AW39" s="1468"/>
      <c r="AX39" s="1468"/>
      <c r="AY39" s="1468"/>
      <c r="AZ39" s="1468"/>
      <c r="BA39" s="1468"/>
      <c r="BB39" s="1468"/>
      <c r="BC39" s="1468"/>
      <c r="BD39" s="1468"/>
      <c r="BE39" s="1468"/>
      <c r="BF39" s="1468"/>
      <c r="BG39" s="1468"/>
      <c r="BH39" s="1468"/>
      <c r="BI39" s="1468"/>
      <c r="BJ39" s="1468"/>
      <c r="BK39" s="1468"/>
      <c r="BL39" s="1468"/>
      <c r="BM39" s="1468"/>
      <c r="BN39" s="1468"/>
      <c r="BO39" s="1468"/>
      <c r="BP39" s="1468"/>
      <c r="BQ39" s="1468"/>
      <c r="BR39" s="1468"/>
      <c r="BS39" s="1468"/>
      <c r="BT39" s="1468"/>
      <c r="BU39" s="1468"/>
      <c r="BV39" s="1468"/>
      <c r="BW39" s="1468"/>
      <c r="BX39" s="1468"/>
      <c r="BY39" s="1468"/>
      <c r="BZ39" s="1468"/>
      <c r="CA39" s="1468"/>
      <c r="CB39" s="1468"/>
      <c r="CC39" s="1468"/>
      <c r="CD39" s="1468"/>
      <c r="CE39" s="1468"/>
      <c r="CF39" s="1468"/>
      <c r="CG39" s="1468"/>
      <c r="CH39" s="1468"/>
      <c r="CI39" s="1468"/>
      <c r="CJ39" s="1468"/>
      <c r="CK39" s="1468"/>
      <c r="CL39" s="1468"/>
      <c r="CM39" s="1468"/>
      <c r="CN39" s="1468"/>
      <c r="CO39" s="1468"/>
      <c r="CP39" s="1468"/>
      <c r="CQ39" s="1468"/>
      <c r="CR39" s="1468"/>
      <c r="CS39" s="1468"/>
      <c r="CT39" s="1468"/>
      <c r="CU39" s="1468"/>
      <c r="CV39" s="1468"/>
      <c r="CW39" s="1468"/>
      <c r="CX39" s="1468"/>
      <c r="CY39" s="1468"/>
      <c r="CZ39" s="1468"/>
      <c r="DA39" s="1468"/>
      <c r="DB39" s="1468"/>
      <c r="DC39" s="1468"/>
      <c r="DD39" s="1468"/>
      <c r="DE39" s="1468"/>
      <c r="DF39" s="1468"/>
      <c r="DG39" s="1468"/>
      <c r="DH39" s="1468"/>
      <c r="DI39" s="1468"/>
      <c r="DJ39" s="1468"/>
      <c r="DK39" s="1468"/>
      <c r="DL39" s="1468"/>
      <c r="DM39" s="1468"/>
      <c r="DN39" s="1468"/>
      <c r="DO39" s="1468"/>
      <c r="DP39" s="1468"/>
      <c r="DQ39" s="1468"/>
      <c r="DR39" s="1468"/>
    </row>
    <row r="40" spans="1:122" ht="15.75" thickBot="1" x14ac:dyDescent="0.3">
      <c r="B40" s="1622"/>
      <c r="C40" s="1623"/>
      <c r="D40" s="1623"/>
      <c r="E40" s="1623"/>
      <c r="F40" s="1623"/>
      <c r="G40" s="1623"/>
      <c r="H40" s="1623"/>
      <c r="I40" s="1623"/>
      <c r="J40" s="1623"/>
      <c r="K40" s="1623"/>
      <c r="L40" s="1623"/>
      <c r="M40" s="1623"/>
      <c r="N40" s="1623"/>
      <c r="O40" s="1623"/>
      <c r="P40" s="1623"/>
      <c r="Q40" s="1623"/>
      <c r="R40" s="1623"/>
      <c r="S40" s="1623"/>
      <c r="T40" s="1623"/>
      <c r="U40" s="1623"/>
      <c r="V40" s="1624"/>
      <c r="W40" s="1308"/>
      <c r="X40" s="1324"/>
      <c r="Y40" s="116"/>
      <c r="Z40" s="1468"/>
      <c r="AA40" s="1468"/>
      <c r="AB40" s="1468"/>
      <c r="AC40" s="1468"/>
      <c r="AD40" s="1468"/>
      <c r="AE40" s="1468"/>
      <c r="AF40" s="1468"/>
      <c r="AG40" s="1468"/>
      <c r="AH40" s="1468"/>
      <c r="AI40" s="1468"/>
      <c r="AJ40" s="1468"/>
      <c r="AK40" s="1468"/>
      <c r="AL40" s="1468"/>
      <c r="AM40" s="1468"/>
      <c r="AN40" s="1468"/>
      <c r="AO40" s="1468"/>
      <c r="AP40" s="1468"/>
      <c r="AQ40" s="1468"/>
      <c r="AR40" s="1468"/>
      <c r="AS40" s="1468"/>
      <c r="AT40" s="1468"/>
      <c r="AU40" s="1468"/>
      <c r="AV40" s="1468"/>
      <c r="AW40" s="1468"/>
      <c r="AX40" s="1468"/>
      <c r="AY40" s="1468"/>
      <c r="AZ40" s="1468"/>
      <c r="BA40" s="1468"/>
      <c r="BB40" s="1468"/>
      <c r="BC40" s="1468"/>
      <c r="BD40" s="1468"/>
      <c r="BE40" s="1468"/>
      <c r="BF40" s="1468"/>
      <c r="BG40" s="1468"/>
      <c r="BH40" s="1468"/>
      <c r="BI40" s="1468"/>
      <c r="BJ40" s="1468"/>
      <c r="BK40" s="1468"/>
      <c r="BL40" s="1468"/>
      <c r="BM40" s="1468"/>
      <c r="BN40" s="1468"/>
      <c r="BO40" s="1468"/>
      <c r="BP40" s="1468"/>
      <c r="BQ40" s="1468"/>
      <c r="BR40" s="1468"/>
      <c r="BS40" s="1468"/>
      <c r="BT40" s="1468"/>
      <c r="BU40" s="1468"/>
      <c r="BV40" s="1468"/>
      <c r="BW40" s="1468"/>
      <c r="BX40" s="1468"/>
      <c r="BY40" s="1468"/>
      <c r="BZ40" s="1468"/>
      <c r="CA40" s="1468"/>
      <c r="CB40" s="1468"/>
      <c r="CC40" s="1468"/>
      <c r="CD40" s="1468"/>
      <c r="CE40" s="1468"/>
      <c r="CF40" s="1468"/>
      <c r="CG40" s="1468"/>
      <c r="CH40" s="1468"/>
      <c r="CI40" s="1468"/>
      <c r="CJ40" s="1468"/>
      <c r="CK40" s="1468"/>
      <c r="CL40" s="1468"/>
      <c r="CM40" s="1468"/>
      <c r="CN40" s="1468"/>
      <c r="CO40" s="1468"/>
      <c r="CP40" s="1468"/>
      <c r="CQ40" s="1468"/>
      <c r="CR40" s="1468"/>
      <c r="CS40" s="1468"/>
      <c r="CT40" s="1468"/>
      <c r="CU40" s="1468"/>
      <c r="CV40" s="1468"/>
      <c r="CW40" s="1468"/>
      <c r="CX40" s="1468"/>
      <c r="CY40" s="1468"/>
      <c r="CZ40" s="1468"/>
      <c r="DA40" s="1468"/>
      <c r="DB40" s="1468"/>
      <c r="DC40" s="1468"/>
      <c r="DD40" s="1468"/>
      <c r="DE40" s="1468"/>
      <c r="DF40" s="1468"/>
      <c r="DG40" s="1468"/>
      <c r="DH40" s="1468"/>
      <c r="DI40" s="1468"/>
      <c r="DJ40" s="1468"/>
      <c r="DK40" s="1468"/>
      <c r="DL40" s="1468"/>
      <c r="DM40" s="1468"/>
      <c r="DN40" s="1468"/>
      <c r="DO40" s="1468"/>
      <c r="DP40" s="1468"/>
      <c r="DQ40" s="1468"/>
      <c r="DR40" s="1468"/>
    </row>
    <row r="41" spans="1:122" s="2047" customFormat="1" ht="15.75" thickBot="1" x14ac:dyDescent="0.3">
      <c r="A41" s="1246"/>
      <c r="B41" s="4019" t="s">
        <v>536</v>
      </c>
      <c r="C41" s="4020"/>
      <c r="D41" s="4020"/>
      <c r="E41" s="4020"/>
      <c r="F41" s="4020"/>
      <c r="G41" s="4020"/>
      <c r="H41" s="4020"/>
      <c r="I41" s="4020"/>
      <c r="J41" s="4020"/>
      <c r="K41" s="4020"/>
      <c r="L41" s="4020"/>
      <c r="M41" s="4020"/>
      <c r="N41" s="4020"/>
      <c r="O41" s="4020"/>
      <c r="P41" s="4020"/>
      <c r="Q41" s="4020"/>
      <c r="R41" s="4020"/>
      <c r="S41" s="4020"/>
      <c r="T41" s="4020"/>
      <c r="U41" s="4020"/>
      <c r="V41" s="4021"/>
      <c r="W41" s="2048">
        <f>W39+'157'!W48</f>
        <v>2211878</v>
      </c>
      <c r="X41" s="2049">
        <f>X39+'157'!X48</f>
        <v>1655908.53</v>
      </c>
      <c r="Y41" s="2048">
        <f>('157'!Y48+'158'!Y39)</f>
        <v>2667560</v>
      </c>
      <c r="Z41" s="1468"/>
      <c r="AA41" s="1468"/>
      <c r="AB41" s="1468"/>
      <c r="AC41" s="1468"/>
      <c r="AD41" s="1468"/>
      <c r="AE41" s="1468"/>
      <c r="AF41" s="1468"/>
      <c r="AG41" s="1468"/>
      <c r="AH41" s="1468"/>
      <c r="AI41" s="1468"/>
      <c r="AJ41" s="1468"/>
      <c r="AK41" s="1468"/>
      <c r="AL41" s="1468"/>
      <c r="AM41" s="1468"/>
      <c r="AN41" s="1468"/>
      <c r="AO41" s="1468"/>
      <c r="AP41" s="2292"/>
      <c r="AQ41" s="2292"/>
      <c r="AR41" s="2292"/>
      <c r="AS41" s="2292"/>
      <c r="AT41" s="2292"/>
      <c r="AU41" s="2292"/>
      <c r="AV41" s="2292"/>
      <c r="AW41" s="2292"/>
      <c r="AX41" s="2292"/>
      <c r="AY41" s="2292"/>
      <c r="AZ41" s="2292"/>
      <c r="BA41" s="2292"/>
      <c r="BB41" s="2292"/>
      <c r="BC41" s="2292"/>
      <c r="BD41" s="2292"/>
      <c r="BE41" s="2292"/>
      <c r="BF41" s="2292"/>
      <c r="BG41" s="2292"/>
      <c r="BH41" s="2292"/>
      <c r="BI41" s="2292"/>
      <c r="BJ41" s="2292"/>
      <c r="BK41" s="2292"/>
      <c r="BL41" s="2292"/>
      <c r="BM41" s="2292"/>
      <c r="BN41" s="2292"/>
      <c r="BO41" s="2292"/>
      <c r="BP41" s="2292"/>
      <c r="BQ41" s="2292"/>
      <c r="BR41" s="2292"/>
      <c r="BS41" s="2292"/>
      <c r="BT41" s="2292"/>
      <c r="BU41" s="2292"/>
      <c r="BV41" s="2292"/>
      <c r="BW41" s="2292"/>
      <c r="BX41" s="2292"/>
      <c r="BY41" s="2292"/>
      <c r="BZ41" s="2292"/>
      <c r="CA41" s="2292"/>
      <c r="CB41" s="2292"/>
      <c r="CC41" s="2292"/>
      <c r="CD41" s="2292"/>
      <c r="CE41" s="2292"/>
      <c r="CF41" s="2292"/>
      <c r="CG41" s="2292"/>
      <c r="CH41" s="2292"/>
      <c r="CI41" s="2292"/>
      <c r="CJ41" s="2292"/>
      <c r="CK41" s="2292"/>
      <c r="CL41" s="2292"/>
      <c r="CM41" s="2292"/>
      <c r="CN41" s="2292"/>
      <c r="CO41" s="2292"/>
      <c r="CP41" s="2292"/>
      <c r="CQ41" s="2292"/>
      <c r="CR41" s="2292"/>
      <c r="CS41" s="2292"/>
      <c r="CT41" s="2292"/>
      <c r="CU41" s="2292"/>
      <c r="CV41" s="2292"/>
      <c r="CW41" s="2292"/>
      <c r="CX41" s="2292"/>
      <c r="CY41" s="2292"/>
      <c r="CZ41" s="2292"/>
      <c r="DA41" s="2292"/>
      <c r="DB41" s="2292"/>
      <c r="DC41" s="2292"/>
      <c r="DD41" s="2292"/>
      <c r="DE41" s="2292"/>
      <c r="DF41" s="2292"/>
      <c r="DG41" s="2292"/>
      <c r="DH41" s="2292"/>
      <c r="DI41" s="2292"/>
      <c r="DJ41" s="2292"/>
      <c r="DK41" s="2292"/>
      <c r="DL41" s="2292"/>
      <c r="DM41" s="2292"/>
      <c r="DN41" s="2292"/>
      <c r="DO41" s="2292"/>
      <c r="DP41" s="2292"/>
      <c r="DQ41" s="2292"/>
      <c r="DR41" s="2292"/>
    </row>
    <row r="42" spans="1:122" ht="15.75" thickBot="1" x14ac:dyDescent="0.3">
      <c r="B42" s="1601"/>
      <c r="C42" s="1602"/>
      <c r="D42" s="1602"/>
      <c r="E42" s="1602"/>
      <c r="F42" s="1602"/>
      <c r="G42" s="1602"/>
      <c r="H42" s="1602"/>
      <c r="I42" s="1602"/>
      <c r="J42" s="1602"/>
      <c r="K42" s="1602"/>
      <c r="L42" s="1602"/>
      <c r="M42" s="1602"/>
      <c r="N42" s="1602"/>
      <c r="O42" s="1602"/>
      <c r="P42" s="1602"/>
      <c r="Q42" s="1602"/>
      <c r="R42" s="1602"/>
      <c r="S42" s="1602"/>
      <c r="T42" s="1602"/>
      <c r="U42" s="1602"/>
      <c r="V42" s="1603"/>
      <c r="W42" s="140"/>
      <c r="X42" s="1324"/>
      <c r="Y42" s="1308"/>
      <c r="Z42" s="1468"/>
      <c r="AA42" s="2973"/>
      <c r="AB42" s="1468"/>
      <c r="AC42" s="1468"/>
      <c r="AD42" s="1468"/>
      <c r="AE42" s="1468"/>
      <c r="AF42" s="1468"/>
      <c r="AG42" s="1468"/>
      <c r="AH42" s="1468"/>
      <c r="AI42" s="1468"/>
      <c r="AJ42" s="1468"/>
      <c r="AK42" s="1468"/>
      <c r="AL42" s="1468"/>
      <c r="AM42" s="1468"/>
      <c r="AN42" s="1468"/>
      <c r="AO42" s="1468"/>
      <c r="AP42" s="1468"/>
      <c r="AQ42" s="1468"/>
      <c r="AR42" s="1468"/>
      <c r="AS42" s="1468"/>
      <c r="AT42" s="1468"/>
      <c r="AU42" s="1468"/>
      <c r="AV42" s="1468"/>
      <c r="AW42" s="1468"/>
      <c r="AX42" s="1468"/>
      <c r="AY42" s="1468"/>
      <c r="AZ42" s="1468"/>
      <c r="BA42" s="1468"/>
      <c r="BB42" s="1468"/>
      <c r="BC42" s="1468"/>
      <c r="BD42" s="1468"/>
      <c r="BE42" s="1468"/>
      <c r="BF42" s="1468"/>
      <c r="BG42" s="1468"/>
      <c r="BH42" s="1468"/>
      <c r="BI42" s="1468"/>
      <c r="BJ42" s="1468"/>
      <c r="BK42" s="1468"/>
      <c r="BL42" s="1468"/>
      <c r="BM42" s="1468"/>
      <c r="BN42" s="1468"/>
      <c r="BO42" s="1468"/>
      <c r="BP42" s="1468"/>
      <c r="BQ42" s="1468"/>
      <c r="BR42" s="1468"/>
      <c r="BS42" s="1468"/>
      <c r="BT42" s="1468"/>
      <c r="BU42" s="1468"/>
      <c r="BV42" s="1468"/>
      <c r="BW42" s="1468"/>
      <c r="BX42" s="1468"/>
      <c r="BY42" s="1468"/>
      <c r="BZ42" s="1468"/>
      <c r="CA42" s="1468"/>
      <c r="CB42" s="1468"/>
      <c r="CC42" s="1468"/>
      <c r="CD42" s="1468"/>
      <c r="CE42" s="1468"/>
      <c r="CF42" s="1468"/>
      <c r="CG42" s="1468"/>
      <c r="CH42" s="1468"/>
      <c r="CI42" s="1468"/>
      <c r="CJ42" s="1468"/>
      <c r="CK42" s="1468"/>
      <c r="CL42" s="1468"/>
      <c r="CM42" s="1468"/>
      <c r="CN42" s="1468"/>
      <c r="CO42" s="1468"/>
      <c r="CP42" s="1468"/>
      <c r="CQ42" s="1468"/>
      <c r="CR42" s="1468"/>
      <c r="CS42" s="1468"/>
      <c r="CT42" s="1468"/>
      <c r="CU42" s="1468"/>
      <c r="CV42" s="1468"/>
      <c r="CW42" s="1468"/>
      <c r="CX42" s="1468"/>
      <c r="CY42" s="1468"/>
      <c r="CZ42" s="1468"/>
      <c r="DA42" s="1468"/>
      <c r="DB42" s="1468"/>
      <c r="DC42" s="1468"/>
      <c r="DD42" s="1468"/>
      <c r="DE42" s="1468"/>
      <c r="DF42" s="1468"/>
      <c r="DG42" s="1468"/>
      <c r="DH42" s="1468"/>
      <c r="DI42" s="1468"/>
      <c r="DJ42" s="1468"/>
      <c r="DK42" s="1468"/>
      <c r="DL42" s="1468"/>
      <c r="DM42" s="1468"/>
      <c r="DN42" s="1468"/>
      <c r="DO42" s="1468"/>
      <c r="DP42" s="1468"/>
      <c r="DQ42" s="1468"/>
      <c r="DR42" s="1468"/>
    </row>
    <row r="43" spans="1:122" s="2042" customFormat="1" ht="15.75" thickBot="1" x14ac:dyDescent="0.3">
      <c r="A43" s="1246"/>
      <c r="B43" s="4016" t="s">
        <v>1746</v>
      </c>
      <c r="C43" s="4017"/>
      <c r="D43" s="4017"/>
      <c r="E43" s="4017"/>
      <c r="F43" s="4017"/>
      <c r="G43" s="4017"/>
      <c r="H43" s="4017"/>
      <c r="I43" s="4017"/>
      <c r="J43" s="4017"/>
      <c r="K43" s="4017"/>
      <c r="L43" s="4017"/>
      <c r="M43" s="4017"/>
      <c r="N43" s="4017"/>
      <c r="O43" s="4017"/>
      <c r="P43" s="4017"/>
      <c r="Q43" s="4017"/>
      <c r="R43" s="4017"/>
      <c r="S43" s="4017"/>
      <c r="T43" s="4017"/>
      <c r="U43" s="4017"/>
      <c r="V43" s="4018"/>
      <c r="W43" s="2043"/>
      <c r="X43" s="2044"/>
      <c r="Y43" s="2045">
        <f>(Y41+'153'!Y46+'147'!Y43+'139'!Y38+'135'!Y43+'130'!Y52+'124..'!Y44+'121.'!Y51+pag.116!Y44+pag.113!Y46+pag.111!Y47+pag..107!Y46+pag..101!Y40+pag..97!Y41+pag..92!Y61+pag..89!Y33+pag.78!Y40+pag..69!Y48+pag..66!Y49+PAG.60!Y64+Pag.42!Y42+pag.35!Y41+pag.28!Y51)</f>
        <v>219849466.59999999</v>
      </c>
      <c r="Z43" s="1468"/>
      <c r="AA43" s="1468"/>
      <c r="AB43" s="1468"/>
      <c r="AC43" s="1468"/>
      <c r="AD43" s="1468"/>
      <c r="AE43" s="1468"/>
      <c r="AF43" s="1468"/>
      <c r="AG43" s="1468"/>
      <c r="AH43" s="1468"/>
      <c r="AI43" s="1468"/>
      <c r="AJ43" s="1468"/>
      <c r="AK43" s="1468"/>
      <c r="AL43" s="1468"/>
      <c r="AM43" s="1468"/>
      <c r="AN43" s="1468"/>
      <c r="AO43" s="1468"/>
      <c r="AP43" s="1468"/>
      <c r="AQ43" s="1468"/>
      <c r="AR43" s="1468"/>
      <c r="AS43" s="1468"/>
      <c r="AT43" s="1468"/>
      <c r="AU43" s="1468"/>
      <c r="AV43" s="1468"/>
      <c r="AW43" s="1468"/>
      <c r="AX43" s="1468"/>
      <c r="AY43" s="1468"/>
      <c r="AZ43" s="1468"/>
      <c r="BA43" s="1468"/>
      <c r="BB43" s="1468"/>
      <c r="BC43" s="1468"/>
      <c r="BD43" s="1468"/>
      <c r="BE43" s="1468"/>
      <c r="BF43" s="1468"/>
      <c r="BG43" s="1468"/>
      <c r="BH43" s="1468"/>
      <c r="BI43" s="1468"/>
      <c r="BJ43" s="1468"/>
      <c r="BK43" s="1468"/>
      <c r="BL43" s="1468"/>
      <c r="BM43" s="1468"/>
      <c r="BN43" s="1468"/>
      <c r="BO43" s="1468"/>
      <c r="BP43" s="1468"/>
      <c r="BQ43" s="1468"/>
      <c r="BR43" s="1468"/>
      <c r="BS43" s="1468"/>
      <c r="BT43" s="1468"/>
      <c r="BU43" s="1468"/>
      <c r="BV43" s="1468"/>
      <c r="BW43" s="1468"/>
      <c r="BX43" s="1468"/>
      <c r="BY43" s="1468"/>
      <c r="BZ43" s="1468"/>
      <c r="CA43" s="1468"/>
      <c r="CB43" s="1468"/>
      <c r="CC43" s="1468"/>
      <c r="CD43" s="1468"/>
      <c r="CE43" s="1468"/>
      <c r="CF43" s="1468"/>
      <c r="CG43" s="1468"/>
      <c r="CH43" s="1468"/>
      <c r="CI43" s="1468"/>
      <c r="CJ43" s="1468"/>
      <c r="CK43" s="1468"/>
      <c r="CL43" s="1468"/>
      <c r="CM43" s="1468"/>
      <c r="CN43" s="1468"/>
      <c r="CO43" s="1468"/>
      <c r="CP43" s="1468"/>
      <c r="CQ43" s="1468"/>
      <c r="CR43" s="1468"/>
      <c r="CS43" s="1468"/>
      <c r="CT43" s="1468"/>
      <c r="CU43" s="1468"/>
      <c r="CV43" s="1468"/>
      <c r="CW43" s="1468"/>
      <c r="CX43" s="1468"/>
      <c r="CY43" s="1468"/>
      <c r="CZ43" s="1468"/>
      <c r="DA43" s="1468"/>
      <c r="DB43" s="1468"/>
      <c r="DC43" s="1468"/>
      <c r="DD43" s="1468"/>
      <c r="DE43" s="1468"/>
      <c r="DF43" s="1468"/>
      <c r="DG43" s="1468"/>
      <c r="DH43" s="1468"/>
      <c r="DI43" s="1468"/>
      <c r="DJ43" s="1468"/>
      <c r="DK43" s="1468"/>
      <c r="DL43" s="1468"/>
      <c r="DM43" s="1468"/>
      <c r="DN43" s="1468"/>
      <c r="DO43" s="1468"/>
      <c r="DP43" s="1468"/>
      <c r="DQ43" s="1468"/>
      <c r="DR43" s="1468"/>
    </row>
    <row r="44" spans="1:122" x14ac:dyDescent="0.25">
      <c r="B44" s="5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62"/>
      <c r="Z44" s="1468"/>
      <c r="AA44" s="1468"/>
      <c r="AB44" s="1468"/>
      <c r="AC44" s="1468"/>
      <c r="AD44" s="1468"/>
      <c r="AE44" s="1468"/>
      <c r="AF44" s="1468"/>
      <c r="AG44" s="1468"/>
      <c r="AH44" s="1468"/>
      <c r="AI44" s="1468"/>
      <c r="AJ44" s="1468"/>
      <c r="AK44" s="1468"/>
      <c r="AL44" s="1468"/>
      <c r="AM44" s="1468"/>
      <c r="AN44" s="1468"/>
      <c r="AO44" s="1468"/>
      <c r="AP44" s="1468"/>
      <c r="AQ44" s="1468"/>
      <c r="AR44" s="1468"/>
      <c r="AS44" s="1468"/>
      <c r="AT44" s="1468"/>
      <c r="AU44" s="1468"/>
      <c r="AV44" s="1468"/>
      <c r="AW44" s="1468"/>
      <c r="AX44" s="1468"/>
      <c r="AY44" s="1468"/>
      <c r="AZ44" s="1468"/>
      <c r="BA44" s="1468"/>
      <c r="BB44" s="1468"/>
      <c r="BC44" s="1468"/>
      <c r="BD44" s="1468"/>
      <c r="BE44" s="1468"/>
      <c r="BF44" s="1468"/>
      <c r="BG44" s="1468"/>
      <c r="BH44" s="1468"/>
      <c r="BI44" s="1468"/>
      <c r="BJ44" s="1468"/>
      <c r="BK44" s="1468"/>
      <c r="BL44" s="1468"/>
      <c r="BM44" s="1468"/>
      <c r="BN44" s="1468"/>
      <c r="BO44" s="1468"/>
      <c r="BP44" s="1468"/>
      <c r="BQ44" s="1468"/>
      <c r="BR44" s="1468"/>
      <c r="BS44" s="1468"/>
      <c r="BT44" s="1468"/>
      <c r="BU44" s="1468"/>
      <c r="BV44" s="1468"/>
      <c r="BW44" s="1468"/>
      <c r="BX44" s="1468"/>
      <c r="BY44" s="1468"/>
      <c r="BZ44" s="1468"/>
      <c r="CA44" s="1468"/>
      <c r="CB44" s="1468"/>
      <c r="CC44" s="1468"/>
      <c r="CD44" s="1468"/>
      <c r="CE44" s="1468"/>
      <c r="CF44" s="1468"/>
      <c r="CG44" s="1468"/>
      <c r="CH44" s="1468"/>
      <c r="CI44" s="1468"/>
      <c r="CJ44" s="1468"/>
      <c r="CK44" s="1468"/>
      <c r="CL44" s="1468"/>
      <c r="CM44" s="1468"/>
      <c r="CN44" s="1468"/>
      <c r="CO44" s="1468"/>
      <c r="CP44" s="1468"/>
      <c r="CQ44" s="1468"/>
      <c r="CR44" s="1468"/>
      <c r="CS44" s="1468"/>
      <c r="CT44" s="1468"/>
      <c r="CU44" s="1468"/>
      <c r="CV44" s="1468"/>
      <c r="CW44" s="1468"/>
      <c r="CX44" s="1468"/>
      <c r="CY44" s="1468"/>
      <c r="CZ44" s="1468"/>
      <c r="DA44" s="1468"/>
      <c r="DB44" s="1468"/>
      <c r="DC44" s="1468"/>
      <c r="DD44" s="1468"/>
      <c r="DE44" s="1468"/>
      <c r="DF44" s="1468"/>
      <c r="DG44" s="1468"/>
      <c r="DH44" s="1468"/>
      <c r="DI44" s="1468"/>
      <c r="DJ44" s="1468"/>
      <c r="DK44" s="1468"/>
      <c r="DL44" s="1468"/>
      <c r="DM44" s="1468"/>
      <c r="DN44" s="1468"/>
      <c r="DO44" s="1468"/>
      <c r="DP44" s="1468"/>
      <c r="DQ44" s="1468"/>
      <c r="DR44" s="1468"/>
    </row>
    <row r="45" spans="1:122" x14ac:dyDescent="0.25">
      <c r="B45" s="5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1465"/>
      <c r="Z45" s="1468"/>
      <c r="AA45" s="1468"/>
      <c r="AB45" s="1468"/>
      <c r="AC45" s="1468"/>
      <c r="AD45" s="1468"/>
      <c r="AE45" s="1468"/>
      <c r="AF45" s="1468"/>
      <c r="AG45" s="1468"/>
      <c r="AH45" s="1468"/>
      <c r="AI45" s="1468"/>
      <c r="AJ45" s="1468"/>
      <c r="AK45" s="1468"/>
      <c r="AL45" s="1468"/>
      <c r="AM45" s="1468"/>
      <c r="AN45" s="1468"/>
      <c r="AO45" s="1468"/>
      <c r="AP45" s="1468"/>
      <c r="AQ45" s="1468"/>
      <c r="AR45" s="1468"/>
      <c r="AS45" s="1468"/>
      <c r="AT45" s="1468"/>
      <c r="AU45" s="1468"/>
      <c r="AV45" s="1468"/>
      <c r="AW45" s="1468"/>
      <c r="AX45" s="1468"/>
      <c r="AY45" s="1468"/>
      <c r="AZ45" s="1468"/>
      <c r="BA45" s="1468"/>
      <c r="BB45" s="1468"/>
      <c r="BC45" s="1468"/>
      <c r="BD45" s="1468"/>
      <c r="BE45" s="1468"/>
      <c r="BF45" s="1468"/>
      <c r="BG45" s="1468"/>
      <c r="BH45" s="1468"/>
      <c r="BI45" s="1468"/>
      <c r="BJ45" s="1468"/>
      <c r="BK45" s="1468"/>
      <c r="BL45" s="1468"/>
      <c r="BM45" s="1468"/>
      <c r="BN45" s="1468"/>
      <c r="BO45" s="1468"/>
      <c r="BP45" s="1468"/>
      <c r="BQ45" s="1468"/>
      <c r="BR45" s="1468"/>
      <c r="BS45" s="1468"/>
      <c r="BT45" s="1468"/>
      <c r="BU45" s="1468"/>
      <c r="BV45" s="1468"/>
      <c r="BW45" s="1468"/>
      <c r="BX45" s="1468"/>
      <c r="BY45" s="1468"/>
      <c r="BZ45" s="1468"/>
      <c r="CA45" s="1468"/>
      <c r="CB45" s="1468"/>
      <c r="CC45" s="1468"/>
      <c r="CD45" s="1468"/>
      <c r="CE45" s="1468"/>
      <c r="CF45" s="1468"/>
      <c r="CG45" s="1468"/>
      <c r="CH45" s="1468"/>
      <c r="CI45" s="1468"/>
      <c r="CJ45" s="1468"/>
      <c r="CK45" s="1468"/>
      <c r="CL45" s="1468"/>
      <c r="CM45" s="1468"/>
      <c r="CN45" s="1468"/>
      <c r="CO45" s="1468"/>
      <c r="CP45" s="1468"/>
      <c r="CQ45" s="1468"/>
      <c r="CR45" s="1468"/>
      <c r="CS45" s="1468"/>
      <c r="CT45" s="1468"/>
      <c r="CU45" s="1468"/>
      <c r="CV45" s="1468"/>
      <c r="CW45" s="1468"/>
      <c r="CX45" s="1468"/>
      <c r="CY45" s="1468"/>
      <c r="CZ45" s="1468"/>
      <c r="DA45" s="1468"/>
      <c r="DB45" s="1468"/>
      <c r="DC45" s="1468"/>
      <c r="DD45" s="1468"/>
      <c r="DE45" s="1468"/>
      <c r="DF45" s="1468"/>
      <c r="DG45" s="1468"/>
      <c r="DH45" s="1468"/>
      <c r="DI45" s="1468"/>
      <c r="DJ45" s="1468"/>
      <c r="DK45" s="1468"/>
      <c r="DL45" s="1468"/>
      <c r="DM45" s="1468"/>
      <c r="DN45" s="1468"/>
      <c r="DO45" s="1468"/>
      <c r="DP45" s="1468"/>
      <c r="DQ45" s="1468"/>
      <c r="DR45" s="1468"/>
    </row>
    <row r="46" spans="1:122" hidden="1" x14ac:dyDescent="0.25">
      <c r="B46" s="55"/>
      <c r="C46" s="4"/>
      <c r="D46" s="4"/>
      <c r="E46" s="4"/>
      <c r="F46" s="4"/>
      <c r="G46" s="2"/>
      <c r="H46" s="2"/>
      <c r="I46" s="2"/>
      <c r="J46" s="2"/>
      <c r="K46" s="2"/>
      <c r="L46" s="2"/>
      <c r="M46" s="2"/>
      <c r="N46" s="2"/>
      <c r="O46" s="4"/>
      <c r="P46" s="4"/>
      <c r="Q46" s="4"/>
      <c r="R46" s="4"/>
      <c r="S46" s="2"/>
      <c r="T46" s="2"/>
      <c r="U46" s="2"/>
      <c r="V46" s="2"/>
      <c r="W46" s="4"/>
      <c r="X46" s="4"/>
      <c r="Y46" s="62"/>
      <c r="Z46" s="1468"/>
      <c r="AA46" s="1468"/>
      <c r="AB46" s="1468"/>
      <c r="AC46" s="1468"/>
      <c r="AD46" s="1468"/>
      <c r="AE46" s="1468"/>
      <c r="AF46" s="1468"/>
      <c r="AG46" s="1468"/>
      <c r="AH46" s="1468"/>
      <c r="AI46" s="1468"/>
      <c r="AJ46" s="1468"/>
      <c r="AK46" s="1468"/>
      <c r="AL46" s="1468"/>
      <c r="AM46" s="1468"/>
      <c r="AN46" s="1468"/>
      <c r="AO46" s="1468"/>
      <c r="AP46" s="1468"/>
      <c r="AQ46" s="1468"/>
      <c r="AR46" s="1468"/>
      <c r="AS46" s="1468"/>
      <c r="AT46" s="1468"/>
      <c r="AU46" s="1468"/>
      <c r="AV46" s="1468"/>
      <c r="AW46" s="1468"/>
      <c r="AX46" s="1468"/>
      <c r="AY46" s="1468"/>
      <c r="AZ46" s="1468"/>
      <c r="BA46" s="1468"/>
      <c r="BB46" s="1468"/>
      <c r="BC46" s="1468"/>
      <c r="BD46" s="1468"/>
      <c r="BE46" s="1468"/>
      <c r="BF46" s="1468"/>
      <c r="BG46" s="1468"/>
      <c r="BH46" s="1468"/>
      <c r="BI46" s="1468"/>
      <c r="BJ46" s="1468"/>
      <c r="BK46" s="1468"/>
      <c r="BL46" s="1468"/>
      <c r="BM46" s="1468"/>
      <c r="BN46" s="1468"/>
      <c r="BO46" s="1468"/>
      <c r="BP46" s="1468"/>
      <c r="BQ46" s="1468"/>
      <c r="BR46" s="1468"/>
      <c r="BS46" s="1468"/>
      <c r="BT46" s="1468"/>
      <c r="BU46" s="1468"/>
      <c r="BV46" s="1468"/>
      <c r="BW46" s="1468"/>
      <c r="BX46" s="1468"/>
      <c r="BY46" s="1468"/>
      <c r="BZ46" s="1468"/>
      <c r="CA46" s="1468"/>
      <c r="CB46" s="1468"/>
      <c r="CC46" s="1468"/>
      <c r="CD46" s="1468"/>
      <c r="CE46" s="1468"/>
      <c r="CF46" s="1468"/>
      <c r="CG46" s="1468"/>
      <c r="CH46" s="1468"/>
      <c r="CI46" s="1468"/>
      <c r="CJ46" s="1468"/>
      <c r="CK46" s="1468"/>
      <c r="CL46" s="1468"/>
      <c r="CM46" s="1468"/>
      <c r="CN46" s="1468"/>
      <c r="CO46" s="1468"/>
      <c r="CP46" s="1468"/>
      <c r="CQ46" s="1468"/>
      <c r="CR46" s="1468"/>
      <c r="CS46" s="1468"/>
      <c r="CT46" s="1468"/>
      <c r="CU46" s="1468"/>
      <c r="CV46" s="1468"/>
      <c r="CW46" s="1468"/>
      <c r="CX46" s="1468"/>
      <c r="CY46" s="1468"/>
      <c r="CZ46" s="1468"/>
      <c r="DA46" s="1468"/>
      <c r="DB46" s="1468"/>
      <c r="DC46" s="1468"/>
      <c r="DD46" s="1468"/>
      <c r="DE46" s="1468"/>
      <c r="DF46" s="1468"/>
      <c r="DG46" s="1468"/>
      <c r="DH46" s="1468"/>
      <c r="DI46" s="1468"/>
      <c r="DJ46" s="1468"/>
      <c r="DK46" s="1468"/>
      <c r="DL46" s="1468"/>
      <c r="DM46" s="1468"/>
      <c r="DN46" s="1468"/>
      <c r="DO46" s="1468"/>
      <c r="DP46" s="1468"/>
      <c r="DQ46" s="1468"/>
      <c r="DR46" s="1468"/>
    </row>
    <row r="47" spans="1:122" x14ac:dyDescent="0.25">
      <c r="B47" s="55"/>
      <c r="C47" s="3000" t="s">
        <v>916</v>
      </c>
      <c r="D47" s="3000"/>
      <c r="E47" s="3000"/>
      <c r="F47" s="3000"/>
      <c r="G47" s="26"/>
      <c r="H47" s="26"/>
      <c r="I47" s="26"/>
      <c r="J47" s="26"/>
      <c r="K47" s="26"/>
      <c r="L47" s="26"/>
      <c r="M47" s="26"/>
      <c r="N47" s="26"/>
      <c r="O47" s="3000" t="s">
        <v>763</v>
      </c>
      <c r="P47" s="3000"/>
      <c r="Q47" s="3000"/>
      <c r="R47" s="3000"/>
      <c r="S47" s="26"/>
      <c r="T47" s="26"/>
      <c r="U47" s="26"/>
      <c r="V47" s="26"/>
      <c r="W47" s="3000" t="s">
        <v>893</v>
      </c>
      <c r="X47" s="3000"/>
      <c r="Y47" s="62"/>
      <c r="Z47" s="1468"/>
      <c r="AA47" s="1468"/>
      <c r="AB47" s="1468"/>
      <c r="AC47" s="1468"/>
      <c r="AD47" s="1468"/>
      <c r="AE47" s="1468"/>
      <c r="AF47" s="1468"/>
      <c r="AG47" s="1468"/>
      <c r="AH47" s="1468"/>
      <c r="AI47" s="1468"/>
      <c r="AJ47" s="1468"/>
      <c r="AK47" s="1468"/>
      <c r="AL47" s="1468"/>
      <c r="AM47" s="1468"/>
      <c r="AN47" s="1468"/>
      <c r="AO47" s="1468"/>
      <c r="AP47" s="1468"/>
      <c r="AQ47" s="1468"/>
      <c r="AR47" s="1468"/>
      <c r="AS47" s="1468"/>
      <c r="AT47" s="1468"/>
      <c r="AU47" s="1468"/>
      <c r="AV47" s="1468"/>
      <c r="AW47" s="1468"/>
      <c r="AX47" s="1468"/>
      <c r="AY47" s="1468"/>
      <c r="AZ47" s="1468"/>
      <c r="BA47" s="1468"/>
      <c r="BB47" s="1468"/>
      <c r="BC47" s="1468"/>
      <c r="BD47" s="1468"/>
      <c r="BE47" s="1468"/>
      <c r="BF47" s="1468"/>
      <c r="BG47" s="1468"/>
      <c r="BH47" s="1468"/>
      <c r="BI47" s="1468"/>
      <c r="BJ47" s="1468"/>
      <c r="BK47" s="1468"/>
      <c r="BL47" s="1468"/>
      <c r="BM47" s="1468"/>
      <c r="BN47" s="1468"/>
      <c r="BO47" s="1468"/>
      <c r="BP47" s="1468"/>
      <c r="BQ47" s="1468"/>
      <c r="BR47" s="1468"/>
      <c r="BS47" s="1468"/>
      <c r="BT47" s="1468"/>
      <c r="BU47" s="1468"/>
      <c r="BV47" s="1468"/>
      <c r="BW47" s="1468"/>
      <c r="BX47" s="1468"/>
      <c r="BY47" s="1468"/>
      <c r="BZ47" s="1468"/>
      <c r="CA47" s="1468"/>
      <c r="CB47" s="1468"/>
      <c r="CC47" s="1468"/>
      <c r="CD47" s="1468"/>
      <c r="CE47" s="1468"/>
      <c r="CF47" s="1468"/>
      <c r="CG47" s="1468"/>
      <c r="CH47" s="1468"/>
      <c r="CI47" s="1468"/>
      <c r="CJ47" s="1468"/>
      <c r="CK47" s="1468"/>
      <c r="CL47" s="1468"/>
      <c r="CM47" s="1468"/>
      <c r="CN47" s="1468"/>
      <c r="CO47" s="1468"/>
      <c r="CP47" s="1468"/>
      <c r="CQ47" s="1468"/>
      <c r="CR47" s="1468"/>
      <c r="CS47" s="1468"/>
      <c r="CT47" s="1468"/>
      <c r="CU47" s="1468"/>
      <c r="CV47" s="1468"/>
      <c r="CW47" s="1468"/>
      <c r="CX47" s="1468"/>
      <c r="CY47" s="1468"/>
      <c r="CZ47" s="1468"/>
      <c r="DA47" s="1468"/>
      <c r="DB47" s="1468"/>
      <c r="DC47" s="1468"/>
      <c r="DD47" s="1468"/>
      <c r="DE47" s="1468"/>
      <c r="DF47" s="1468"/>
      <c r="DG47" s="1468"/>
      <c r="DH47" s="1468"/>
      <c r="DI47" s="1468"/>
      <c r="DJ47" s="1468"/>
      <c r="DK47" s="1468"/>
      <c r="DL47" s="1468"/>
      <c r="DM47" s="1468"/>
      <c r="DN47" s="1468"/>
      <c r="DO47" s="1468"/>
      <c r="DP47" s="1468"/>
      <c r="DQ47" s="1468"/>
      <c r="DR47" s="1468"/>
    </row>
    <row r="48" spans="1:122" ht="15.75" thickBot="1" x14ac:dyDescent="0.3">
      <c r="B48" s="63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8"/>
      <c r="Z48" s="1468"/>
      <c r="AA48" s="1468"/>
      <c r="AB48" s="1468"/>
      <c r="AC48" s="1468"/>
      <c r="AD48" s="1468"/>
      <c r="AE48" s="1468"/>
      <c r="AF48" s="1468"/>
      <c r="AG48" s="1468"/>
      <c r="AH48" s="1468"/>
      <c r="AI48" s="1468"/>
      <c r="AJ48" s="1468"/>
      <c r="AK48" s="1468"/>
      <c r="AL48" s="1468"/>
      <c r="AM48" s="1468"/>
      <c r="AN48" s="1468"/>
      <c r="AO48" s="1468"/>
      <c r="AP48" s="1468"/>
      <c r="AQ48" s="1468"/>
      <c r="AR48" s="1468"/>
      <c r="AS48" s="1468"/>
      <c r="AT48" s="1468"/>
      <c r="AU48" s="1468"/>
      <c r="AV48" s="1468"/>
      <c r="AW48" s="1468"/>
      <c r="AX48" s="1468"/>
      <c r="AY48" s="1468"/>
      <c r="AZ48" s="1468"/>
      <c r="BA48" s="1468"/>
      <c r="BB48" s="1468"/>
      <c r="BC48" s="1468"/>
      <c r="BD48" s="1468"/>
      <c r="BE48" s="1468"/>
      <c r="BF48" s="1468"/>
      <c r="BG48" s="1468"/>
      <c r="BH48" s="1468"/>
      <c r="BI48" s="1468"/>
      <c r="BJ48" s="1468"/>
      <c r="BK48" s="1468"/>
      <c r="BL48" s="1468"/>
      <c r="BM48" s="1468"/>
      <c r="BN48" s="1468"/>
      <c r="BO48" s="1468"/>
      <c r="BP48" s="1468"/>
      <c r="BQ48" s="1468"/>
      <c r="BR48" s="1468"/>
      <c r="BS48" s="1468"/>
      <c r="BT48" s="1468"/>
      <c r="BU48" s="1468"/>
      <c r="BV48" s="1468"/>
      <c r="BW48" s="1468"/>
      <c r="BX48" s="1468"/>
      <c r="BY48" s="1468"/>
      <c r="BZ48" s="1468"/>
      <c r="CA48" s="1468"/>
      <c r="CB48" s="1468"/>
      <c r="CC48" s="1468"/>
      <c r="CD48" s="1468"/>
      <c r="CE48" s="1468"/>
      <c r="CF48" s="1468"/>
      <c r="CG48" s="1468"/>
      <c r="CH48" s="1468"/>
      <c r="CI48" s="1468"/>
      <c r="CJ48" s="1468"/>
      <c r="CK48" s="1468"/>
      <c r="CL48" s="1468"/>
      <c r="CM48" s="1468"/>
      <c r="CN48" s="1468"/>
      <c r="CO48" s="1468"/>
      <c r="CP48" s="1468"/>
      <c r="CQ48" s="1468"/>
      <c r="CR48" s="1468"/>
      <c r="CS48" s="1468"/>
      <c r="CT48" s="1468"/>
      <c r="CU48" s="1468"/>
      <c r="CV48" s="1468"/>
      <c r="CW48" s="1468"/>
      <c r="CX48" s="1468"/>
      <c r="CY48" s="1468"/>
      <c r="CZ48" s="1468"/>
      <c r="DA48" s="1468"/>
      <c r="DB48" s="1468"/>
      <c r="DC48" s="1468"/>
      <c r="DD48" s="1468"/>
      <c r="DE48" s="1468"/>
      <c r="DF48" s="1468"/>
      <c r="DG48" s="1468"/>
      <c r="DH48" s="1468"/>
      <c r="DI48" s="1468"/>
      <c r="DJ48" s="1468"/>
      <c r="DK48" s="1468"/>
      <c r="DL48" s="1468"/>
      <c r="DM48" s="1468"/>
      <c r="DN48" s="1468"/>
      <c r="DO48" s="1468"/>
      <c r="DP48" s="1468"/>
      <c r="DQ48" s="1468"/>
      <c r="DR48" s="1468"/>
    </row>
    <row r="49" spans="18:120" ht="15.75" x14ac:dyDescent="0.25">
      <c r="Y49" s="2040">
        <v>158</v>
      </c>
      <c r="AA49" s="2731"/>
      <c r="BI49" s="1468"/>
      <c r="BJ49" s="1468"/>
      <c r="BK49" s="1468"/>
      <c r="BL49" s="1468"/>
      <c r="BM49" s="1468"/>
      <c r="BN49" s="1468"/>
      <c r="BO49" s="1468"/>
      <c r="BP49" s="1468"/>
      <c r="BQ49" s="1468"/>
      <c r="BR49" s="1468"/>
      <c r="BS49" s="1468"/>
      <c r="BT49" s="1468"/>
      <c r="BU49" s="1468"/>
      <c r="BV49" s="1468"/>
      <c r="BW49" s="1468"/>
      <c r="BX49" s="1468"/>
      <c r="BY49" s="1468"/>
      <c r="BZ49" s="1468"/>
      <c r="CA49" s="1468"/>
      <c r="CB49" s="1468"/>
      <c r="CC49" s="1468"/>
      <c r="CD49" s="1468"/>
      <c r="CE49" s="1468"/>
      <c r="CF49" s="1468"/>
      <c r="CG49" s="1468"/>
      <c r="CH49" s="1468"/>
      <c r="CI49" s="1468"/>
      <c r="CJ49" s="1468"/>
      <c r="CK49" s="1468"/>
      <c r="CL49" s="1468"/>
      <c r="CM49" s="1468"/>
      <c r="CN49" s="1468"/>
      <c r="CO49" s="1468"/>
      <c r="CP49" s="1468"/>
      <c r="CQ49" s="1468"/>
      <c r="CR49" s="1468"/>
      <c r="CS49" s="1468"/>
      <c r="CT49" s="1468"/>
      <c r="CU49" s="1468"/>
      <c r="CV49" s="1468"/>
      <c r="CW49" s="1468"/>
      <c r="CX49" s="1468"/>
      <c r="CY49" s="1468"/>
      <c r="CZ49" s="1468"/>
      <c r="DA49" s="1468"/>
      <c r="DB49" s="1468"/>
      <c r="DC49" s="1468"/>
      <c r="DD49" s="1468"/>
      <c r="DE49" s="1468"/>
      <c r="DF49" s="1468"/>
      <c r="DG49" s="1468"/>
      <c r="DH49" s="1468"/>
      <c r="DI49" s="1468"/>
      <c r="DJ49" s="1468"/>
      <c r="DK49" s="1468"/>
      <c r="DL49" s="1468"/>
      <c r="DM49" s="1468"/>
      <c r="DN49" s="1468"/>
      <c r="DO49" s="1468"/>
      <c r="DP49" s="1468"/>
    </row>
    <row r="50" spans="18:120" x14ac:dyDescent="0.25">
      <c r="AA50" s="2731"/>
    </row>
    <row r="51" spans="18:120" x14ac:dyDescent="0.25">
      <c r="AA51" s="2731"/>
    </row>
    <row r="52" spans="18:120" x14ac:dyDescent="0.25">
      <c r="AA52" s="2731"/>
    </row>
    <row r="53" spans="18:120" x14ac:dyDescent="0.25">
      <c r="AA53" s="2731"/>
    </row>
    <row r="54" spans="18:120" x14ac:dyDescent="0.25">
      <c r="R54" s="336"/>
      <c r="AA54" s="2731"/>
    </row>
    <row r="55" spans="18:120" x14ac:dyDescent="0.25">
      <c r="R55" s="336"/>
      <c r="W55" s="336"/>
      <c r="AA55" s="2731"/>
    </row>
    <row r="56" spans="18:120" x14ac:dyDescent="0.25">
      <c r="R56" s="336"/>
      <c r="W56" s="336"/>
      <c r="AA56" s="2731"/>
    </row>
    <row r="57" spans="18:120" x14ac:dyDescent="0.25">
      <c r="W57" s="336"/>
    </row>
    <row r="58" spans="18:120" x14ac:dyDescent="0.25">
      <c r="AA58" s="2731"/>
    </row>
  </sheetData>
  <mergeCells count="62">
    <mergeCell ref="O28:R28"/>
    <mergeCell ref="B39:V39"/>
    <mergeCell ref="O29:R29"/>
    <mergeCell ref="O30:R30"/>
    <mergeCell ref="O32:R32"/>
    <mergeCell ref="O33:R33"/>
    <mergeCell ref="O34:R34"/>
    <mergeCell ref="O35:R35"/>
    <mergeCell ref="O36:R36"/>
    <mergeCell ref="O20:R20"/>
    <mergeCell ref="O21:R21"/>
    <mergeCell ref="O22:R22"/>
    <mergeCell ref="W47:X47"/>
    <mergeCell ref="O47:R47"/>
    <mergeCell ref="O31:R31"/>
    <mergeCell ref="O37:R37"/>
    <mergeCell ref="B43:V43"/>
    <mergeCell ref="B41:V41"/>
    <mergeCell ref="C47:F47"/>
    <mergeCell ref="O23:R23"/>
    <mergeCell ref="O24:R24"/>
    <mergeCell ref="O25:R25"/>
    <mergeCell ref="O26:R26"/>
    <mergeCell ref="O27:R27"/>
    <mergeCell ref="O38:R38"/>
    <mergeCell ref="O17:R17"/>
    <mergeCell ref="O16:R16"/>
    <mergeCell ref="W12:W15"/>
    <mergeCell ref="O18:R18"/>
    <mergeCell ref="O19:R19"/>
    <mergeCell ref="B1:Y1"/>
    <mergeCell ref="B2:Y2"/>
    <mergeCell ref="B3:Y3"/>
    <mergeCell ref="B4:Y4"/>
    <mergeCell ref="B7:Y7"/>
    <mergeCell ref="C5:E5"/>
    <mergeCell ref="N12:N15"/>
    <mergeCell ref="O13:R13"/>
    <mergeCell ref="L12:L15"/>
    <mergeCell ref="M12:M15"/>
    <mergeCell ref="B11:B15"/>
    <mergeCell ref="C11:C15"/>
    <mergeCell ref="D12:D15"/>
    <mergeCell ref="E12:E15"/>
    <mergeCell ref="F12:F15"/>
    <mergeCell ref="D11:H11"/>
    <mergeCell ref="W11:X11"/>
    <mergeCell ref="W5:X5"/>
    <mergeCell ref="G6:J6"/>
    <mergeCell ref="X12:X15"/>
    <mergeCell ref="Y12:Y15"/>
    <mergeCell ref="T11:T15"/>
    <mergeCell ref="U11:U15"/>
    <mergeCell ref="V11:V15"/>
    <mergeCell ref="C9:G9"/>
    <mergeCell ref="K9:U9"/>
    <mergeCell ref="G12:G15"/>
    <mergeCell ref="H12:H15"/>
    <mergeCell ref="I11:I15"/>
    <mergeCell ref="J12:J15"/>
    <mergeCell ref="K12:K15"/>
    <mergeCell ref="J11:N11"/>
  </mergeCells>
  <pageMargins left="0.25" right="0.25" top="0.75" bottom="0.75" header="0.3" footer="0.3"/>
  <pageSetup paperSize="5" scale="69" fitToWidth="0"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A1:J36"/>
  <sheetViews>
    <sheetView topLeftCell="A10" workbookViewId="0">
      <selection activeCell="F43" sqref="F43"/>
    </sheetView>
  </sheetViews>
  <sheetFormatPr baseColWidth="10" defaultRowHeight="15" x14ac:dyDescent="0.25"/>
  <cols>
    <col min="1" max="1" width="11.5703125" style="1246"/>
    <col min="5" max="5" width="13.7109375" customWidth="1"/>
    <col min="6" max="6" width="14.5703125" customWidth="1"/>
    <col min="8" max="8" width="14.28515625" customWidth="1"/>
    <col min="9" max="9" width="16.570312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1801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171" t="s">
        <v>283</v>
      </c>
    </row>
    <row r="6" spans="2:10" ht="15.75" thickBot="1" x14ac:dyDescent="0.3">
      <c r="B6" s="1293"/>
      <c r="G6" s="1293"/>
      <c r="I6" s="1293"/>
    </row>
    <row r="7" spans="2:10" ht="15.75" thickBot="1" x14ac:dyDescent="0.3">
      <c r="B7" s="459" t="s">
        <v>4</v>
      </c>
      <c r="C7" s="697"/>
      <c r="D7" s="46">
        <v>7122</v>
      </c>
      <c r="E7" s="1764" t="s">
        <v>1874</v>
      </c>
      <c r="F7" s="184" t="s">
        <v>105</v>
      </c>
      <c r="G7" s="1313"/>
      <c r="H7" s="466"/>
      <c r="I7" s="466"/>
      <c r="J7" s="1288"/>
    </row>
    <row r="8" spans="2:10" ht="15.75" thickBot="1" x14ac:dyDescent="0.3">
      <c r="B8" s="1" t="s">
        <v>76</v>
      </c>
      <c r="C8" s="460"/>
      <c r="D8" s="47">
        <v>16</v>
      </c>
      <c r="F8" s="1320" t="s">
        <v>532</v>
      </c>
      <c r="G8" s="1320"/>
      <c r="H8" s="1293"/>
      <c r="I8" s="1320"/>
      <c r="J8" s="1288"/>
    </row>
    <row r="9" spans="2:10" ht="15.75" thickBot="1" x14ac:dyDescent="0.3">
      <c r="B9" s="459" t="s">
        <v>77</v>
      </c>
      <c r="C9" s="192"/>
      <c r="D9" s="47">
        <v>0</v>
      </c>
      <c r="E9" s="234"/>
      <c r="F9" s="1247" t="s">
        <v>532</v>
      </c>
      <c r="G9" s="1320"/>
      <c r="H9" s="1293"/>
      <c r="I9" s="1247"/>
      <c r="J9" s="1288"/>
    </row>
    <row r="10" spans="2:10" ht="15.75" thickBot="1" x14ac:dyDescent="0.3">
      <c r="B10" s="459" t="s">
        <v>78</v>
      </c>
      <c r="C10" s="697"/>
      <c r="D10" s="47">
        <v>0</v>
      </c>
      <c r="E10" s="234"/>
      <c r="F10" s="1320" t="s">
        <v>537</v>
      </c>
      <c r="G10" s="1247"/>
      <c r="H10" s="1247"/>
      <c r="I10" s="1320"/>
      <c r="J10" s="1288"/>
    </row>
    <row r="11" spans="2:10" ht="15.75" thickBot="1" x14ac:dyDescent="0.3">
      <c r="B11" s="459" t="s">
        <v>284</v>
      </c>
      <c r="C11" s="697"/>
      <c r="D11" s="56">
        <v>1</v>
      </c>
      <c r="F11" s="1247" t="s">
        <v>537</v>
      </c>
      <c r="G11" s="1312"/>
      <c r="H11" s="234"/>
      <c r="I11" s="1293"/>
      <c r="J11" s="1288"/>
    </row>
    <row r="12" spans="2:10" ht="15.75" thickBot="1" x14ac:dyDescent="0.3">
      <c r="B12" s="459" t="s">
        <v>1944</v>
      </c>
      <c r="C12" s="424"/>
      <c r="D12" s="1"/>
      <c r="E12" s="1275"/>
      <c r="F12" s="1320" t="s">
        <v>537</v>
      </c>
      <c r="G12" s="1247"/>
      <c r="H12" s="1295"/>
      <c r="I12" s="1247"/>
      <c r="J12" s="1288"/>
    </row>
    <row r="13" spans="2:10" ht="15.75" thickBot="1" x14ac:dyDescent="0.3">
      <c r="B13" s="193" t="s">
        <v>22</v>
      </c>
      <c r="C13" s="460"/>
      <c r="D13" s="98">
        <v>4102</v>
      </c>
      <c r="E13" s="465" t="s">
        <v>296</v>
      </c>
      <c r="F13" s="92"/>
      <c r="G13" s="1301">
        <v>211101</v>
      </c>
      <c r="H13" s="234"/>
      <c r="I13" s="1320"/>
      <c r="J13" s="1288"/>
    </row>
    <row r="14" spans="2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9" x14ac:dyDescent="0.25">
      <c r="B17" s="52" t="s">
        <v>445</v>
      </c>
      <c r="C17" s="53"/>
      <c r="D17" s="256">
        <v>1</v>
      </c>
      <c r="E17" s="82">
        <v>18000</v>
      </c>
      <c r="F17" s="253">
        <v>216000</v>
      </c>
      <c r="G17" s="256">
        <v>1</v>
      </c>
      <c r="H17" s="82">
        <v>18000</v>
      </c>
      <c r="I17" s="82">
        <f>(H17*12)</f>
        <v>216000</v>
      </c>
    </row>
    <row r="18" spans="2:9" x14ac:dyDescent="0.25">
      <c r="B18" s="36" t="s">
        <v>2519</v>
      </c>
      <c r="C18" s="10"/>
      <c r="D18" s="58">
        <v>1</v>
      </c>
      <c r="E18" s="75">
        <v>10000</v>
      </c>
      <c r="F18" s="254">
        <f>(E18*12)</f>
        <v>120000</v>
      </c>
      <c r="G18" s="58">
        <v>1</v>
      </c>
      <c r="H18" s="75">
        <v>10000</v>
      </c>
      <c r="I18" s="75">
        <f>(H18*12)</f>
        <v>120000</v>
      </c>
    </row>
    <row r="19" spans="2:9" x14ac:dyDescent="0.25">
      <c r="B19" s="36"/>
      <c r="C19" s="10"/>
      <c r="D19" s="58"/>
      <c r="E19" s="75"/>
      <c r="F19" s="254"/>
      <c r="G19" s="58"/>
      <c r="H19" s="75"/>
      <c r="I19" s="75"/>
    </row>
    <row r="20" spans="2:9" x14ac:dyDescent="0.25">
      <c r="B20" s="36"/>
      <c r="C20" s="10"/>
      <c r="D20" s="58"/>
      <c r="E20" s="75"/>
      <c r="F20" s="254"/>
      <c r="G20" s="58"/>
      <c r="H20" s="75"/>
      <c r="I20" s="75"/>
    </row>
    <row r="21" spans="2:9" x14ac:dyDescent="0.25">
      <c r="B21" s="36"/>
      <c r="C21" s="10"/>
      <c r="D21" s="36"/>
      <c r="E21" s="47"/>
      <c r="F21" s="10"/>
      <c r="G21" s="47"/>
      <c r="H21" s="10"/>
      <c r="I21" s="47"/>
    </row>
    <row r="22" spans="2:9" x14ac:dyDescent="0.25">
      <c r="B22" s="36"/>
      <c r="C22" s="10"/>
      <c r="D22" s="36"/>
      <c r="E22" s="47"/>
      <c r="F22" s="10"/>
      <c r="G22" s="47"/>
      <c r="H22" s="10"/>
      <c r="I22" s="47"/>
    </row>
    <row r="23" spans="2:9" x14ac:dyDescent="0.25">
      <c r="B23" s="36"/>
      <c r="C23" s="10"/>
      <c r="D23" s="36"/>
      <c r="E23" s="47"/>
      <c r="F23" s="10"/>
      <c r="G23" s="47"/>
      <c r="H23" s="10"/>
      <c r="I23" s="47"/>
    </row>
    <row r="24" spans="2:9" x14ac:dyDescent="0.25">
      <c r="B24" s="36"/>
      <c r="C24" s="10"/>
      <c r="D24" s="36"/>
      <c r="E24" s="47"/>
      <c r="F24" s="10"/>
      <c r="G24" s="47"/>
      <c r="H24" s="10"/>
      <c r="I24" s="47"/>
    </row>
    <row r="25" spans="2:9" x14ac:dyDescent="0.25">
      <c r="B25" s="36"/>
      <c r="C25" s="10"/>
      <c r="D25" s="36"/>
      <c r="E25" s="47"/>
      <c r="F25" s="10"/>
      <c r="G25" s="47"/>
      <c r="H25" s="10"/>
      <c r="I25" s="47"/>
    </row>
    <row r="26" spans="2:9" x14ac:dyDescent="0.25">
      <c r="B26" s="36"/>
      <c r="C26" s="10"/>
      <c r="D26" s="36"/>
      <c r="E26" s="47"/>
      <c r="F26" s="10"/>
      <c r="G26" s="47"/>
      <c r="H26" s="10"/>
      <c r="I26" s="47"/>
    </row>
    <row r="27" spans="2:9" x14ac:dyDescent="0.25">
      <c r="B27" s="36"/>
      <c r="C27" s="10"/>
      <c r="D27" s="36"/>
      <c r="E27" s="47"/>
      <c r="F27" s="10"/>
      <c r="G27" s="47"/>
      <c r="H27" s="10"/>
      <c r="I27" s="47"/>
    </row>
    <row r="28" spans="2:9" x14ac:dyDescent="0.25">
      <c r="B28" s="36"/>
      <c r="C28" s="10"/>
      <c r="D28" s="36"/>
      <c r="E28" s="47"/>
      <c r="F28" s="10"/>
      <c r="G28" s="47"/>
      <c r="H28" s="10"/>
      <c r="I28" s="47"/>
    </row>
    <row r="29" spans="2:9" x14ac:dyDescent="0.25">
      <c r="B29" s="36"/>
      <c r="C29" s="10"/>
      <c r="D29" s="36"/>
      <c r="E29" s="47"/>
      <c r="F29" s="10"/>
      <c r="G29" s="47"/>
      <c r="H29" s="10"/>
      <c r="I29" s="47"/>
    </row>
    <row r="30" spans="2:9" ht="15.75" thickBot="1" x14ac:dyDescent="0.3">
      <c r="B30" s="69"/>
      <c r="C30" s="4"/>
      <c r="D30" s="36"/>
      <c r="E30" s="47"/>
      <c r="F30" s="10"/>
      <c r="G30" s="47"/>
      <c r="H30" s="10"/>
      <c r="I30" s="56"/>
    </row>
    <row r="31" spans="2:9" ht="15.75" thickBot="1" x14ac:dyDescent="0.3">
      <c r="B31" s="63"/>
      <c r="C31" s="64"/>
      <c r="D31" s="139"/>
      <c r="E31" s="141"/>
      <c r="F31" s="7"/>
      <c r="G31" s="141"/>
      <c r="H31" s="257"/>
      <c r="I31" s="258"/>
    </row>
    <row r="32" spans="2:9" ht="15.75" thickBot="1" x14ac:dyDescent="0.3">
      <c r="C32" s="92" t="s">
        <v>99</v>
      </c>
      <c r="D32" s="234"/>
      <c r="E32" s="115">
        <f>SUM(E17:E31)</f>
        <v>28000</v>
      </c>
      <c r="F32" s="242">
        <f>SUM(F17:F31)</f>
        <v>336000</v>
      </c>
      <c r="G32" s="255"/>
      <c r="H32" s="242">
        <f>SUM(H17:H31)</f>
        <v>28000</v>
      </c>
      <c r="I32" s="115">
        <f>SUM(I17:I31)</f>
        <v>336000</v>
      </c>
    </row>
    <row r="34" spans="3:9" x14ac:dyDescent="0.25">
      <c r="C34" s="4"/>
      <c r="D34" s="4"/>
      <c r="F34" s="4"/>
      <c r="H34" s="4"/>
    </row>
    <row r="35" spans="3:9" x14ac:dyDescent="0.25">
      <c r="C35" s="3447" t="s">
        <v>294</v>
      </c>
      <c r="D35" s="3447"/>
      <c r="F35" s="326" t="s">
        <v>271</v>
      </c>
      <c r="H35" s="326" t="s">
        <v>295</v>
      </c>
    </row>
    <row r="36" spans="3:9" x14ac:dyDescent="0.25">
      <c r="I36">
        <v>159</v>
      </c>
    </row>
  </sheetData>
  <mergeCells count="12">
    <mergeCell ref="H15:I15"/>
    <mergeCell ref="C35:D35"/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</mergeCells>
  <pageMargins left="0.70866141732283472" right="0.70866141732283472" top="0.74803149606299213" bottom="0.74803149606299213" header="0.31496062992125984" footer="0.31496062992125984"/>
  <pageSetup paperSize="5" scale="9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M36"/>
  <sheetViews>
    <sheetView topLeftCell="A4" zoomScaleNormal="100" workbookViewId="0">
      <selection activeCell="F27" sqref="F27:I27"/>
    </sheetView>
  </sheetViews>
  <sheetFormatPr baseColWidth="10" defaultRowHeight="15" x14ac:dyDescent="0.25"/>
  <cols>
    <col min="1" max="1" width="10.7109375" style="1246" customWidth="1"/>
    <col min="4" max="4" width="9" customWidth="1"/>
    <col min="5" max="5" width="8.85546875" customWidth="1"/>
    <col min="9" max="9" width="30" customWidth="1"/>
    <col min="13" max="13" width="4.85546875" customWidth="1"/>
  </cols>
  <sheetData>
    <row r="1" spans="2:13" s="1246" customFormat="1" ht="15.75" thickBot="1" x14ac:dyDescent="0.3"/>
    <row r="2" spans="2:13" x14ac:dyDescent="0.25">
      <c r="B2" s="3102" t="s">
        <v>17</v>
      </c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7"/>
    </row>
    <row r="3" spans="2:13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2"/>
    </row>
    <row r="4" spans="2:13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1"/>
    </row>
    <row r="5" spans="2:13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3"/>
    </row>
    <row r="6" spans="2:13" x14ac:dyDescent="0.25">
      <c r="B6" s="1164"/>
      <c r="C6" s="1161" t="s">
        <v>1626</v>
      </c>
      <c r="D6" s="1161"/>
      <c r="E6" s="1161"/>
      <c r="F6" s="1161"/>
      <c r="G6" s="1161"/>
      <c r="H6" s="1161"/>
      <c r="I6" s="1161"/>
      <c r="J6" s="1161"/>
      <c r="K6" s="3101" t="s">
        <v>2454</v>
      </c>
      <c r="L6" s="3101"/>
      <c r="M6" s="1165"/>
    </row>
    <row r="7" spans="2:13" x14ac:dyDescent="0.25">
      <c r="B7" s="1163"/>
      <c r="C7" s="1159"/>
      <c r="D7" s="1159"/>
      <c r="E7" s="1159"/>
      <c r="F7" s="1159"/>
      <c r="G7" s="1159"/>
      <c r="H7" s="1159"/>
      <c r="I7" s="1159"/>
      <c r="J7" s="1159"/>
      <c r="K7" s="1159"/>
      <c r="L7" s="1159" t="s">
        <v>19</v>
      </c>
      <c r="M7" s="1166"/>
    </row>
    <row r="8" spans="2:13" x14ac:dyDescent="0.25">
      <c r="B8" s="3038" t="s">
        <v>1627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40"/>
    </row>
    <row r="9" spans="2:13" x14ac:dyDescent="0.25">
      <c r="B9" s="2999" t="s">
        <v>1628</v>
      </c>
      <c r="C9" s="3000"/>
      <c r="D9" s="3259"/>
      <c r="E9" s="1159"/>
      <c r="F9" s="1159"/>
      <c r="G9" s="1159"/>
      <c r="H9" s="1160" t="s">
        <v>1629</v>
      </c>
      <c r="I9" s="1160"/>
      <c r="J9" s="1160"/>
      <c r="K9" s="1160"/>
      <c r="L9" s="1160"/>
      <c r="M9" s="1166"/>
    </row>
    <row r="10" spans="2:13" ht="14.25" customHeight="1" thickBot="1" x14ac:dyDescent="0.3">
      <c r="B10" s="1167" t="s">
        <v>1630</v>
      </c>
      <c r="C10" s="1160"/>
      <c r="D10" s="1159"/>
      <c r="E10" s="1159"/>
      <c r="F10" s="1159"/>
      <c r="G10" s="1159"/>
      <c r="H10" s="1159"/>
      <c r="I10" s="1159"/>
      <c r="J10" s="1159"/>
      <c r="K10" s="1159"/>
      <c r="L10" s="1159"/>
      <c r="M10" s="1166"/>
    </row>
    <row r="11" spans="2:13" x14ac:dyDescent="0.25">
      <c r="B11" s="3084" t="s">
        <v>1631</v>
      </c>
      <c r="C11" s="3084" t="s">
        <v>20</v>
      </c>
      <c r="D11" s="3084" t="s">
        <v>21</v>
      </c>
      <c r="E11" s="3084" t="s">
        <v>1644</v>
      </c>
      <c r="F11" s="3243" t="s">
        <v>1633</v>
      </c>
      <c r="G11" s="3244"/>
      <c r="H11" s="3244"/>
      <c r="I11" s="3261"/>
      <c r="J11" s="3264" t="s">
        <v>22</v>
      </c>
      <c r="K11" s="3247" t="s">
        <v>23</v>
      </c>
      <c r="L11" s="3248"/>
      <c r="M11" s="3249"/>
    </row>
    <row r="12" spans="2:13" x14ac:dyDescent="0.25">
      <c r="B12" s="3208"/>
      <c r="C12" s="3208"/>
      <c r="D12" s="3208"/>
      <c r="E12" s="3208"/>
      <c r="F12" s="3214"/>
      <c r="G12" s="3215"/>
      <c r="H12" s="3215"/>
      <c r="I12" s="3262"/>
      <c r="J12" s="3264"/>
      <c r="K12" s="3202"/>
      <c r="L12" s="3203"/>
      <c r="M12" s="3204"/>
    </row>
    <row r="13" spans="2:13" x14ac:dyDescent="0.25">
      <c r="B13" s="3208"/>
      <c r="C13" s="3208"/>
      <c r="D13" s="3208"/>
      <c r="E13" s="3208"/>
      <c r="F13" s="3214"/>
      <c r="G13" s="3215"/>
      <c r="H13" s="3215"/>
      <c r="I13" s="3262"/>
      <c r="J13" s="3264"/>
      <c r="K13" s="3202"/>
      <c r="L13" s="3203"/>
      <c r="M13" s="3204"/>
    </row>
    <row r="14" spans="2:13" ht="0.75" customHeight="1" thickBot="1" x14ac:dyDescent="0.3">
      <c r="B14" s="3208"/>
      <c r="C14" s="3208"/>
      <c r="D14" s="3208"/>
      <c r="E14" s="3208"/>
      <c r="F14" s="3214"/>
      <c r="G14" s="3215"/>
      <c r="H14" s="3215"/>
      <c r="I14" s="3262"/>
      <c r="J14" s="3264"/>
      <c r="K14" s="3202"/>
      <c r="L14" s="3203"/>
      <c r="M14" s="3204"/>
    </row>
    <row r="15" spans="2:13" ht="15.75" hidden="1" thickBot="1" x14ac:dyDescent="0.3">
      <c r="B15" s="3097"/>
      <c r="C15" s="3097"/>
      <c r="D15" s="3097"/>
      <c r="E15" s="3097"/>
      <c r="F15" s="3217"/>
      <c r="G15" s="3218"/>
      <c r="H15" s="3218"/>
      <c r="I15" s="3263"/>
      <c r="J15" s="3264"/>
      <c r="K15" s="3205"/>
      <c r="L15" s="3206"/>
      <c r="M15" s="3207"/>
    </row>
    <row r="16" spans="2:13" ht="15.75" thickBot="1" x14ac:dyDescent="0.3">
      <c r="B16" s="1169">
        <v>1</v>
      </c>
      <c r="C16" s="1162">
        <v>2</v>
      </c>
      <c r="D16" s="1162">
        <v>4</v>
      </c>
      <c r="E16" s="1170">
        <v>5</v>
      </c>
      <c r="F16" s="3211">
        <v>6</v>
      </c>
      <c r="G16" s="3212"/>
      <c r="H16" s="3212"/>
      <c r="I16" s="3213"/>
      <c r="J16" s="1362">
        <v>7</v>
      </c>
      <c r="K16" s="3260">
        <v>8</v>
      </c>
      <c r="L16" s="3212"/>
      <c r="M16" s="3240"/>
    </row>
    <row r="17" spans="1:13" s="1246" customFormat="1" x14ac:dyDescent="0.25">
      <c r="B17" s="443"/>
      <c r="C17" s="1327"/>
      <c r="D17" s="1332" t="s">
        <v>1156</v>
      </c>
      <c r="E17" s="1194"/>
      <c r="F17" s="2995" t="s">
        <v>2073</v>
      </c>
      <c r="G17" s="2996"/>
      <c r="H17" s="2996"/>
      <c r="I17" s="2997"/>
      <c r="J17" s="1505"/>
      <c r="K17" s="3228"/>
      <c r="L17" s="3229"/>
      <c r="M17" s="3230"/>
    </row>
    <row r="18" spans="1:13" s="1246" customFormat="1" ht="15.75" x14ac:dyDescent="0.25">
      <c r="B18" s="443"/>
      <c r="C18" s="1327"/>
      <c r="D18" s="1336"/>
      <c r="E18" s="1194"/>
      <c r="F18" s="3265" t="s">
        <v>2587</v>
      </c>
      <c r="G18" s="3266"/>
      <c r="H18" s="3266"/>
      <c r="I18" s="3267"/>
      <c r="J18" s="1505">
        <v>1101</v>
      </c>
      <c r="K18" s="3228" t="s">
        <v>30</v>
      </c>
      <c r="L18" s="3229"/>
      <c r="M18" s="3230"/>
    </row>
    <row r="19" spans="1:13" x14ac:dyDescent="0.25">
      <c r="B19" s="443"/>
      <c r="C19" s="1168"/>
      <c r="D19" s="1201"/>
      <c r="E19" s="1202"/>
      <c r="F19" s="3268"/>
      <c r="G19" s="3198"/>
      <c r="H19" s="3198"/>
      <c r="I19" s="3269"/>
      <c r="J19" s="1360"/>
      <c r="K19" s="3228"/>
      <c r="L19" s="3229"/>
      <c r="M19" s="3230"/>
    </row>
    <row r="20" spans="1:13" x14ac:dyDescent="0.25">
      <c r="B20" s="443"/>
      <c r="C20" s="1171"/>
      <c r="D20" s="607" t="s">
        <v>681</v>
      </c>
      <c r="E20" s="1099"/>
      <c r="F20" s="2995" t="s">
        <v>2448</v>
      </c>
      <c r="G20" s="2996"/>
      <c r="H20" s="2996"/>
      <c r="I20" s="2997"/>
      <c r="J20" s="1504">
        <v>4101</v>
      </c>
      <c r="K20" s="3228"/>
      <c r="L20" s="3229"/>
      <c r="M20" s="3230"/>
    </row>
    <row r="21" spans="1:13" s="1246" customFormat="1" x14ac:dyDescent="0.25">
      <c r="B21" s="443"/>
      <c r="C21" s="1490"/>
      <c r="D21" s="1099"/>
      <c r="E21" s="1099"/>
      <c r="F21" s="2982" t="s">
        <v>2449</v>
      </c>
      <c r="G21" s="2983"/>
      <c r="H21" s="2983"/>
      <c r="I21" s="2984"/>
      <c r="J21" s="1504"/>
      <c r="K21" s="3228"/>
      <c r="L21" s="3229"/>
      <c r="M21" s="3230"/>
    </row>
    <row r="22" spans="1:13" s="1246" customFormat="1" x14ac:dyDescent="0.25">
      <c r="B22" s="1331"/>
      <c r="C22" s="1490"/>
      <c r="D22" s="1099"/>
      <c r="E22" s="1099"/>
      <c r="F22" s="2982"/>
      <c r="G22" s="2983"/>
      <c r="H22" s="2983"/>
      <c r="I22" s="2984"/>
      <c r="J22" s="1504"/>
      <c r="K22" s="2590"/>
      <c r="L22" s="2591"/>
      <c r="M22" s="2595"/>
    </row>
    <row r="23" spans="1:13" x14ac:dyDescent="0.25">
      <c r="A23" s="1291"/>
      <c r="B23" s="822"/>
      <c r="C23" s="1099"/>
      <c r="D23" s="1099"/>
      <c r="E23" s="1099"/>
      <c r="F23" s="3255"/>
      <c r="G23" s="3256"/>
      <c r="H23" s="3256"/>
      <c r="I23" s="3257"/>
      <c r="J23" s="1504"/>
      <c r="K23" s="3146"/>
      <c r="L23" s="3147"/>
      <c r="M23" s="3258"/>
    </row>
    <row r="24" spans="1:13" x14ac:dyDescent="0.25">
      <c r="B24" s="1253"/>
      <c r="C24" s="1253"/>
      <c r="D24" s="1253"/>
      <c r="E24" s="1253"/>
      <c r="F24" s="3270"/>
      <c r="G24" s="3229"/>
      <c r="H24" s="3229"/>
      <c r="I24" s="3271"/>
      <c r="J24" s="1253"/>
      <c r="K24" s="3270"/>
      <c r="L24" s="3229"/>
      <c r="M24" s="3271"/>
    </row>
    <row r="25" spans="1:13" x14ac:dyDescent="0.25">
      <c r="B25" s="1253"/>
      <c r="C25" s="1253"/>
      <c r="D25" s="1253"/>
      <c r="E25" s="1253"/>
      <c r="F25" s="3270"/>
      <c r="G25" s="3229"/>
      <c r="H25" s="3229"/>
      <c r="I25" s="3271"/>
      <c r="J25" s="1253"/>
      <c r="K25" s="1253"/>
      <c r="L25" s="1253"/>
      <c r="M25" s="1253"/>
    </row>
    <row r="26" spans="1:13" x14ac:dyDescent="0.25">
      <c r="B26" s="1331"/>
      <c r="C26" s="1327"/>
      <c r="D26" s="607" t="s">
        <v>1421</v>
      </c>
      <c r="E26" s="1099"/>
      <c r="F26" s="2995" t="s">
        <v>2588</v>
      </c>
      <c r="G26" s="2996"/>
      <c r="H26" s="2996"/>
      <c r="I26" s="2997"/>
      <c r="J26" s="1504">
        <v>3103</v>
      </c>
      <c r="K26" s="3228" t="s">
        <v>2589</v>
      </c>
      <c r="L26" s="3229"/>
      <c r="M26" s="3230"/>
    </row>
    <row r="27" spans="1:13" s="1246" customFormat="1" x14ac:dyDescent="0.25">
      <c r="B27" s="1331"/>
      <c r="C27" s="1327"/>
      <c r="D27" s="1099"/>
      <c r="E27" s="1099"/>
      <c r="F27" s="2982" t="s">
        <v>2594</v>
      </c>
      <c r="G27" s="2983"/>
      <c r="H27" s="2983"/>
      <c r="I27" s="2984"/>
      <c r="J27" s="1504"/>
      <c r="K27" s="2748"/>
      <c r="L27" s="2749"/>
      <c r="M27" s="2761"/>
    </row>
    <row r="28" spans="1:13" s="1246" customFormat="1" x14ac:dyDescent="0.25">
      <c r="B28" s="1331"/>
      <c r="C28" s="1327"/>
      <c r="D28" s="1099"/>
      <c r="E28" s="1099"/>
      <c r="F28" s="2778"/>
      <c r="G28" s="2766"/>
      <c r="H28" s="2766"/>
      <c r="I28" s="2779"/>
      <c r="J28" s="1504"/>
      <c r="K28" s="2748"/>
      <c r="L28" s="2749"/>
      <c r="M28" s="2761"/>
    </row>
    <row r="29" spans="1:13" s="1246" customFormat="1" x14ac:dyDescent="0.25">
      <c r="B29" s="1331"/>
      <c r="C29" s="1327"/>
      <c r="D29" s="1099"/>
      <c r="E29" s="1099"/>
      <c r="F29" s="2778"/>
      <c r="G29" s="2766"/>
      <c r="H29" s="2766"/>
      <c r="I29" s="2779"/>
      <c r="J29" s="1504"/>
      <c r="K29" s="2748"/>
      <c r="L29" s="2749"/>
      <c r="M29" s="2761"/>
    </row>
    <row r="30" spans="1:13" s="1246" customFormat="1" x14ac:dyDescent="0.25">
      <c r="B30" s="1331"/>
      <c r="C30" s="1327"/>
      <c r="D30" s="1099"/>
      <c r="E30" s="1099"/>
      <c r="F30" s="2778"/>
      <c r="G30" s="2766"/>
      <c r="H30" s="2766"/>
      <c r="I30" s="2779"/>
      <c r="J30" s="1504"/>
      <c r="K30" s="2748"/>
      <c r="L30" s="2749"/>
      <c r="M30" s="2761"/>
    </row>
    <row r="31" spans="1:13" ht="15.75" thickBot="1" x14ac:dyDescent="0.3">
      <c r="B31" s="1331"/>
      <c r="C31" s="1327"/>
      <c r="D31" s="1099"/>
      <c r="E31" s="1099"/>
      <c r="F31" s="3272"/>
      <c r="G31" s="3273"/>
      <c r="H31" s="3273"/>
      <c r="I31" s="3274"/>
      <c r="J31" s="1504"/>
      <c r="K31" s="3275"/>
      <c r="L31" s="3276"/>
      <c r="M31" s="3277"/>
    </row>
    <row r="32" spans="1:13" x14ac:dyDescent="0.25">
      <c r="B32" s="3090"/>
      <c r="C32" s="3086"/>
      <c r="D32" s="3101"/>
      <c r="E32" s="3101"/>
      <c r="F32" s="3101"/>
      <c r="G32" s="3101"/>
      <c r="H32" s="3101"/>
      <c r="I32" s="3101"/>
      <c r="J32" s="3101"/>
      <c r="K32" s="3101"/>
      <c r="L32" s="3101"/>
      <c r="M32" s="3278"/>
    </row>
    <row r="33" spans="2:13" ht="15.75" thickBot="1" x14ac:dyDescent="0.3">
      <c r="B33" s="3090"/>
      <c r="C33" s="3086"/>
      <c r="D33" s="3086"/>
      <c r="E33" s="3086"/>
      <c r="F33" s="3086"/>
      <c r="G33" s="3086"/>
      <c r="H33" s="3086"/>
      <c r="I33" s="3086"/>
      <c r="J33" s="3086"/>
      <c r="K33" s="3086"/>
      <c r="L33" s="3086"/>
      <c r="M33" s="3087"/>
    </row>
    <row r="34" spans="2:13" x14ac:dyDescent="0.25">
      <c r="B34" s="3100" t="s">
        <v>28</v>
      </c>
      <c r="C34" s="3101"/>
      <c r="D34" s="1247"/>
      <c r="E34" s="1247"/>
      <c r="F34" s="3101" t="s">
        <v>15</v>
      </c>
      <c r="G34" s="3101"/>
      <c r="H34" s="3101"/>
      <c r="I34" s="1247"/>
      <c r="J34" s="1247"/>
      <c r="K34" s="3101" t="s">
        <v>12</v>
      </c>
      <c r="L34" s="3101"/>
      <c r="M34" s="3278"/>
    </row>
    <row r="35" spans="2:13" ht="15.75" thickBot="1" x14ac:dyDescent="0.3">
      <c r="B35" s="1292"/>
      <c r="C35" s="1293"/>
      <c r="D35" s="1293"/>
      <c r="E35" s="1293"/>
      <c r="F35" s="1293"/>
      <c r="G35" s="1293"/>
      <c r="H35" s="1293"/>
      <c r="I35" s="1293"/>
      <c r="J35" s="1293"/>
      <c r="K35" s="1293"/>
      <c r="L35" s="1293"/>
      <c r="M35" s="1295"/>
    </row>
    <row r="36" spans="2:13" x14ac:dyDescent="0.25">
      <c r="M36">
        <v>20</v>
      </c>
    </row>
  </sheetData>
  <mergeCells count="42">
    <mergeCell ref="B34:C34"/>
    <mergeCell ref="F34:H34"/>
    <mergeCell ref="K34:M34"/>
    <mergeCell ref="K26:M26"/>
    <mergeCell ref="F25:I25"/>
    <mergeCell ref="B32:M32"/>
    <mergeCell ref="B33:M33"/>
    <mergeCell ref="F24:I24"/>
    <mergeCell ref="K24:M24"/>
    <mergeCell ref="F27:I27"/>
    <mergeCell ref="F26:I26"/>
    <mergeCell ref="F31:I31"/>
    <mergeCell ref="K31:M31"/>
    <mergeCell ref="B11:B15"/>
    <mergeCell ref="C11:C15"/>
    <mergeCell ref="D11:D15"/>
    <mergeCell ref="E11:E15"/>
    <mergeCell ref="K20:M20"/>
    <mergeCell ref="F19:I19"/>
    <mergeCell ref="K17:M17"/>
    <mergeCell ref="F21:I21"/>
    <mergeCell ref="F23:I23"/>
    <mergeCell ref="K23:M23"/>
    <mergeCell ref="F22:I22"/>
    <mergeCell ref="B9:D9"/>
    <mergeCell ref="K19:M19"/>
    <mergeCell ref="F16:I16"/>
    <mergeCell ref="K16:M16"/>
    <mergeCell ref="K21:M21"/>
    <mergeCell ref="F11:I15"/>
    <mergeCell ref="J11:J15"/>
    <mergeCell ref="K11:M15"/>
    <mergeCell ref="F20:I20"/>
    <mergeCell ref="K18:M18"/>
    <mergeCell ref="F17:I17"/>
    <mergeCell ref="F18:I18"/>
    <mergeCell ref="B2:M2"/>
    <mergeCell ref="B3:M3"/>
    <mergeCell ref="B4:M4"/>
    <mergeCell ref="B5:M5"/>
    <mergeCell ref="B8:M8"/>
    <mergeCell ref="K6:L6"/>
  </mergeCells>
  <pageMargins left="0.23622047244094491" right="0.23622047244094491" top="0.74803149606299213" bottom="0.74803149606299213" header="0.31496062992125984" footer="0.31496062992125984"/>
  <pageSetup paperSize="5" scale="90" orientation="landscape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A1:L35"/>
  <sheetViews>
    <sheetView topLeftCell="A4" workbookViewId="0">
      <selection activeCell="L36" sqref="L36"/>
    </sheetView>
  </sheetViews>
  <sheetFormatPr baseColWidth="10" defaultRowHeight="15" x14ac:dyDescent="0.25"/>
  <cols>
    <col min="1" max="1" width="11.5703125" style="1246"/>
    <col min="3" max="3" width="18" customWidth="1"/>
    <col min="4" max="4" width="8.5703125" customWidth="1"/>
    <col min="5" max="5" width="12.85546875" customWidth="1"/>
    <col min="6" max="6" width="12.5703125" customWidth="1"/>
    <col min="7" max="7" width="6.85546875" customWidth="1"/>
    <col min="8" max="8" width="10.5703125" customWidth="1"/>
    <col min="9" max="9" width="17.7109375" customWidth="1"/>
    <col min="11" max="12" width="14" bestFit="1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1801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171" t="s">
        <v>283</v>
      </c>
    </row>
    <row r="6" spans="2:10" ht="15.75" thickBot="1" x14ac:dyDescent="0.3">
      <c r="E6" s="1293"/>
      <c r="F6" s="1293"/>
      <c r="H6" s="1293"/>
    </row>
    <row r="7" spans="2:10" ht="15.75" thickBot="1" x14ac:dyDescent="0.3">
      <c r="B7" s="459" t="s">
        <v>4</v>
      </c>
      <c r="C7" s="460"/>
      <c r="D7" s="46">
        <v>7122</v>
      </c>
      <c r="E7" s="327" t="s">
        <v>1874</v>
      </c>
      <c r="F7" s="466" t="s">
        <v>105</v>
      </c>
      <c r="G7" s="184"/>
      <c r="H7" s="1266"/>
      <c r="I7" s="466"/>
      <c r="J7" s="1288"/>
    </row>
    <row r="8" spans="2:10" ht="15.75" thickBot="1" x14ac:dyDescent="0.3">
      <c r="B8" s="459" t="s">
        <v>76</v>
      </c>
      <c r="C8" s="460"/>
      <c r="D8" s="47">
        <v>16</v>
      </c>
      <c r="E8" s="234"/>
      <c r="F8" s="1247" t="s">
        <v>532</v>
      </c>
      <c r="G8" s="1320"/>
      <c r="H8" s="1275"/>
      <c r="I8" s="1247"/>
      <c r="J8" s="1288"/>
    </row>
    <row r="9" spans="2:10" ht="15.75" thickBot="1" x14ac:dyDescent="0.3">
      <c r="B9" s="459" t="s">
        <v>77</v>
      </c>
      <c r="C9" s="192"/>
      <c r="D9" s="47">
        <v>0</v>
      </c>
      <c r="F9" s="1275" t="s">
        <v>532</v>
      </c>
      <c r="G9" s="1247"/>
      <c r="H9" s="1320"/>
      <c r="I9" s="1320"/>
      <c r="J9" s="1288"/>
    </row>
    <row r="10" spans="2:10" ht="15.75" thickBot="1" x14ac:dyDescent="0.3">
      <c r="B10" s="1" t="s">
        <v>78</v>
      </c>
      <c r="C10" s="460"/>
      <c r="D10" s="47">
        <v>0</v>
      </c>
      <c r="E10" s="234"/>
      <c r="F10" s="1275" t="s">
        <v>537</v>
      </c>
      <c r="G10" s="1320"/>
      <c r="H10" s="1293"/>
      <c r="I10" s="1320"/>
      <c r="J10" s="1288"/>
    </row>
    <row r="11" spans="2:10" ht="15.75" thickBot="1" x14ac:dyDescent="0.3">
      <c r="B11" s="424" t="s">
        <v>284</v>
      </c>
      <c r="C11" s="192"/>
      <c r="D11" s="56">
        <v>1</v>
      </c>
      <c r="E11" s="1292"/>
      <c r="F11" s="1320" t="s">
        <v>537</v>
      </c>
      <c r="G11" s="1320"/>
      <c r="H11" s="1247"/>
      <c r="I11" s="1320"/>
      <c r="J11" s="1288"/>
    </row>
    <row r="12" spans="2:10" ht="15.75" thickBot="1" x14ac:dyDescent="0.3">
      <c r="B12" s="424" t="s">
        <v>1944</v>
      </c>
      <c r="C12" s="459"/>
      <c r="D12" s="1"/>
      <c r="E12" s="1247"/>
      <c r="F12" s="1320" t="s">
        <v>537</v>
      </c>
      <c r="G12" s="1293"/>
      <c r="H12" s="1320"/>
      <c r="I12" s="1247"/>
      <c r="J12" s="1288"/>
    </row>
    <row r="13" spans="2:10" ht="15.75" thickBot="1" x14ac:dyDescent="0.3">
      <c r="B13" s="459" t="s">
        <v>22</v>
      </c>
      <c r="C13" s="194"/>
      <c r="D13" s="98">
        <v>4102</v>
      </c>
      <c r="E13" s="465" t="s">
        <v>296</v>
      </c>
      <c r="F13" s="92"/>
      <c r="G13" s="57">
        <v>211208</v>
      </c>
      <c r="H13" s="234"/>
      <c r="I13" s="1320"/>
      <c r="J13" s="1288"/>
    </row>
    <row r="14" spans="2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12" ht="15.75" thickBot="1" x14ac:dyDescent="0.3">
      <c r="B17" s="3551" t="s">
        <v>2181</v>
      </c>
      <c r="C17" s="3386"/>
      <c r="D17" s="256">
        <v>13</v>
      </c>
      <c r="E17" s="82">
        <v>60388</v>
      </c>
      <c r="F17" s="253">
        <f>(E17*12)</f>
        <v>724656</v>
      </c>
      <c r="G17" s="256">
        <v>13</v>
      </c>
      <c r="H17" s="82">
        <v>60388</v>
      </c>
      <c r="I17" s="82">
        <f>H17*12</f>
        <v>724656</v>
      </c>
    </row>
    <row r="18" spans="2:12" ht="15.75" thickBot="1" x14ac:dyDescent="0.3">
      <c r="B18" s="3551" t="s">
        <v>2547</v>
      </c>
      <c r="C18" s="3386"/>
      <c r="D18" s="58">
        <v>9</v>
      </c>
      <c r="E18" s="75">
        <v>34000</v>
      </c>
      <c r="F18" s="253">
        <f>E18*12</f>
        <v>408000</v>
      </c>
      <c r="G18" s="58">
        <v>9</v>
      </c>
      <c r="H18" s="75">
        <v>34000</v>
      </c>
      <c r="I18" s="75">
        <f t="shared" ref="I18:I27" si="0">(H18*12)</f>
        <v>408000</v>
      </c>
    </row>
    <row r="19" spans="2:12" s="1468" customFormat="1" ht="15.75" thickBot="1" x14ac:dyDescent="0.3">
      <c r="B19" s="3613" t="s">
        <v>2548</v>
      </c>
      <c r="C19" s="3615"/>
      <c r="D19" s="2385">
        <v>1</v>
      </c>
      <c r="E19" s="1494">
        <v>4000</v>
      </c>
      <c r="F19" s="2698">
        <f>(E19*12)</f>
        <v>48000</v>
      </c>
      <c r="G19" s="2385">
        <v>1</v>
      </c>
      <c r="H19" s="1494">
        <v>4000</v>
      </c>
      <c r="I19" s="1494">
        <f t="shared" si="0"/>
        <v>48000</v>
      </c>
    </row>
    <row r="20" spans="2:12" ht="15.75" thickBot="1" x14ac:dyDescent="0.3">
      <c r="B20" s="3551" t="s">
        <v>2549</v>
      </c>
      <c r="C20" s="3386"/>
      <c r="D20" s="58">
        <v>1</v>
      </c>
      <c r="E20" s="75">
        <v>10000</v>
      </c>
      <c r="F20" s="253">
        <f>(E20*12)</f>
        <v>120000</v>
      </c>
      <c r="G20" s="58">
        <v>1</v>
      </c>
      <c r="H20" s="75">
        <v>10000</v>
      </c>
      <c r="I20" s="75">
        <f t="shared" si="0"/>
        <v>120000</v>
      </c>
    </row>
    <row r="21" spans="2:12" ht="15.75" thickBot="1" x14ac:dyDescent="0.3">
      <c r="B21" s="3551" t="s">
        <v>2550</v>
      </c>
      <c r="C21" s="3386"/>
      <c r="D21" s="58">
        <v>1</v>
      </c>
      <c r="E21" s="75">
        <v>16500</v>
      </c>
      <c r="F21" s="254">
        <f>(E21*12)</f>
        <v>198000</v>
      </c>
      <c r="G21" s="2728">
        <v>1</v>
      </c>
      <c r="H21" s="75">
        <v>16500</v>
      </c>
      <c r="I21" s="75">
        <f t="shared" si="0"/>
        <v>198000</v>
      </c>
      <c r="K21" s="2730"/>
      <c r="L21" s="2730"/>
    </row>
    <row r="22" spans="2:12" ht="15.75" thickBot="1" x14ac:dyDescent="0.3">
      <c r="B22" s="3551" t="s">
        <v>2551</v>
      </c>
      <c r="C22" s="3386"/>
      <c r="D22" s="2728">
        <v>1</v>
      </c>
      <c r="E22" s="75">
        <v>7000</v>
      </c>
      <c r="F22" s="254">
        <f>E22*12</f>
        <v>84000</v>
      </c>
      <c r="G22" s="2729">
        <v>1</v>
      </c>
      <c r="H22" s="75">
        <v>7000</v>
      </c>
      <c r="I22" s="75">
        <f t="shared" si="0"/>
        <v>84000</v>
      </c>
      <c r="K22" s="2730"/>
      <c r="L22" s="2730"/>
    </row>
    <row r="23" spans="2:12" ht="15.75" thickBot="1" x14ac:dyDescent="0.3">
      <c r="B23" s="3551" t="s">
        <v>2552</v>
      </c>
      <c r="C23" s="3386"/>
      <c r="D23" s="2728">
        <v>1</v>
      </c>
      <c r="E23" s="75">
        <v>10000</v>
      </c>
      <c r="F23" s="254">
        <f>(E23*12)</f>
        <v>120000</v>
      </c>
      <c r="G23" s="2729">
        <v>1</v>
      </c>
      <c r="H23" s="75">
        <v>10000</v>
      </c>
      <c r="I23" s="75">
        <f t="shared" si="0"/>
        <v>120000</v>
      </c>
      <c r="K23" s="2730"/>
      <c r="L23" s="2730"/>
    </row>
    <row r="24" spans="2:12" ht="15.75" thickBot="1" x14ac:dyDescent="0.3">
      <c r="B24" s="3551" t="s">
        <v>185</v>
      </c>
      <c r="C24" s="3386"/>
      <c r="D24" s="2728">
        <v>2</v>
      </c>
      <c r="E24" s="75">
        <v>9232</v>
      </c>
      <c r="F24" s="254">
        <f>E24*12</f>
        <v>110784</v>
      </c>
      <c r="G24" s="2729">
        <v>2</v>
      </c>
      <c r="H24" s="75">
        <v>9232</v>
      </c>
      <c r="I24" s="75">
        <f t="shared" si="0"/>
        <v>110784</v>
      </c>
      <c r="K24" s="2730"/>
      <c r="L24" s="2730"/>
    </row>
    <row r="25" spans="2:12" ht="15.75" thickBot="1" x14ac:dyDescent="0.3">
      <c r="B25" s="3551" t="s">
        <v>2553</v>
      </c>
      <c r="C25" s="3386"/>
      <c r="D25" s="2728">
        <v>1</v>
      </c>
      <c r="E25" s="75">
        <v>4000</v>
      </c>
      <c r="F25" s="254">
        <f>(E25*12)</f>
        <v>48000</v>
      </c>
      <c r="G25" s="2729">
        <v>1</v>
      </c>
      <c r="H25" s="75">
        <v>4000</v>
      </c>
      <c r="I25" s="75">
        <f t="shared" si="0"/>
        <v>48000</v>
      </c>
      <c r="K25" s="2730"/>
      <c r="L25" s="2730"/>
    </row>
    <row r="26" spans="2:12" ht="15.75" thickBot="1" x14ac:dyDescent="0.3">
      <c r="B26" s="3551" t="s">
        <v>2554</v>
      </c>
      <c r="C26" s="3386"/>
      <c r="D26" s="2728">
        <v>1</v>
      </c>
      <c r="E26" s="75">
        <v>7000</v>
      </c>
      <c r="F26" s="254">
        <f>(E26*12)</f>
        <v>84000</v>
      </c>
      <c r="G26" s="2729">
        <v>1</v>
      </c>
      <c r="H26" s="75">
        <v>7000</v>
      </c>
      <c r="I26" s="75">
        <f t="shared" si="0"/>
        <v>84000</v>
      </c>
      <c r="K26" s="2730"/>
      <c r="L26" s="2730"/>
    </row>
    <row r="27" spans="2:12" ht="15.75" thickBot="1" x14ac:dyDescent="0.3">
      <c r="B27" s="3551" t="s">
        <v>2555</v>
      </c>
      <c r="C27" s="3386"/>
      <c r="D27" s="2728">
        <v>1</v>
      </c>
      <c r="E27" s="75">
        <v>7000</v>
      </c>
      <c r="F27" s="254">
        <f>(E27*12)</f>
        <v>84000</v>
      </c>
      <c r="G27" s="2729">
        <v>1</v>
      </c>
      <c r="H27" s="75">
        <v>7000</v>
      </c>
      <c r="I27" s="75">
        <f t="shared" si="0"/>
        <v>84000</v>
      </c>
      <c r="K27" s="2730"/>
      <c r="L27" s="2730"/>
    </row>
    <row r="28" spans="2:12" ht="15.75" thickBot="1" x14ac:dyDescent="0.3">
      <c r="B28" s="3551"/>
      <c r="C28" s="3386"/>
      <c r="D28" s="2728"/>
      <c r="E28" s="75"/>
      <c r="F28" s="10"/>
      <c r="G28" s="47"/>
      <c r="H28" s="10"/>
      <c r="I28" s="75"/>
      <c r="K28" s="2730"/>
      <c r="L28" s="2730"/>
    </row>
    <row r="29" spans="2:12" ht="15.75" thickBot="1" x14ac:dyDescent="0.3">
      <c r="B29" s="3551"/>
      <c r="C29" s="3386"/>
      <c r="D29" s="2728"/>
      <c r="E29" s="75"/>
      <c r="F29" s="10"/>
      <c r="G29" s="47"/>
      <c r="H29" s="10"/>
      <c r="I29" s="56"/>
      <c r="K29" s="2730"/>
      <c r="L29" s="2730"/>
    </row>
    <row r="30" spans="2:12" ht="15.75" thickBot="1" x14ac:dyDescent="0.3">
      <c r="B30" s="3551"/>
      <c r="C30" s="3386"/>
      <c r="D30" s="2728"/>
      <c r="E30" s="75"/>
      <c r="F30" s="7"/>
      <c r="G30" s="141"/>
      <c r="H30" s="257"/>
      <c r="I30" s="258"/>
      <c r="K30" s="2730"/>
      <c r="L30" s="2730"/>
    </row>
    <row r="31" spans="2:12" ht="15.75" thickBot="1" x14ac:dyDescent="0.3">
      <c r="C31" s="92" t="s">
        <v>99</v>
      </c>
      <c r="D31" s="234"/>
      <c r="E31" s="115">
        <f>(E17+E18+E19+E20+E21+E22+E23+E24+E25+E26+E27+E28+E30+E29)</f>
        <v>169120</v>
      </c>
      <c r="F31" s="242">
        <f>SUM(F17:F30)</f>
        <v>2029440</v>
      </c>
      <c r="G31" s="255"/>
      <c r="H31" s="242">
        <f>(H17+H18+H19+H20+H21+H22+H23+H24+H25+H26+H27)</f>
        <v>169120</v>
      </c>
      <c r="I31" s="115">
        <f>SUM(I17:I30)</f>
        <v>2029440</v>
      </c>
      <c r="K31" s="2730"/>
      <c r="L31" s="2730"/>
    </row>
    <row r="32" spans="2:12" x14ac:dyDescent="0.25">
      <c r="K32" s="2730"/>
      <c r="L32" s="2730"/>
    </row>
    <row r="33" spans="3:12" x14ac:dyDescent="0.25">
      <c r="C33" s="4"/>
      <c r="D33" s="4"/>
      <c r="F33" s="4"/>
      <c r="H33" s="4"/>
      <c r="K33" s="2730"/>
      <c r="L33" s="2730"/>
    </row>
    <row r="34" spans="3:12" x14ac:dyDescent="0.25">
      <c r="C34" s="3447" t="s">
        <v>294</v>
      </c>
      <c r="D34" s="3447"/>
      <c r="F34" s="326" t="s">
        <v>271</v>
      </c>
      <c r="H34" s="326" t="s">
        <v>295</v>
      </c>
      <c r="K34" s="2730"/>
      <c r="L34" s="2730"/>
    </row>
    <row r="35" spans="3:12" x14ac:dyDescent="0.25">
      <c r="I35">
        <v>160</v>
      </c>
      <c r="K35" s="2730"/>
      <c r="L35" s="2730"/>
    </row>
  </sheetData>
  <mergeCells count="26"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H15:I15"/>
    <mergeCell ref="C34:D34"/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  <mergeCell ref="B17:C17"/>
    <mergeCell ref="B18:C18"/>
    <mergeCell ref="B19:C19"/>
    <mergeCell ref="B20:C20"/>
  </mergeCells>
  <pageMargins left="0.70866141732283472" right="0.70866141732283472" top="0.74803149606299213" bottom="0.74803149606299213" header="0.31496062992125984" footer="0.31496062992125984"/>
  <pageSetup paperSize="5" scale="95" orientation="landscape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pageSetUpPr fitToPage="1"/>
  </sheetPr>
  <dimension ref="A1:N31"/>
  <sheetViews>
    <sheetView zoomScale="70" zoomScaleNormal="70" workbookViewId="0">
      <selection activeCell="M32" sqref="M32"/>
    </sheetView>
  </sheetViews>
  <sheetFormatPr baseColWidth="10" defaultRowHeight="15" x14ac:dyDescent="0.25"/>
  <cols>
    <col min="1" max="1" width="11.5703125" style="1246"/>
    <col min="3" max="3" width="8" customWidth="1"/>
    <col min="4" max="4" width="6" customWidth="1"/>
    <col min="5" max="5" width="6.140625" customWidth="1"/>
    <col min="6" max="6" width="11.7109375" customWidth="1"/>
    <col min="7" max="7" width="13.42578125" customWidth="1"/>
    <col min="8" max="8" width="25.85546875" customWidth="1"/>
    <col min="9" max="9" width="11.85546875" customWidth="1"/>
    <col min="10" max="10" width="18" customWidth="1"/>
    <col min="13" max="13" width="13.85546875" customWidth="1"/>
  </cols>
  <sheetData>
    <row r="1" spans="2:14" ht="15.75" x14ac:dyDescent="0.25">
      <c r="C1" s="3499" t="s">
        <v>74</v>
      </c>
      <c r="D1" s="3499"/>
      <c r="E1" s="3499"/>
      <c r="F1" s="3499"/>
      <c r="G1" s="3499"/>
      <c r="H1" s="3499"/>
      <c r="I1" s="3499"/>
      <c r="J1" s="3499"/>
      <c r="K1" s="3499"/>
      <c r="L1" s="3499"/>
      <c r="M1" s="3499"/>
    </row>
    <row r="2" spans="2:14" ht="15.75" x14ac:dyDescent="0.25">
      <c r="C2" s="3499" t="s">
        <v>0</v>
      </c>
      <c r="D2" s="3499"/>
      <c r="E2" s="3499"/>
      <c r="F2" s="3499"/>
      <c r="G2" s="3499"/>
      <c r="H2" s="3499"/>
      <c r="I2" s="3499"/>
      <c r="J2" s="3499"/>
      <c r="K2" s="3499"/>
      <c r="L2" s="3499"/>
      <c r="M2" s="3499"/>
    </row>
    <row r="3" spans="2:14" x14ac:dyDescent="0.25">
      <c r="C3" s="3483" t="s">
        <v>1948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</row>
    <row r="4" spans="2:14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  <c r="K4" s="3483"/>
      <c r="L4" s="3483"/>
      <c r="M4" s="3483"/>
    </row>
    <row r="5" spans="2:14" x14ac:dyDescent="0.25">
      <c r="C5" s="171" t="s">
        <v>297</v>
      </c>
    </row>
    <row r="6" spans="2:14" ht="15.75" thickBot="1" x14ac:dyDescent="0.3">
      <c r="B6" s="1293"/>
      <c r="K6" s="1293"/>
      <c r="L6" s="1293"/>
      <c r="M6" s="1293"/>
    </row>
    <row r="7" spans="2:14" ht="15.75" thickBot="1" x14ac:dyDescent="0.3">
      <c r="B7" s="746"/>
      <c r="C7" s="3010" t="s">
        <v>4</v>
      </c>
      <c r="D7" s="3011"/>
      <c r="E7" s="1301">
        <v>7122</v>
      </c>
      <c r="F7" s="1764" t="s">
        <v>1874</v>
      </c>
      <c r="G7" s="466" t="s">
        <v>105</v>
      </c>
      <c r="H7" s="184"/>
      <c r="I7" s="184"/>
      <c r="J7" s="466"/>
      <c r="K7" s="1247"/>
      <c r="L7" s="1247"/>
      <c r="M7" s="1312"/>
      <c r="N7" s="1288"/>
    </row>
    <row r="8" spans="2:14" ht="15.75" thickBot="1" x14ac:dyDescent="0.3">
      <c r="B8" s="1221"/>
      <c r="C8" s="3000" t="s">
        <v>76</v>
      </c>
      <c r="D8" s="3001"/>
      <c r="E8" s="172">
        <v>16</v>
      </c>
      <c r="F8" s="234"/>
      <c r="G8" s="1320" t="s">
        <v>539</v>
      </c>
      <c r="H8" s="1275"/>
      <c r="I8" s="1320"/>
      <c r="J8" s="1247"/>
      <c r="K8" s="1320"/>
      <c r="L8" s="1320"/>
      <c r="M8" s="1295"/>
      <c r="N8" s="1288"/>
    </row>
    <row r="9" spans="2:14" ht="15.75" thickBot="1" x14ac:dyDescent="0.3">
      <c r="B9" s="4022" t="s">
        <v>77</v>
      </c>
      <c r="C9" s="3634"/>
      <c r="D9" s="3635"/>
      <c r="E9" s="172">
        <v>0</v>
      </c>
      <c r="F9" s="234"/>
      <c r="G9" s="1247" t="s">
        <v>539</v>
      </c>
      <c r="H9" s="1275"/>
      <c r="I9" s="1247"/>
      <c r="J9" s="1275"/>
      <c r="K9" s="1320"/>
      <c r="L9" s="1320"/>
      <c r="M9" s="1247"/>
      <c r="N9" s="1288"/>
    </row>
    <row r="10" spans="2:14" ht="15.75" thickBot="1" x14ac:dyDescent="0.3">
      <c r="B10" s="2039"/>
      <c r="C10" s="3000" t="s">
        <v>78</v>
      </c>
      <c r="D10" s="3001"/>
      <c r="E10" s="1115">
        <v>0</v>
      </c>
      <c r="G10" s="1320" t="s">
        <v>540</v>
      </c>
      <c r="H10" s="1320"/>
      <c r="I10" s="1320"/>
      <c r="J10" s="1320"/>
      <c r="K10" s="1320"/>
      <c r="L10" s="1247"/>
      <c r="M10" s="1312"/>
      <c r="N10" s="1288"/>
    </row>
    <row r="11" spans="2:14" ht="15.75" thickBot="1" x14ac:dyDescent="0.3">
      <c r="B11" s="4022" t="s">
        <v>284</v>
      </c>
      <c r="C11" s="3634"/>
      <c r="D11" s="3635"/>
      <c r="E11" s="1301">
        <v>1</v>
      </c>
      <c r="F11" s="1289"/>
      <c r="G11" s="1320" t="s">
        <v>540</v>
      </c>
      <c r="H11" s="1320"/>
      <c r="I11" s="1320"/>
      <c r="J11" s="1293"/>
      <c r="K11" s="1320"/>
      <c r="L11" s="1275"/>
      <c r="M11" s="1295"/>
      <c r="N11" s="1288"/>
    </row>
    <row r="12" spans="2:14" ht="15.75" thickBot="1" x14ac:dyDescent="0.3">
      <c r="B12" s="746"/>
      <c r="C12" s="3010" t="s">
        <v>22</v>
      </c>
      <c r="D12" s="3011"/>
      <c r="E12" s="1301">
        <v>4102</v>
      </c>
      <c r="F12" s="465" t="s">
        <v>1944</v>
      </c>
      <c r="G12" s="1320"/>
      <c r="H12" s="466" t="s">
        <v>538</v>
      </c>
      <c r="I12" s="1266"/>
      <c r="J12" s="1293"/>
      <c r="K12" s="1247"/>
      <c r="L12" s="1320"/>
      <c r="M12" s="1247"/>
      <c r="N12" s="1288"/>
    </row>
    <row r="13" spans="2:14" ht="15.75" thickBot="1" x14ac:dyDescent="0.3">
      <c r="I13" s="1320"/>
      <c r="K13" s="1320"/>
      <c r="M13" s="1312"/>
    </row>
    <row r="14" spans="2:14" ht="15.75" thickBot="1" x14ac:dyDescent="0.3">
      <c r="B14" s="3009" t="s">
        <v>107</v>
      </c>
      <c r="C14" s="3010"/>
      <c r="D14" s="3010"/>
      <c r="E14" s="3010"/>
      <c r="F14" s="3011"/>
      <c r="G14" s="3524" t="s">
        <v>302</v>
      </c>
      <c r="H14" s="3526"/>
      <c r="I14" s="3708" t="s">
        <v>306</v>
      </c>
      <c r="J14" s="3703" t="s">
        <v>129</v>
      </c>
      <c r="K14" s="3703" t="s">
        <v>130</v>
      </c>
      <c r="L14" s="3703" t="s">
        <v>303</v>
      </c>
      <c r="M14" s="3703" t="s">
        <v>1</v>
      </c>
    </row>
    <row r="15" spans="2:14" ht="15.75" thickBot="1" x14ac:dyDescent="0.3">
      <c r="B15" s="97" t="s">
        <v>671</v>
      </c>
      <c r="C15" s="495" t="s">
        <v>299</v>
      </c>
      <c r="D15" s="495" t="s">
        <v>300</v>
      </c>
      <c r="E15" s="495" t="s">
        <v>301</v>
      </c>
      <c r="F15" s="495" t="s">
        <v>6</v>
      </c>
      <c r="G15" s="3701"/>
      <c r="H15" s="3702"/>
      <c r="I15" s="3709"/>
      <c r="J15" s="3710"/>
      <c r="K15" s="3704"/>
      <c r="L15" s="3704"/>
      <c r="M15" s="3704"/>
    </row>
    <row r="16" spans="2:14" ht="15.75" thickBot="1" x14ac:dyDescent="0.3">
      <c r="B16" s="211">
        <v>1</v>
      </c>
      <c r="C16" s="97">
        <v>2</v>
      </c>
      <c r="D16" s="97">
        <v>3</v>
      </c>
      <c r="E16" s="97">
        <v>4</v>
      </c>
      <c r="F16" s="97">
        <v>5</v>
      </c>
      <c r="G16" s="3717">
        <v>6</v>
      </c>
      <c r="H16" s="3718"/>
      <c r="I16" s="187">
        <v>7</v>
      </c>
      <c r="J16" s="187">
        <v>8</v>
      </c>
      <c r="K16" s="187">
        <v>9</v>
      </c>
      <c r="L16" s="187">
        <v>10</v>
      </c>
      <c r="M16" s="187">
        <v>11</v>
      </c>
    </row>
    <row r="17" spans="2:13" x14ac:dyDescent="0.25">
      <c r="B17" s="577">
        <v>2</v>
      </c>
      <c r="C17" s="462">
        <v>6</v>
      </c>
      <c r="D17" s="721"/>
      <c r="E17" s="339"/>
      <c r="F17" s="340"/>
      <c r="G17" s="71" t="s">
        <v>807</v>
      </c>
      <c r="H17" s="72"/>
      <c r="I17" s="70"/>
      <c r="J17" s="46"/>
      <c r="K17" s="46"/>
      <c r="L17" s="46"/>
      <c r="M17" s="46"/>
    </row>
    <row r="18" spans="2:13" x14ac:dyDescent="0.25">
      <c r="B18" s="556">
        <v>2</v>
      </c>
      <c r="C18" s="718">
        <v>6</v>
      </c>
      <c r="D18" s="601">
        <v>1</v>
      </c>
      <c r="E18" s="601"/>
      <c r="F18" s="342"/>
      <c r="G18" s="38" t="s">
        <v>842</v>
      </c>
      <c r="H18" s="16"/>
      <c r="I18" s="47"/>
      <c r="J18" s="47"/>
      <c r="K18" s="47"/>
      <c r="L18" s="47"/>
      <c r="M18" s="47"/>
    </row>
    <row r="19" spans="2:13" x14ac:dyDescent="0.25">
      <c r="B19" s="556">
        <v>2</v>
      </c>
      <c r="C19" s="718">
        <v>6</v>
      </c>
      <c r="D19" s="601">
        <v>1</v>
      </c>
      <c r="E19" s="601">
        <v>1</v>
      </c>
      <c r="F19" s="342"/>
      <c r="G19" s="92" t="s">
        <v>1214</v>
      </c>
      <c r="H19" s="38"/>
      <c r="I19" s="49"/>
      <c r="J19" s="47"/>
      <c r="K19" s="47"/>
      <c r="L19" s="47"/>
      <c r="M19" s="75"/>
    </row>
    <row r="20" spans="2:13" x14ac:dyDescent="0.25">
      <c r="B20" s="47">
        <v>2</v>
      </c>
      <c r="C20" s="702">
        <v>6</v>
      </c>
      <c r="D20" s="8">
        <v>1</v>
      </c>
      <c r="E20" s="8">
        <v>1</v>
      </c>
      <c r="F20" s="67"/>
      <c r="G20" s="36" t="s">
        <v>1214</v>
      </c>
      <c r="H20" s="10"/>
      <c r="I20" s="49"/>
      <c r="J20" s="47"/>
      <c r="K20" s="47"/>
      <c r="L20" s="47"/>
      <c r="M20" s="75">
        <v>10000</v>
      </c>
    </row>
    <row r="21" spans="2:13" x14ac:dyDescent="0.25">
      <c r="B21" s="47"/>
      <c r="C21" s="702"/>
      <c r="D21" s="6"/>
      <c r="E21" s="6"/>
      <c r="F21" s="67"/>
      <c r="G21" s="36"/>
      <c r="H21" s="10"/>
      <c r="I21" s="49"/>
      <c r="J21" s="47"/>
      <c r="K21" s="47"/>
      <c r="L21" s="47"/>
      <c r="M21" s="75"/>
    </row>
    <row r="22" spans="2:13" x14ac:dyDescent="0.25">
      <c r="B22" s="47"/>
      <c r="C22" s="11"/>
      <c r="D22" s="6"/>
      <c r="E22" s="6"/>
      <c r="F22" s="67"/>
      <c r="G22" s="36"/>
      <c r="H22" s="10"/>
      <c r="I22" s="47"/>
      <c r="J22" s="47"/>
      <c r="K22" s="47"/>
      <c r="L22" s="47"/>
      <c r="M22" s="47"/>
    </row>
    <row r="23" spans="2:13" x14ac:dyDescent="0.25">
      <c r="B23" s="47"/>
      <c r="C23" s="11"/>
      <c r="D23" s="6"/>
      <c r="E23" s="6"/>
      <c r="F23" s="67"/>
      <c r="G23" s="36"/>
      <c r="H23" s="10"/>
      <c r="I23" s="47"/>
      <c r="J23" s="47"/>
      <c r="K23" s="47"/>
      <c r="L23" s="47"/>
      <c r="M23" s="47"/>
    </row>
    <row r="24" spans="2:13" x14ac:dyDescent="0.25">
      <c r="B24" s="47"/>
      <c r="C24" s="11"/>
      <c r="D24" s="6"/>
      <c r="E24" s="6"/>
      <c r="F24" s="67"/>
      <c r="G24" s="36"/>
      <c r="H24" s="10"/>
      <c r="I24" s="47"/>
      <c r="J24" s="47"/>
      <c r="K24" s="47"/>
      <c r="L24" s="47"/>
      <c r="M24" s="47"/>
    </row>
    <row r="25" spans="2:13" x14ac:dyDescent="0.25">
      <c r="B25" s="47"/>
      <c r="C25" s="11"/>
      <c r="D25" s="6"/>
      <c r="E25" s="6"/>
      <c r="F25" s="67"/>
      <c r="G25" s="36"/>
      <c r="H25" s="10"/>
      <c r="I25" s="47"/>
      <c r="J25" s="47"/>
      <c r="K25" s="47"/>
      <c r="L25" s="47"/>
      <c r="M25" s="47"/>
    </row>
    <row r="26" spans="2:13" x14ac:dyDescent="0.25">
      <c r="B26" s="47"/>
      <c r="C26" s="11"/>
      <c r="D26" s="6"/>
      <c r="E26" s="6"/>
      <c r="F26" s="67"/>
      <c r="G26" s="36"/>
      <c r="H26" s="10"/>
      <c r="I26" s="47"/>
      <c r="J26" s="47"/>
      <c r="K26" s="47"/>
      <c r="L26" s="47"/>
      <c r="M26" s="47"/>
    </row>
    <row r="27" spans="2:13" ht="15.75" thickBot="1" x14ac:dyDescent="0.3">
      <c r="B27" s="56"/>
      <c r="C27" s="463"/>
      <c r="D27" s="106"/>
      <c r="E27" s="106"/>
      <c r="F27" s="107"/>
      <c r="G27" s="63"/>
      <c r="H27" s="64"/>
      <c r="I27" s="172"/>
      <c r="J27" s="56"/>
      <c r="K27" s="56"/>
      <c r="L27" s="56"/>
      <c r="M27" s="141"/>
    </row>
    <row r="28" spans="2:13" ht="15.75" thickBot="1" x14ac:dyDescent="0.3">
      <c r="L28" s="92" t="s">
        <v>99</v>
      </c>
      <c r="M28" s="115">
        <f>SUM(M18:M27)</f>
        <v>10000</v>
      </c>
    </row>
    <row r="29" spans="2:13" x14ac:dyDescent="0.25">
      <c r="D29" s="4"/>
      <c r="E29" s="4"/>
      <c r="F29" s="4"/>
      <c r="H29" s="4"/>
      <c r="I29" s="4"/>
      <c r="K29" s="4"/>
      <c r="L29" s="4"/>
    </row>
    <row r="30" spans="2:13" x14ac:dyDescent="0.25">
      <c r="D30" s="3447" t="s">
        <v>294</v>
      </c>
      <c r="E30" s="3447"/>
      <c r="F30" s="3447"/>
      <c r="H30" s="3447" t="s">
        <v>304</v>
      </c>
      <c r="I30" s="3447"/>
      <c r="K30" s="3447" t="s">
        <v>305</v>
      </c>
      <c r="L30" s="3447"/>
    </row>
    <row r="31" spans="2:13" x14ac:dyDescent="0.25">
      <c r="M31">
        <v>161</v>
      </c>
    </row>
  </sheetData>
  <mergeCells count="21">
    <mergeCell ref="M14:M15"/>
    <mergeCell ref="C10:D10"/>
    <mergeCell ref="C12:D12"/>
    <mergeCell ref="G16:H16"/>
    <mergeCell ref="D30:F30"/>
    <mergeCell ref="H30:I30"/>
    <mergeCell ref="K30:L30"/>
    <mergeCell ref="G14:H15"/>
    <mergeCell ref="I14:I15"/>
    <mergeCell ref="J14:J15"/>
    <mergeCell ref="K14:K15"/>
    <mergeCell ref="L14:L15"/>
    <mergeCell ref="B14:F14"/>
    <mergeCell ref="B9:D9"/>
    <mergeCell ref="B11:D11"/>
    <mergeCell ref="C8:D8"/>
    <mergeCell ref="C1:M1"/>
    <mergeCell ref="C2:M2"/>
    <mergeCell ref="C3:M3"/>
    <mergeCell ref="C4:M4"/>
    <mergeCell ref="C7:D7"/>
  </mergeCells>
  <pageMargins left="0.7" right="0.7" top="0.75" bottom="0.75" header="0.3" footer="0.3"/>
  <pageSetup paperSize="5" scale="93" orientation="landscape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/>
  <dimension ref="A1"/>
  <sheetViews>
    <sheetView workbookViewId="0">
      <selection activeCell="J26" sqref="J26"/>
    </sheetView>
  </sheetViews>
  <sheetFormatPr baseColWidth="10" defaultRowHeight="15" x14ac:dyDescent="0.25"/>
  <cols>
    <col min="10" max="10" width="11.7109375" bestFit="1" customWidth="1"/>
  </cols>
  <sheetData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/>
  <dimension ref="A1"/>
  <sheetViews>
    <sheetView topLeftCell="A43" workbookViewId="0">
      <selection activeCell="H575" sqref="H575"/>
    </sheetView>
  </sheetViews>
  <sheetFormatPr baseColWidth="10" defaultRowHeight="15" x14ac:dyDescent="0.25"/>
  <sheetData/>
  <pageMargins left="0.7" right="0.7" top="0.75" bottom="0.75" header="0.3" footer="0.3"/>
  <pageSetup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/>
  <dimension ref="A1"/>
  <sheetViews>
    <sheetView workbookViewId="0">
      <selection activeCell="O16" sqref="O16"/>
    </sheetView>
  </sheetViews>
  <sheetFormatPr baseColWidth="10" defaultRowHeight="15" x14ac:dyDescent="0.25"/>
  <sheetData/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N59"/>
  <sheetViews>
    <sheetView topLeftCell="A16" zoomScaleNormal="100" workbookViewId="0">
      <selection activeCell="J48" sqref="J48"/>
    </sheetView>
  </sheetViews>
  <sheetFormatPr baseColWidth="10" defaultRowHeight="15" x14ac:dyDescent="0.25"/>
  <cols>
    <col min="1" max="1" width="21.42578125" style="1246" customWidth="1"/>
    <col min="2" max="2" width="12.42578125" customWidth="1"/>
    <col min="3" max="3" width="9.7109375" customWidth="1"/>
    <col min="4" max="4" width="9.5703125" customWidth="1"/>
    <col min="5" max="5" width="9.42578125" customWidth="1"/>
    <col min="9" max="9" width="32" customWidth="1"/>
    <col min="10" max="10" width="11.28515625" customWidth="1"/>
    <col min="12" max="12" width="6.5703125" customWidth="1"/>
    <col min="13" max="13" width="1.85546875" customWidth="1"/>
  </cols>
  <sheetData>
    <row r="1" spans="2:14" s="1246" customFormat="1" ht="15.75" thickBot="1" x14ac:dyDescent="0.3"/>
    <row r="2" spans="2:14" x14ac:dyDescent="0.25">
      <c r="B2" s="3102"/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7"/>
    </row>
    <row r="3" spans="2:14" s="1246" customFormat="1" x14ac:dyDescent="0.25">
      <c r="B3" s="1617"/>
      <c r="C3" s="1618"/>
      <c r="D3" s="1618"/>
      <c r="E3" s="1618"/>
      <c r="F3" s="1618"/>
      <c r="G3" s="1618"/>
      <c r="H3" s="1618"/>
      <c r="I3" s="1620" t="s">
        <v>17</v>
      </c>
      <c r="J3" s="1618"/>
      <c r="K3" s="1618"/>
      <c r="L3" s="1618"/>
      <c r="M3" s="1619"/>
    </row>
    <row r="4" spans="2:14" x14ac:dyDescent="0.25">
      <c r="B4" s="3220" t="s">
        <v>1849</v>
      </c>
      <c r="C4" s="3221"/>
      <c r="D4" s="3221"/>
      <c r="E4" s="3221"/>
      <c r="F4" s="3221"/>
      <c r="G4" s="3221"/>
      <c r="H4" s="3221"/>
      <c r="I4" s="3221"/>
      <c r="J4" s="3221"/>
      <c r="K4" s="3221"/>
      <c r="L4" s="3221"/>
      <c r="M4" s="3222"/>
    </row>
    <row r="5" spans="2:14" x14ac:dyDescent="0.25">
      <c r="B5" s="2999" t="s">
        <v>18</v>
      </c>
      <c r="C5" s="3000"/>
      <c r="D5" s="3000"/>
      <c r="E5" s="3000"/>
      <c r="F5" s="3000"/>
      <c r="G5" s="3000"/>
      <c r="H5" s="3000"/>
      <c r="I5" s="3000"/>
      <c r="J5" s="3000"/>
      <c r="K5" s="3000"/>
      <c r="L5" s="3000"/>
      <c r="M5" s="3001"/>
    </row>
    <row r="6" spans="2:14" ht="15.75" thickBot="1" x14ac:dyDescent="0.3">
      <c r="B6" s="3121" t="s">
        <v>3</v>
      </c>
      <c r="C6" s="3022"/>
      <c r="D6" s="3022"/>
      <c r="E6" s="3022"/>
      <c r="F6" s="3022"/>
      <c r="G6" s="3022"/>
      <c r="H6" s="3022"/>
      <c r="I6" s="3022"/>
      <c r="J6" s="3022"/>
      <c r="K6" s="3022"/>
      <c r="L6" s="3022"/>
      <c r="M6" s="3023"/>
    </row>
    <row r="7" spans="2:14" x14ac:dyDescent="0.25">
      <c r="B7" s="1289"/>
      <c r="C7" s="184" t="s">
        <v>1626</v>
      </c>
      <c r="D7" s="1275"/>
      <c r="E7" s="1275"/>
      <c r="F7" s="1275"/>
      <c r="G7" s="1275"/>
      <c r="H7" s="1275"/>
      <c r="I7" s="1275"/>
      <c r="J7" s="1275"/>
      <c r="K7" s="3036" t="s">
        <v>2454</v>
      </c>
      <c r="L7" s="3036"/>
      <c r="M7" s="3037"/>
    </row>
    <row r="8" spans="2:14" x14ac:dyDescent="0.25">
      <c r="B8" s="1288"/>
      <c r="C8" s="1247"/>
      <c r="D8" s="1247"/>
      <c r="E8" s="1247"/>
      <c r="F8" s="1247"/>
      <c r="G8" s="1247"/>
      <c r="H8" s="1247"/>
      <c r="I8" s="1247"/>
      <c r="J8" s="1247"/>
      <c r="K8" s="1247"/>
      <c r="L8" s="1266" t="s">
        <v>19</v>
      </c>
      <c r="M8" s="1291"/>
    </row>
    <row r="9" spans="2:14" x14ac:dyDescent="0.25">
      <c r="B9" s="3038" t="s">
        <v>1627</v>
      </c>
      <c r="C9" s="3039"/>
      <c r="D9" s="3039"/>
      <c r="E9" s="3039"/>
      <c r="F9" s="3039"/>
      <c r="G9" s="3039"/>
      <c r="H9" s="3039"/>
      <c r="I9" s="3039"/>
      <c r="J9" s="3039"/>
      <c r="K9" s="3039"/>
      <c r="L9" s="3039"/>
      <c r="M9" s="3040"/>
    </row>
    <row r="10" spans="2:14" x14ac:dyDescent="0.25">
      <c r="B10" s="2999" t="s">
        <v>1628</v>
      </c>
      <c r="C10" s="3000"/>
      <c r="D10" s="3259"/>
      <c r="E10" s="1247"/>
      <c r="F10" s="1247"/>
      <c r="G10" s="1247"/>
      <c r="H10" s="1266" t="s">
        <v>1629</v>
      </c>
      <c r="I10" s="1266"/>
      <c r="J10" s="1259"/>
      <c r="K10" s="1266"/>
      <c r="L10" s="1266"/>
      <c r="M10" s="1291"/>
    </row>
    <row r="11" spans="2:14" ht="15.75" thickBot="1" x14ac:dyDescent="0.3">
      <c r="B11" s="1188" t="s">
        <v>1630</v>
      </c>
      <c r="C11" s="1266"/>
      <c r="D11" s="1247"/>
      <c r="E11" s="1247"/>
      <c r="F11" s="1247"/>
      <c r="G11" s="1247"/>
      <c r="H11" s="1247"/>
      <c r="I11" s="1247"/>
      <c r="J11" s="1253"/>
      <c r="K11" s="1247"/>
      <c r="L11" s="1247"/>
      <c r="M11" s="1291"/>
    </row>
    <row r="12" spans="2:14" x14ac:dyDescent="0.25">
      <c r="B12" s="3084" t="s">
        <v>1631</v>
      </c>
      <c r="C12" s="3285" t="s">
        <v>20</v>
      </c>
      <c r="D12" s="3084" t="s">
        <v>21</v>
      </c>
      <c r="E12" s="3084" t="s">
        <v>1644</v>
      </c>
      <c r="F12" s="3243" t="s">
        <v>1633</v>
      </c>
      <c r="G12" s="3244"/>
      <c r="H12" s="3244"/>
      <c r="I12" s="3244"/>
      <c r="J12" s="3288" t="s">
        <v>22</v>
      </c>
      <c r="K12" s="3203" t="s">
        <v>23</v>
      </c>
      <c r="L12" s="3203"/>
      <c r="M12" s="3203"/>
      <c r="N12" s="1288"/>
    </row>
    <row r="13" spans="2:14" x14ac:dyDescent="0.25">
      <c r="B13" s="3208"/>
      <c r="C13" s="3286"/>
      <c r="D13" s="3208"/>
      <c r="E13" s="3208"/>
      <c r="F13" s="3214"/>
      <c r="G13" s="3215"/>
      <c r="H13" s="3215"/>
      <c r="I13" s="3215"/>
      <c r="J13" s="3288"/>
      <c r="K13" s="3203"/>
      <c r="L13" s="3203"/>
      <c r="M13" s="3203"/>
      <c r="N13" s="1288"/>
    </row>
    <row r="14" spans="2:14" x14ac:dyDescent="0.25">
      <c r="B14" s="3208"/>
      <c r="C14" s="3286"/>
      <c r="D14" s="3208"/>
      <c r="E14" s="3208"/>
      <c r="F14" s="3214"/>
      <c r="G14" s="3215"/>
      <c r="H14" s="3215"/>
      <c r="I14" s="3215"/>
      <c r="J14" s="3288"/>
      <c r="K14" s="3203"/>
      <c r="L14" s="3203"/>
      <c r="M14" s="3203"/>
      <c r="N14" s="1288"/>
    </row>
    <row r="15" spans="2:14" ht="15.75" thickBot="1" x14ac:dyDescent="0.3">
      <c r="B15" s="3097"/>
      <c r="C15" s="3287"/>
      <c r="D15" s="3097"/>
      <c r="E15" s="3097"/>
      <c r="F15" s="3217"/>
      <c r="G15" s="3218"/>
      <c r="H15" s="3218"/>
      <c r="I15" s="3218"/>
      <c r="J15" s="3289"/>
      <c r="K15" s="3203"/>
      <c r="L15" s="3203"/>
      <c r="M15" s="3203"/>
      <c r="N15" s="1288"/>
    </row>
    <row r="16" spans="2:14" ht="15.75" thickBot="1" x14ac:dyDescent="0.3">
      <c r="B16" s="1302">
        <v>1</v>
      </c>
      <c r="C16" s="2122">
        <v>2</v>
      </c>
      <c r="D16" s="1180">
        <v>4</v>
      </c>
      <c r="E16" s="1199">
        <v>5</v>
      </c>
      <c r="F16" s="3211">
        <v>6</v>
      </c>
      <c r="G16" s="3212"/>
      <c r="H16" s="3212"/>
      <c r="I16" s="3212"/>
      <c r="J16" s="1180">
        <v>7</v>
      </c>
      <c r="K16" s="3212">
        <v>8</v>
      </c>
      <c r="L16" s="3212"/>
      <c r="M16" s="3240"/>
    </row>
    <row r="17" spans="1:14" s="1246" customFormat="1" x14ac:dyDescent="0.25">
      <c r="B17" s="1157"/>
      <c r="C17" s="749"/>
      <c r="D17" s="1336"/>
      <c r="E17" s="1194"/>
      <c r="F17" s="3279"/>
      <c r="G17" s="3280"/>
      <c r="H17" s="3280"/>
      <c r="I17" s="3291"/>
      <c r="J17" s="2123"/>
      <c r="K17" s="3270"/>
      <c r="L17" s="3229"/>
      <c r="M17" s="3230"/>
      <c r="N17" s="1247"/>
    </row>
    <row r="18" spans="1:14" s="1246" customFormat="1" x14ac:dyDescent="0.25">
      <c r="B18" s="1157"/>
      <c r="C18" s="1194"/>
      <c r="D18" s="1327"/>
      <c r="E18" s="1194"/>
      <c r="F18" s="3145" t="s">
        <v>1649</v>
      </c>
      <c r="G18" s="3091"/>
      <c r="H18" s="3091"/>
      <c r="I18" s="3091"/>
      <c r="J18" s="2123"/>
      <c r="K18" s="3270"/>
      <c r="L18" s="3229"/>
      <c r="M18" s="3230"/>
    </row>
    <row r="19" spans="1:14" s="1246" customFormat="1" x14ac:dyDescent="0.25">
      <c r="B19" s="1157"/>
      <c r="C19" s="749"/>
      <c r="D19" s="1336"/>
      <c r="E19" s="1194"/>
      <c r="F19" s="3279"/>
      <c r="G19" s="3280"/>
      <c r="H19" s="3280"/>
      <c r="I19" s="3291"/>
      <c r="J19" s="2123"/>
      <c r="K19" s="3270"/>
      <c r="L19" s="3229"/>
      <c r="M19" s="3230"/>
      <c r="N19" s="1247"/>
    </row>
    <row r="20" spans="1:14" s="1246" customFormat="1" x14ac:dyDescent="0.25">
      <c r="B20" s="1157"/>
      <c r="C20" s="749"/>
      <c r="D20" s="1332" t="s">
        <v>598</v>
      </c>
      <c r="E20" s="1194"/>
      <c r="F20" s="2995" t="s">
        <v>2235</v>
      </c>
      <c r="G20" s="2996"/>
      <c r="H20" s="2996"/>
      <c r="I20" s="2996"/>
      <c r="J20" s="2123"/>
      <c r="K20" s="3229"/>
      <c r="L20" s="3229"/>
      <c r="M20" s="3230"/>
      <c r="N20" s="1247"/>
    </row>
    <row r="21" spans="1:14" s="1246" customFormat="1" x14ac:dyDescent="0.25">
      <c r="B21" s="1157"/>
      <c r="C21" s="749"/>
      <c r="D21" s="1332"/>
      <c r="E21" s="1194"/>
      <c r="F21" s="2982" t="s">
        <v>2603</v>
      </c>
      <c r="G21" s="2983"/>
      <c r="H21" s="2983"/>
      <c r="I21" s="2983"/>
      <c r="J21" s="2123">
        <v>2601</v>
      </c>
      <c r="K21" s="3270" t="s">
        <v>30</v>
      </c>
      <c r="L21" s="3229"/>
      <c r="M21" s="3230"/>
    </row>
    <row r="22" spans="1:14" s="1246" customFormat="1" x14ac:dyDescent="0.25">
      <c r="B22" s="1157"/>
      <c r="C22" s="749"/>
      <c r="D22" s="1332"/>
      <c r="E22" s="1194"/>
      <c r="F22" s="2982" t="s">
        <v>2604</v>
      </c>
      <c r="G22" s="2983"/>
      <c r="H22" s="2983"/>
      <c r="I22" s="2983"/>
      <c r="J22" s="2123">
        <v>2601</v>
      </c>
      <c r="K22" s="3229"/>
      <c r="L22" s="3229"/>
      <c r="M22" s="3230"/>
      <c r="N22" s="1247"/>
    </row>
    <row r="23" spans="1:14" x14ac:dyDescent="0.25">
      <c r="B23" s="1157"/>
      <c r="C23" s="749"/>
      <c r="D23" s="1332"/>
      <c r="E23" s="1194"/>
      <c r="F23" s="2982" t="s">
        <v>2605</v>
      </c>
      <c r="G23" s="2983"/>
      <c r="H23" s="2983"/>
      <c r="I23" s="2983"/>
      <c r="J23" s="2123">
        <v>2601</v>
      </c>
      <c r="K23" s="3229"/>
      <c r="L23" s="3229"/>
      <c r="M23" s="3230"/>
      <c r="N23" s="1247"/>
    </row>
    <row r="24" spans="1:14" x14ac:dyDescent="0.25">
      <c r="B24" s="1157"/>
      <c r="C24" s="749"/>
      <c r="D24" s="1332"/>
      <c r="E24" s="1194"/>
      <c r="F24" s="2982" t="s">
        <v>2606</v>
      </c>
      <c r="G24" s="2983"/>
      <c r="H24" s="2983"/>
      <c r="I24" s="2983"/>
      <c r="J24" s="2123">
        <v>2601</v>
      </c>
      <c r="K24" s="3270"/>
      <c r="L24" s="3229"/>
      <c r="M24" s="3230"/>
    </row>
    <row r="25" spans="1:14" x14ac:dyDescent="0.25">
      <c r="B25" s="1157"/>
      <c r="C25" s="749"/>
      <c r="D25" s="1336"/>
      <c r="E25" s="1194"/>
      <c r="F25" s="2982"/>
      <c r="G25" s="2983"/>
      <c r="H25" s="2983"/>
      <c r="I25" s="2983"/>
      <c r="J25" s="2123">
        <v>2601</v>
      </c>
      <c r="K25" s="3229"/>
      <c r="L25" s="3229"/>
      <c r="M25" s="3230"/>
    </row>
    <row r="26" spans="1:14" x14ac:dyDescent="0.25">
      <c r="B26" s="1157"/>
      <c r="C26" s="749"/>
      <c r="D26" s="1336" t="s">
        <v>727</v>
      </c>
      <c r="E26" s="1194"/>
      <c r="F26" s="2995" t="s">
        <v>2607</v>
      </c>
      <c r="G26" s="2983"/>
      <c r="H26" s="2983"/>
      <c r="I26" s="2983"/>
      <c r="J26" s="2123"/>
      <c r="K26" s="3229"/>
      <c r="L26" s="3229"/>
      <c r="M26" s="3230"/>
    </row>
    <row r="27" spans="1:14" s="1246" customFormat="1" x14ac:dyDescent="0.25">
      <c r="B27" s="1157"/>
      <c r="C27" s="749"/>
      <c r="D27" s="1336"/>
      <c r="E27" s="1194"/>
      <c r="F27" s="2982" t="s">
        <v>2608</v>
      </c>
      <c r="G27" s="2983"/>
      <c r="H27" s="2983"/>
      <c r="I27" s="2983"/>
      <c r="J27" s="1244">
        <v>4302</v>
      </c>
      <c r="K27" s="3229"/>
      <c r="L27" s="3229"/>
      <c r="M27" s="3230"/>
      <c r="N27" s="1247"/>
    </row>
    <row r="28" spans="1:14" x14ac:dyDescent="0.25">
      <c r="B28" s="1157"/>
      <c r="C28" s="749"/>
      <c r="D28" s="1336"/>
      <c r="E28" s="1194"/>
      <c r="F28" s="2982"/>
      <c r="G28" s="2983"/>
      <c r="H28" s="2983"/>
      <c r="I28" s="2983"/>
      <c r="J28" s="1244"/>
      <c r="K28" s="3229"/>
      <c r="L28" s="3229"/>
      <c r="M28" s="3230"/>
    </row>
    <row r="29" spans="1:14" ht="17.25" customHeight="1" x14ac:dyDescent="0.25">
      <c r="A29" s="1247"/>
      <c r="B29" s="1157"/>
      <c r="C29" s="1258"/>
      <c r="D29" s="2587">
        <v>11</v>
      </c>
      <c r="E29" s="1247"/>
      <c r="F29" s="2995" t="s">
        <v>2609</v>
      </c>
      <c r="G29" s="2996"/>
      <c r="H29" s="2996"/>
      <c r="I29" s="2996"/>
      <c r="J29" s="1253"/>
      <c r="K29" s="3229"/>
      <c r="L29" s="3229"/>
      <c r="M29" s="3230"/>
      <c r="N29" s="1247"/>
    </row>
    <row r="30" spans="1:14" s="1246" customFormat="1" x14ac:dyDescent="0.25">
      <c r="A30" s="1247"/>
      <c r="B30" s="1157"/>
      <c r="C30" s="1258"/>
      <c r="D30" s="1253"/>
      <c r="E30" s="1247"/>
      <c r="F30" s="2982" t="s">
        <v>2610</v>
      </c>
      <c r="G30" s="2983"/>
      <c r="H30" s="2983"/>
      <c r="I30" s="2984"/>
      <c r="J30" s="2587">
        <v>4101</v>
      </c>
      <c r="K30" s="2585"/>
      <c r="L30" s="2585"/>
      <c r="M30" s="2586"/>
      <c r="N30" s="1247"/>
    </row>
    <row r="31" spans="1:14" s="1246" customFormat="1" x14ac:dyDescent="0.25">
      <c r="B31" s="2124"/>
      <c r="C31" s="1194"/>
      <c r="D31" s="1332"/>
      <c r="E31" s="1194"/>
      <c r="F31" s="3145"/>
      <c r="G31" s="3091"/>
      <c r="H31" s="3091"/>
      <c r="I31" s="3092"/>
      <c r="J31" s="2123"/>
      <c r="K31" s="3229"/>
      <c r="L31" s="3229"/>
      <c r="M31" s="3230"/>
      <c r="N31" s="1247"/>
    </row>
    <row r="32" spans="1:14" s="1246" customFormat="1" x14ac:dyDescent="0.25">
      <c r="B32" s="2800"/>
      <c r="C32" s="1194"/>
      <c r="D32" s="1332" t="s">
        <v>1227</v>
      </c>
      <c r="E32" s="1194"/>
      <c r="F32" s="2995" t="s">
        <v>2613</v>
      </c>
      <c r="G32" s="2996"/>
      <c r="H32" s="2996"/>
      <c r="I32" s="2997"/>
      <c r="J32" s="2587"/>
      <c r="K32" s="2798"/>
      <c r="L32" s="2798"/>
      <c r="M32" s="2799"/>
      <c r="N32" s="1247"/>
    </row>
    <row r="33" spans="2:14" s="1246" customFormat="1" x14ac:dyDescent="0.25">
      <c r="B33" s="1157"/>
      <c r="C33" s="749"/>
      <c r="D33" s="1336"/>
      <c r="E33" s="1194"/>
      <c r="F33" s="3268" t="s">
        <v>2614</v>
      </c>
      <c r="G33" s="3198"/>
      <c r="H33" s="3198"/>
      <c r="I33" s="3269"/>
      <c r="J33" s="2587">
        <v>3101</v>
      </c>
      <c r="K33" s="2585"/>
      <c r="L33" s="2585"/>
      <c r="M33" s="2586"/>
      <c r="N33" s="1247"/>
    </row>
    <row r="34" spans="2:14" s="1246" customFormat="1" x14ac:dyDescent="0.25">
      <c r="B34" s="1157"/>
      <c r="C34" s="749"/>
      <c r="D34" s="1336"/>
      <c r="E34" s="1194"/>
      <c r="F34" s="3279"/>
      <c r="G34" s="3280"/>
      <c r="H34" s="3280"/>
      <c r="I34" s="3280"/>
      <c r="J34" s="2123"/>
      <c r="K34" s="3229"/>
      <c r="L34" s="3229"/>
      <c r="M34" s="3230"/>
    </row>
    <row r="35" spans="2:14" s="1246" customFormat="1" x14ac:dyDescent="0.25">
      <c r="B35" s="1157"/>
      <c r="C35" s="749"/>
      <c r="D35" s="1336"/>
      <c r="E35" s="1194"/>
      <c r="F35" s="3145"/>
      <c r="G35" s="3091"/>
      <c r="H35" s="3091"/>
      <c r="I35" s="3091"/>
      <c r="J35" s="2123"/>
      <c r="K35" s="3229"/>
      <c r="L35" s="3229"/>
      <c r="M35" s="3230"/>
    </row>
    <row r="36" spans="2:14" s="1246" customFormat="1" x14ac:dyDescent="0.25">
      <c r="B36" s="1157"/>
      <c r="C36" s="749"/>
      <c r="D36" s="1336" t="s">
        <v>1421</v>
      </c>
      <c r="E36" s="1194"/>
      <c r="F36" s="2995" t="s">
        <v>2611</v>
      </c>
      <c r="G36" s="3198"/>
      <c r="H36" s="3198"/>
      <c r="I36" s="3198"/>
      <c r="J36" s="2123"/>
      <c r="K36" s="3229"/>
      <c r="L36" s="3229"/>
      <c r="M36" s="3230"/>
      <c r="N36" s="1247"/>
    </row>
    <row r="37" spans="2:14" s="1246" customFormat="1" x14ac:dyDescent="0.25">
      <c r="B37" s="1157"/>
      <c r="C37" s="749"/>
      <c r="D37" s="1336"/>
      <c r="E37" s="1194"/>
      <c r="F37" s="3268" t="s">
        <v>2612</v>
      </c>
      <c r="G37" s="3198"/>
      <c r="H37" s="3198"/>
      <c r="I37" s="3198"/>
      <c r="J37" s="2123">
        <v>3103</v>
      </c>
      <c r="K37" s="3229"/>
      <c r="L37" s="3229"/>
      <c r="M37" s="3230"/>
    </row>
    <row r="38" spans="2:14" s="1246" customFormat="1" x14ac:dyDescent="0.25">
      <c r="B38" s="1157"/>
      <c r="C38" s="749"/>
      <c r="D38" s="1336"/>
      <c r="E38" s="1194"/>
      <c r="F38" s="3268"/>
      <c r="G38" s="3198"/>
      <c r="H38" s="3198"/>
      <c r="I38" s="3198"/>
      <c r="J38" s="2123"/>
      <c r="K38" s="3229"/>
      <c r="L38" s="3229"/>
      <c r="M38" s="3230"/>
    </row>
    <row r="39" spans="2:14" s="1246" customFormat="1" x14ac:dyDescent="0.25">
      <c r="B39" s="1157"/>
      <c r="C39" s="749"/>
      <c r="D39" s="1336"/>
      <c r="E39" s="1194"/>
      <c r="F39" s="3268"/>
      <c r="G39" s="3198"/>
      <c r="H39" s="3198"/>
      <c r="I39" s="3198"/>
      <c r="J39" s="2123"/>
      <c r="K39" s="3229"/>
      <c r="L39" s="3229"/>
      <c r="M39" s="3230"/>
    </row>
    <row r="40" spans="2:14" s="1246" customFormat="1" x14ac:dyDescent="0.25">
      <c r="B40" s="1157"/>
      <c r="C40" s="749"/>
      <c r="D40" s="1332"/>
      <c r="E40" s="1194"/>
      <c r="F40" s="3268"/>
      <c r="G40" s="3198"/>
      <c r="H40" s="3198"/>
      <c r="I40" s="3198"/>
      <c r="J40" s="2123"/>
      <c r="K40" s="3229"/>
      <c r="L40" s="3229"/>
      <c r="M40" s="3230"/>
    </row>
    <row r="41" spans="2:14" s="1246" customFormat="1" x14ac:dyDescent="0.25">
      <c r="B41" s="1286"/>
      <c r="C41" s="1258"/>
      <c r="D41" s="1332"/>
      <c r="E41" s="1204"/>
      <c r="F41" s="3283"/>
      <c r="G41" s="3284"/>
      <c r="H41" s="3284"/>
      <c r="I41" s="3284"/>
      <c r="J41" s="2123"/>
      <c r="K41" s="3229"/>
      <c r="L41" s="3229"/>
      <c r="M41" s="3230"/>
      <c r="N41" s="1247"/>
    </row>
    <row r="42" spans="2:14" ht="15.75" thickBot="1" x14ac:dyDescent="0.3">
      <c r="B42" s="806"/>
      <c r="C42" s="2072"/>
      <c r="D42" s="690"/>
      <c r="E42" s="2073"/>
      <c r="F42" s="3281"/>
      <c r="G42" s="3281"/>
      <c r="H42" s="3281"/>
      <c r="I42" s="3281"/>
      <c r="J42" s="1452"/>
      <c r="K42" s="3282"/>
      <c r="L42" s="3276"/>
      <c r="M42" s="3277"/>
      <c r="N42" s="1247"/>
    </row>
    <row r="43" spans="2:14" x14ac:dyDescent="0.25">
      <c r="B43" s="1275"/>
      <c r="C43" s="1908"/>
      <c r="D43" s="1927"/>
      <c r="E43" s="1927"/>
      <c r="F43" s="1690"/>
      <c r="G43" s="1690"/>
      <c r="H43" s="1690"/>
      <c r="I43" s="1690"/>
      <c r="J43" s="1907"/>
      <c r="K43" s="1907"/>
      <c r="L43" s="1907"/>
      <c r="M43" s="1907"/>
    </row>
    <row r="44" spans="2:14" x14ac:dyDescent="0.25">
      <c r="C44" s="1172"/>
      <c r="D44" s="1689"/>
      <c r="E44" s="1247"/>
      <c r="F44" s="3290"/>
      <c r="G44" s="3290"/>
      <c r="H44" s="3290"/>
      <c r="I44" s="1616"/>
      <c r="J44" s="3290"/>
      <c r="K44" s="3290"/>
      <c r="L44" s="3290"/>
      <c r="M44" s="3290"/>
    </row>
    <row r="45" spans="2:14" x14ac:dyDescent="0.25">
      <c r="B45" s="1254"/>
      <c r="C45" s="1491"/>
      <c r="D45" s="1247"/>
      <c r="E45" s="1247"/>
      <c r="F45" s="3147" t="s">
        <v>15</v>
      </c>
      <c r="G45" s="3147"/>
      <c r="H45" s="3147"/>
      <c r="I45" s="1247"/>
      <c r="J45" s="1247"/>
      <c r="K45" s="27" t="s">
        <v>12</v>
      </c>
      <c r="L45" s="27"/>
      <c r="M45" s="173"/>
    </row>
    <row r="46" spans="2:14" x14ac:dyDescent="0.25">
      <c r="C46" s="1687" t="s">
        <v>28</v>
      </c>
      <c r="D46" s="1172"/>
      <c r="E46" s="1172"/>
      <c r="F46" s="1172"/>
      <c r="G46" s="1172"/>
      <c r="H46" s="1172"/>
      <c r="I46" s="1172"/>
      <c r="J46" s="1172"/>
      <c r="K46" s="1172"/>
      <c r="L46" s="1172">
        <v>21</v>
      </c>
      <c r="M46" s="1172"/>
    </row>
    <row r="59" spans="14:14" x14ac:dyDescent="0.25">
      <c r="N59" s="1247"/>
    </row>
  </sheetData>
  <mergeCells count="68">
    <mergeCell ref="F16:I16"/>
    <mergeCell ref="F21:I21"/>
    <mergeCell ref="F23:I23"/>
    <mergeCell ref="F31:I31"/>
    <mergeCell ref="F24:I24"/>
    <mergeCell ref="F17:I17"/>
    <mergeCell ref="F19:I19"/>
    <mergeCell ref="K16:M16"/>
    <mergeCell ref="K23:M23"/>
    <mergeCell ref="K24:M24"/>
    <mergeCell ref="K17:M17"/>
    <mergeCell ref="K19:M19"/>
    <mergeCell ref="F45:H45"/>
    <mergeCell ref="F18:I18"/>
    <mergeCell ref="J12:J15"/>
    <mergeCell ref="F22:I22"/>
    <mergeCell ref="J44:M44"/>
    <mergeCell ref="F44:H44"/>
    <mergeCell ref="K18:M18"/>
    <mergeCell ref="K20:M20"/>
    <mergeCell ref="K21:M21"/>
    <mergeCell ref="K22:M22"/>
    <mergeCell ref="K34:M34"/>
    <mergeCell ref="F20:I20"/>
    <mergeCell ref="K35:M35"/>
    <mergeCell ref="F35:I35"/>
    <mergeCell ref="F36:I36"/>
    <mergeCell ref="F33:I33"/>
    <mergeCell ref="B10:D10"/>
    <mergeCell ref="B12:B15"/>
    <mergeCell ref="C12:C15"/>
    <mergeCell ref="B2:M2"/>
    <mergeCell ref="B4:M4"/>
    <mergeCell ref="B5:M5"/>
    <mergeCell ref="B6:M6"/>
    <mergeCell ref="B9:M9"/>
    <mergeCell ref="D12:D15"/>
    <mergeCell ref="E12:E15"/>
    <mergeCell ref="F12:I15"/>
    <mergeCell ref="K7:M7"/>
    <mergeCell ref="K12:M15"/>
    <mergeCell ref="F42:I42"/>
    <mergeCell ref="K42:M42"/>
    <mergeCell ref="F41:I41"/>
    <mergeCell ref="K41:M41"/>
    <mergeCell ref="K40:M40"/>
    <mergeCell ref="K37:M37"/>
    <mergeCell ref="F40:I40"/>
    <mergeCell ref="F37:I37"/>
    <mergeCell ref="F38:I38"/>
    <mergeCell ref="K38:M38"/>
    <mergeCell ref="K39:M39"/>
    <mergeCell ref="F39:I39"/>
    <mergeCell ref="K36:M36"/>
    <mergeCell ref="F25:I25"/>
    <mergeCell ref="F26:I26"/>
    <mergeCell ref="F27:I27"/>
    <mergeCell ref="K25:M25"/>
    <mergeCell ref="K26:M26"/>
    <mergeCell ref="K27:M27"/>
    <mergeCell ref="K28:M28"/>
    <mergeCell ref="K29:M29"/>
    <mergeCell ref="K31:M31"/>
    <mergeCell ref="F28:I28"/>
    <mergeCell ref="F29:I29"/>
    <mergeCell ref="F30:I30"/>
    <mergeCell ref="F34:I34"/>
    <mergeCell ref="F32:I32"/>
  </mergeCells>
  <pageMargins left="0.25" right="0.25" top="0.75" bottom="0.75" header="0.3" footer="0.3"/>
  <pageSetup paperSize="5" scale="7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M42"/>
  <sheetViews>
    <sheetView zoomScale="78" zoomScaleNormal="78" workbookViewId="0">
      <selection activeCell="J6" sqref="J6"/>
    </sheetView>
  </sheetViews>
  <sheetFormatPr baseColWidth="10" defaultRowHeight="15" x14ac:dyDescent="0.25"/>
  <cols>
    <col min="1" max="1" width="13.42578125" style="1246" customWidth="1"/>
    <col min="9" max="9" width="28.140625" customWidth="1"/>
    <col min="10" max="10" width="19.5703125" customWidth="1"/>
    <col min="13" max="13" width="3.85546875" customWidth="1"/>
  </cols>
  <sheetData>
    <row r="1" spans="2:13" s="1246" customFormat="1" ht="15.75" thickBot="1" x14ac:dyDescent="0.3"/>
    <row r="2" spans="2:13" ht="18.75" x14ac:dyDescent="0.3">
      <c r="B2" s="3126" t="s">
        <v>17</v>
      </c>
      <c r="C2" s="3127"/>
      <c r="D2" s="3127"/>
      <c r="E2" s="3127"/>
      <c r="F2" s="3127"/>
      <c r="G2" s="3127"/>
      <c r="H2" s="3127"/>
      <c r="I2" s="3127"/>
      <c r="J2" s="3127"/>
      <c r="K2" s="3127"/>
      <c r="L2" s="3127"/>
      <c r="M2" s="3128"/>
    </row>
    <row r="3" spans="2:13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2"/>
    </row>
    <row r="4" spans="2:13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1"/>
    </row>
    <row r="5" spans="2:13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3"/>
    </row>
    <row r="6" spans="2:13" x14ac:dyDescent="0.25">
      <c r="B6" s="1182"/>
      <c r="C6" s="1179" t="s">
        <v>1626</v>
      </c>
      <c r="D6" s="1179"/>
      <c r="E6" s="1179"/>
      <c r="F6" s="1179"/>
      <c r="G6" s="1179"/>
      <c r="H6" s="1179"/>
      <c r="I6" s="1179"/>
      <c r="J6" s="1179"/>
      <c r="K6" s="3101" t="s">
        <v>2454</v>
      </c>
      <c r="L6" s="3101"/>
      <c r="M6" s="1183"/>
    </row>
    <row r="7" spans="2:13" x14ac:dyDescent="0.25">
      <c r="B7" s="1181"/>
      <c r="C7" s="1175"/>
      <c r="D7" s="1175"/>
      <c r="E7" s="1175"/>
      <c r="F7" s="1175"/>
      <c r="G7" s="1175"/>
      <c r="H7" s="1175"/>
      <c r="I7" s="1175"/>
      <c r="J7" s="1175"/>
      <c r="K7" s="1175"/>
      <c r="L7" s="1175" t="s">
        <v>19</v>
      </c>
      <c r="M7" s="1184"/>
    </row>
    <row r="8" spans="2:13" x14ac:dyDescent="0.25">
      <c r="B8" s="3038" t="s">
        <v>1627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40"/>
    </row>
    <row r="9" spans="2:13" x14ac:dyDescent="0.25">
      <c r="B9" s="2999" t="s">
        <v>1628</v>
      </c>
      <c r="C9" s="3000"/>
      <c r="D9" s="3259"/>
      <c r="E9" s="1175"/>
      <c r="F9" s="1175"/>
      <c r="G9" s="1175"/>
      <c r="H9" s="1178" t="s">
        <v>1629</v>
      </c>
      <c r="I9" s="1178"/>
      <c r="J9" s="1178"/>
      <c r="K9" s="1178"/>
      <c r="L9" s="1178"/>
      <c r="M9" s="1184"/>
    </row>
    <row r="10" spans="2:13" x14ac:dyDescent="0.25">
      <c r="B10" s="1188" t="s">
        <v>1630</v>
      </c>
      <c r="C10" s="1178"/>
      <c r="D10" s="1175"/>
      <c r="E10" s="1175"/>
      <c r="F10" s="1175"/>
      <c r="G10" s="1175"/>
      <c r="H10" s="1175"/>
      <c r="I10" s="1175"/>
      <c r="J10" s="1175"/>
      <c r="K10" s="1175"/>
      <c r="L10" s="1175"/>
      <c r="M10" s="1184"/>
    </row>
    <row r="11" spans="2:13" ht="15.75" thickBot="1" x14ac:dyDescent="0.3">
      <c r="B11" s="1185"/>
      <c r="C11" s="1186"/>
      <c r="D11" s="1186"/>
      <c r="E11" s="1186"/>
      <c r="F11" s="1186"/>
      <c r="G11" s="1186"/>
      <c r="H11" s="1186"/>
      <c r="I11" s="1186"/>
      <c r="J11" s="1186"/>
      <c r="K11" s="1186"/>
      <c r="L11" s="1186"/>
      <c r="M11" s="1187"/>
    </row>
    <row r="12" spans="2:13" x14ac:dyDescent="0.25">
      <c r="B12" s="3084" t="s">
        <v>1631</v>
      </c>
      <c r="C12" s="3084" t="s">
        <v>20</v>
      </c>
      <c r="D12" s="3084" t="s">
        <v>21</v>
      </c>
      <c r="E12" s="3084" t="s">
        <v>1644</v>
      </c>
      <c r="F12" s="3243" t="s">
        <v>1633</v>
      </c>
      <c r="G12" s="3244"/>
      <c r="H12" s="3244"/>
      <c r="I12" s="3261"/>
      <c r="J12" s="3264" t="s">
        <v>22</v>
      </c>
      <c r="K12" s="3247" t="s">
        <v>23</v>
      </c>
      <c r="L12" s="3248"/>
      <c r="M12" s="3249"/>
    </row>
    <row r="13" spans="2:13" x14ac:dyDescent="0.25">
      <c r="B13" s="3208"/>
      <c r="C13" s="3208"/>
      <c r="D13" s="3208"/>
      <c r="E13" s="3208"/>
      <c r="F13" s="3214"/>
      <c r="G13" s="3215"/>
      <c r="H13" s="3215"/>
      <c r="I13" s="3262"/>
      <c r="J13" s="3264"/>
      <c r="K13" s="3202"/>
      <c r="L13" s="3203"/>
      <c r="M13" s="3204"/>
    </row>
    <row r="14" spans="2:13" x14ac:dyDescent="0.25">
      <c r="B14" s="3208"/>
      <c r="C14" s="3208"/>
      <c r="D14" s="3208"/>
      <c r="E14" s="3208"/>
      <c r="F14" s="3214"/>
      <c r="G14" s="3215"/>
      <c r="H14" s="3215"/>
      <c r="I14" s="3262"/>
      <c r="J14" s="3264"/>
      <c r="K14" s="3202"/>
      <c r="L14" s="3203"/>
      <c r="M14" s="3204"/>
    </row>
    <row r="15" spans="2:13" ht="14.25" customHeight="1" thickBot="1" x14ac:dyDescent="0.3">
      <c r="B15" s="3208"/>
      <c r="C15" s="3208"/>
      <c r="D15" s="3208"/>
      <c r="E15" s="3208"/>
      <c r="F15" s="3214"/>
      <c r="G15" s="3215"/>
      <c r="H15" s="3215"/>
      <c r="I15" s="3262"/>
      <c r="J15" s="3264"/>
      <c r="K15" s="3202"/>
      <c r="L15" s="3203"/>
      <c r="M15" s="3204"/>
    </row>
    <row r="16" spans="2:13" ht="15.75" hidden="1" customHeight="1" thickBot="1" x14ac:dyDescent="0.3">
      <c r="B16" s="3097"/>
      <c r="C16" s="3097"/>
      <c r="D16" s="3097"/>
      <c r="E16" s="3097"/>
      <c r="F16" s="3217"/>
      <c r="G16" s="3218"/>
      <c r="H16" s="3218"/>
      <c r="I16" s="3263"/>
      <c r="J16" s="3264"/>
      <c r="K16" s="3202"/>
      <c r="L16" s="3203"/>
      <c r="M16" s="3204"/>
    </row>
    <row r="17" spans="2:13" ht="15.75" thickBot="1" x14ac:dyDescent="0.3">
      <c r="B17" s="1198">
        <v>1</v>
      </c>
      <c r="C17" s="1180">
        <v>2</v>
      </c>
      <c r="D17" s="1180">
        <v>4</v>
      </c>
      <c r="E17" s="1199">
        <v>5</v>
      </c>
      <c r="F17" s="3301">
        <v>6</v>
      </c>
      <c r="G17" s="3101"/>
      <c r="H17" s="3101"/>
      <c r="I17" s="3302"/>
      <c r="J17" s="1362">
        <v>7</v>
      </c>
      <c r="K17" s="3260">
        <v>8</v>
      </c>
      <c r="L17" s="3212"/>
      <c r="M17" s="3240"/>
    </row>
    <row r="18" spans="2:13" ht="15.75" x14ac:dyDescent="0.25">
      <c r="B18" s="1195"/>
      <c r="C18" s="1197"/>
      <c r="D18" s="1197" t="s">
        <v>681</v>
      </c>
      <c r="E18" s="1196"/>
      <c r="F18" s="3307" t="s">
        <v>1796</v>
      </c>
      <c r="G18" s="3308"/>
      <c r="H18" s="3308"/>
      <c r="I18" s="3309"/>
      <c r="J18" s="1249"/>
      <c r="K18" s="3088"/>
      <c r="L18" s="3089"/>
      <c r="M18" s="3241"/>
    </row>
    <row r="19" spans="2:13" ht="15.75" x14ac:dyDescent="0.25">
      <c r="B19" s="1191"/>
      <c r="C19" s="1200"/>
      <c r="D19" s="1192"/>
      <c r="E19" s="1204"/>
      <c r="F19" s="3298"/>
      <c r="G19" s="3299"/>
      <c r="H19" s="3299"/>
      <c r="I19" s="3300"/>
      <c r="J19" s="1364">
        <v>4101</v>
      </c>
      <c r="K19" s="3228" t="s">
        <v>30</v>
      </c>
      <c r="L19" s="3229"/>
      <c r="M19" s="3230"/>
    </row>
    <row r="20" spans="2:13" ht="15.75" x14ac:dyDescent="0.25">
      <c r="B20" s="1191"/>
      <c r="C20" s="1200"/>
      <c r="D20" s="1200"/>
      <c r="E20" s="1194"/>
      <c r="F20" s="3298"/>
      <c r="G20" s="3299"/>
      <c r="H20" s="3299"/>
      <c r="I20" s="3300"/>
      <c r="J20" s="1364">
        <v>4101</v>
      </c>
      <c r="K20" s="3228" t="s">
        <v>30</v>
      </c>
      <c r="L20" s="3229"/>
      <c r="M20" s="3230"/>
    </row>
    <row r="21" spans="2:13" s="1246" customFormat="1" ht="15.75" x14ac:dyDescent="0.25">
      <c r="B21" s="1331"/>
      <c r="C21" s="1336"/>
      <c r="D21" s="1332" t="s">
        <v>1425</v>
      </c>
      <c r="E21" s="1194"/>
      <c r="F21" s="3303" t="s">
        <v>2001</v>
      </c>
      <c r="G21" s="3266"/>
      <c r="H21" s="3266"/>
      <c r="I21" s="3267"/>
      <c r="J21" s="1610"/>
      <c r="K21" s="3228"/>
      <c r="L21" s="3229"/>
      <c r="M21" s="3230"/>
    </row>
    <row r="22" spans="2:13" s="1246" customFormat="1" ht="15.75" x14ac:dyDescent="0.25">
      <c r="B22" s="1331"/>
      <c r="C22" s="1336"/>
      <c r="D22" s="1336"/>
      <c r="E22" s="1194"/>
      <c r="F22" s="3265"/>
      <c r="G22" s="3266"/>
      <c r="H22" s="3266"/>
      <c r="I22" s="3267"/>
      <c r="J22" s="1610"/>
      <c r="K22" s="1612"/>
      <c r="L22" s="1611"/>
      <c r="M22" s="1613"/>
    </row>
    <row r="23" spans="2:13" s="1246" customFormat="1" ht="15.75" x14ac:dyDescent="0.25">
      <c r="B23" s="1331"/>
      <c r="C23" s="1336"/>
      <c r="D23" s="1336"/>
      <c r="E23" s="1194"/>
      <c r="F23" s="3265"/>
      <c r="G23" s="3266"/>
      <c r="H23" s="3266"/>
      <c r="I23" s="3267"/>
      <c r="J23" s="1610"/>
      <c r="K23" s="1612"/>
      <c r="L23" s="1611"/>
      <c r="M23" s="1613"/>
    </row>
    <row r="24" spans="2:13" s="1246" customFormat="1" ht="15.75" x14ac:dyDescent="0.25">
      <c r="B24" s="1331"/>
      <c r="C24" s="1336"/>
      <c r="D24" s="1336"/>
      <c r="E24" s="1194"/>
      <c r="F24" s="3265"/>
      <c r="G24" s="3266"/>
      <c r="H24" s="3266"/>
      <c r="I24" s="3267"/>
      <c r="J24" s="1610"/>
      <c r="K24" s="1612"/>
      <c r="L24" s="1611"/>
      <c r="M24" s="1613"/>
    </row>
    <row r="25" spans="2:13" s="1246" customFormat="1" ht="15.75" x14ac:dyDescent="0.25">
      <c r="B25" s="1331"/>
      <c r="C25" s="1336"/>
      <c r="D25" s="1336"/>
      <c r="E25" s="1194"/>
      <c r="F25" s="3292"/>
      <c r="G25" s="3293"/>
      <c r="H25" s="3293"/>
      <c r="I25" s="3294"/>
      <c r="J25" s="1610"/>
      <c r="K25" s="1612"/>
      <c r="L25" s="1611"/>
      <c r="M25" s="1613"/>
    </row>
    <row r="26" spans="2:13" s="1246" customFormat="1" ht="15.75" x14ac:dyDescent="0.25">
      <c r="B26" s="1331"/>
      <c r="C26" s="1336"/>
      <c r="D26" s="1336"/>
      <c r="E26" s="1194"/>
      <c r="F26" s="3265"/>
      <c r="G26" s="3266"/>
      <c r="H26" s="3266"/>
      <c r="I26" s="3267"/>
      <c r="J26" s="1610"/>
      <c r="K26" s="1612"/>
      <c r="L26" s="1611"/>
      <c r="M26" s="1613"/>
    </row>
    <row r="27" spans="2:13" ht="15.75" x14ac:dyDescent="0.25">
      <c r="B27" s="1191"/>
      <c r="C27" s="1200"/>
      <c r="D27" s="1332" t="s">
        <v>1473</v>
      </c>
      <c r="E27" s="1194"/>
      <c r="F27" s="3307" t="s">
        <v>2236</v>
      </c>
      <c r="G27" s="3308"/>
      <c r="H27" s="3308"/>
      <c r="I27" s="3309"/>
      <c r="J27" s="1364">
        <v>3103</v>
      </c>
      <c r="K27" s="3228"/>
      <c r="L27" s="3229"/>
      <c r="M27" s="3230"/>
    </row>
    <row r="28" spans="2:13" ht="15.75" x14ac:dyDescent="0.25">
      <c r="B28" s="1191"/>
      <c r="C28" s="1190"/>
      <c r="D28" s="1190"/>
      <c r="E28" s="1194"/>
      <c r="F28" s="3298"/>
      <c r="G28" s="3299"/>
      <c r="H28" s="3299"/>
      <c r="I28" s="3300"/>
      <c r="J28" s="1364">
        <v>3103</v>
      </c>
      <c r="K28" s="3228" t="s">
        <v>1809</v>
      </c>
      <c r="L28" s="3229"/>
      <c r="M28" s="3230"/>
    </row>
    <row r="29" spans="2:13" ht="15.75" x14ac:dyDescent="0.25">
      <c r="B29" s="1191"/>
      <c r="C29" s="1190"/>
      <c r="D29" s="1192"/>
      <c r="E29" s="1204"/>
      <c r="F29" s="3298"/>
      <c r="G29" s="3299"/>
      <c r="H29" s="3299"/>
      <c r="I29" s="3300"/>
      <c r="J29" s="1364"/>
      <c r="K29" s="3228"/>
      <c r="L29" s="3229"/>
      <c r="M29" s="3230"/>
    </row>
    <row r="30" spans="2:13" ht="15.75" x14ac:dyDescent="0.25">
      <c r="B30" s="1191"/>
      <c r="C30" s="1200"/>
      <c r="D30" s="1200"/>
      <c r="E30" s="1194"/>
      <c r="F30" s="3298"/>
      <c r="G30" s="3299"/>
      <c r="H30" s="3299"/>
      <c r="I30" s="3300"/>
      <c r="J30" s="957"/>
      <c r="K30" s="3228"/>
      <c r="L30" s="3229"/>
      <c r="M30" s="3230"/>
    </row>
    <row r="31" spans="2:13" ht="15.75" x14ac:dyDescent="0.25">
      <c r="B31" s="1191"/>
      <c r="C31" s="1190"/>
      <c r="D31" s="1192"/>
      <c r="E31" s="1194"/>
      <c r="F31" s="3295"/>
      <c r="G31" s="3296"/>
      <c r="H31" s="3296"/>
      <c r="I31" s="3297"/>
      <c r="J31" s="1364"/>
      <c r="K31" s="3228"/>
      <c r="L31" s="3229"/>
      <c r="M31" s="3230"/>
    </row>
    <row r="32" spans="2:13" ht="15.75" x14ac:dyDescent="0.25">
      <c r="B32" s="1191"/>
      <c r="C32" s="1190"/>
      <c r="D32" s="1190"/>
      <c r="E32" s="1203"/>
      <c r="F32" s="3292"/>
      <c r="G32" s="3293"/>
      <c r="H32" s="3293"/>
      <c r="I32" s="3294"/>
      <c r="J32" s="1364"/>
      <c r="K32" s="1279"/>
      <c r="L32" s="1257"/>
      <c r="M32" s="1278"/>
    </row>
    <row r="33" spans="2:13" ht="15.75" x14ac:dyDescent="0.25">
      <c r="B33" s="1191"/>
      <c r="C33" s="1192"/>
      <c r="D33" s="1192"/>
      <c r="E33" s="1193"/>
      <c r="F33" s="3292"/>
      <c r="G33" s="3293"/>
      <c r="H33" s="3293"/>
      <c r="I33" s="3294"/>
      <c r="J33" s="1256"/>
      <c r="K33" s="1279"/>
      <c r="L33" s="1257"/>
      <c r="M33" s="1278"/>
    </row>
    <row r="34" spans="2:13" ht="15.75" x14ac:dyDescent="0.25">
      <c r="B34" s="1195"/>
      <c r="C34" s="1201"/>
      <c r="D34" s="1197"/>
      <c r="E34" s="1207"/>
      <c r="F34" s="3295"/>
      <c r="G34" s="3296"/>
      <c r="H34" s="3296"/>
      <c r="I34" s="3297"/>
      <c r="J34" s="1360"/>
      <c r="K34" s="1150"/>
      <c r="L34" s="1250"/>
      <c r="M34" s="1149"/>
    </row>
    <row r="35" spans="2:13" ht="15.75" x14ac:dyDescent="0.25">
      <c r="B35" s="1191"/>
      <c r="C35" s="1190"/>
      <c r="D35" s="1190"/>
      <c r="E35" s="1190"/>
      <c r="F35" s="3313"/>
      <c r="G35" s="3314"/>
      <c r="H35" s="3314"/>
      <c r="I35" s="3315"/>
      <c r="J35" s="1364"/>
      <c r="K35" s="1279"/>
      <c r="L35" s="1257"/>
      <c r="M35" s="1278"/>
    </row>
    <row r="36" spans="2:13" ht="15.75" x14ac:dyDescent="0.25">
      <c r="B36" s="1176"/>
      <c r="C36" s="1176"/>
      <c r="D36" s="1176"/>
      <c r="E36" s="1176"/>
      <c r="F36" s="3292"/>
      <c r="G36" s="3293"/>
      <c r="H36" s="3293"/>
      <c r="I36" s="3294"/>
      <c r="J36" s="1364"/>
      <c r="K36" s="1279"/>
      <c r="L36" s="1257"/>
      <c r="M36" s="407"/>
    </row>
    <row r="37" spans="2:13" ht="15.75" x14ac:dyDescent="0.25">
      <c r="B37" s="1176"/>
      <c r="C37" s="1176"/>
      <c r="D37" s="1176"/>
      <c r="E37" s="1176"/>
      <c r="F37" s="3313"/>
      <c r="G37" s="3314"/>
      <c r="H37" s="3314"/>
      <c r="I37" s="3315"/>
      <c r="J37" s="1364"/>
      <c r="K37" s="1279"/>
      <c r="L37" s="1257"/>
      <c r="M37" s="407"/>
    </row>
    <row r="38" spans="2:13" ht="16.5" thickBot="1" x14ac:dyDescent="0.3">
      <c r="B38" s="1189"/>
      <c r="C38" s="1189"/>
      <c r="D38" s="1189"/>
      <c r="E38" s="1189"/>
      <c r="F38" s="3310"/>
      <c r="G38" s="3311"/>
      <c r="H38" s="3311"/>
      <c r="I38" s="3312"/>
      <c r="J38" s="1361"/>
      <c r="K38" s="1283"/>
      <c r="L38" s="1284"/>
      <c r="M38" s="1450"/>
    </row>
    <row r="39" spans="2:13" ht="15.75" thickBot="1" x14ac:dyDescent="0.3">
      <c r="B39" s="1289"/>
      <c r="C39" s="1275"/>
      <c r="D39" s="1275"/>
      <c r="E39" s="1275"/>
      <c r="F39" s="394"/>
      <c r="G39" s="394"/>
      <c r="H39" s="394"/>
      <c r="I39" s="1275"/>
      <c r="J39" s="1275"/>
      <c r="K39" s="1275"/>
      <c r="L39" s="1275"/>
      <c r="M39" s="1290"/>
    </row>
    <row r="40" spans="2:13" x14ac:dyDescent="0.25">
      <c r="B40" s="3304" t="s">
        <v>28</v>
      </c>
      <c r="C40" s="3305"/>
      <c r="D40" s="1247"/>
      <c r="E40" s="1247"/>
      <c r="F40" s="3305" t="s">
        <v>15</v>
      </c>
      <c r="G40" s="3305"/>
      <c r="H40" s="3305"/>
      <c r="I40" s="1247"/>
      <c r="J40" s="1247"/>
      <c r="K40" s="3305" t="s">
        <v>12</v>
      </c>
      <c r="L40" s="3305"/>
      <c r="M40" s="3306"/>
    </row>
    <row r="41" spans="2:13" ht="15.75" thickBot="1" x14ac:dyDescent="0.3">
      <c r="B41" s="1292"/>
      <c r="C41" s="1293"/>
      <c r="D41" s="1293"/>
      <c r="E41" s="1293"/>
      <c r="F41" s="1293"/>
      <c r="G41" s="1293"/>
      <c r="H41" s="1293"/>
      <c r="I41" s="1293"/>
      <c r="J41" s="1293"/>
      <c r="K41" s="1293"/>
      <c r="L41" s="1293"/>
      <c r="M41" s="1295"/>
    </row>
    <row r="42" spans="2:13" x14ac:dyDescent="0.25">
      <c r="B42" s="1174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>
        <v>22</v>
      </c>
    </row>
  </sheetData>
  <mergeCells count="49">
    <mergeCell ref="F36:I36"/>
    <mergeCell ref="F37:I37"/>
    <mergeCell ref="F35:I35"/>
    <mergeCell ref="F29:I29"/>
    <mergeCell ref="F30:I30"/>
    <mergeCell ref="F32:I32"/>
    <mergeCell ref="F33:I33"/>
    <mergeCell ref="F34:I34"/>
    <mergeCell ref="B40:C40"/>
    <mergeCell ref="F40:H40"/>
    <mergeCell ref="K40:M40"/>
    <mergeCell ref="B12:B16"/>
    <mergeCell ref="C12:C16"/>
    <mergeCell ref="D12:D16"/>
    <mergeCell ref="E12:E16"/>
    <mergeCell ref="F12:I16"/>
    <mergeCell ref="J12:J16"/>
    <mergeCell ref="F20:I20"/>
    <mergeCell ref="F27:I27"/>
    <mergeCell ref="F18:I18"/>
    <mergeCell ref="F19:I19"/>
    <mergeCell ref="F26:I26"/>
    <mergeCell ref="F38:I38"/>
    <mergeCell ref="K12:M16"/>
    <mergeCell ref="F17:I17"/>
    <mergeCell ref="K17:M17"/>
    <mergeCell ref="F22:I22"/>
    <mergeCell ref="K18:M18"/>
    <mergeCell ref="F21:I21"/>
    <mergeCell ref="K19:M19"/>
    <mergeCell ref="K20:M20"/>
    <mergeCell ref="K21:M21"/>
    <mergeCell ref="B9:D9"/>
    <mergeCell ref="B2:M2"/>
    <mergeCell ref="B3:M3"/>
    <mergeCell ref="B4:M4"/>
    <mergeCell ref="B5:M5"/>
    <mergeCell ref="B8:M8"/>
    <mergeCell ref="K6:L6"/>
    <mergeCell ref="K27:M27"/>
    <mergeCell ref="F23:I23"/>
    <mergeCell ref="F24:I24"/>
    <mergeCell ref="F25:I25"/>
    <mergeCell ref="K31:M31"/>
    <mergeCell ref="F31:I31"/>
    <mergeCell ref="K28:M28"/>
    <mergeCell ref="K29:M29"/>
    <mergeCell ref="K30:M30"/>
    <mergeCell ref="F28:I28"/>
  </mergeCells>
  <pageMargins left="1.299212598425197" right="0.70866141732283472" top="0.74803149606299213" bottom="0.74803149606299213" header="0.31496062992125984" footer="0.31496062992125984"/>
  <pageSetup paperSize="5" scale="8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N34"/>
  <sheetViews>
    <sheetView zoomScale="90" zoomScaleNormal="90" workbookViewId="0">
      <selection activeCell="L19" sqref="L19:N19"/>
    </sheetView>
  </sheetViews>
  <sheetFormatPr baseColWidth="10" defaultRowHeight="15" x14ac:dyDescent="0.25"/>
  <cols>
    <col min="1" max="1" width="15.28515625" style="1246" customWidth="1"/>
    <col min="5" max="5" width="10.28515625" customWidth="1"/>
    <col min="6" max="6" width="10.140625" customWidth="1"/>
    <col min="10" max="10" width="21.140625" customWidth="1"/>
    <col min="11" max="11" width="11.85546875" customWidth="1"/>
    <col min="13" max="13" width="11.5703125" customWidth="1"/>
  </cols>
  <sheetData>
    <row r="1" spans="2:14" s="1246" customFormat="1" x14ac:dyDescent="0.25"/>
    <row r="2" spans="2:14" x14ac:dyDescent="0.25">
      <c r="B2" s="3317" t="s">
        <v>17</v>
      </c>
      <c r="C2" s="3131"/>
      <c r="D2" s="3131"/>
      <c r="E2" s="3131"/>
      <c r="F2" s="3131"/>
      <c r="G2" s="3131"/>
      <c r="H2" s="3131"/>
      <c r="I2" s="3131"/>
      <c r="J2" s="3131"/>
      <c r="K2" s="3131"/>
      <c r="L2" s="3131"/>
      <c r="M2" s="3131"/>
      <c r="N2" s="3156"/>
    </row>
    <row r="3" spans="2:14" x14ac:dyDescent="0.25">
      <c r="B3" s="3318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319"/>
    </row>
    <row r="4" spans="2:14" x14ac:dyDescent="0.25">
      <c r="B4" s="3316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259"/>
    </row>
    <row r="5" spans="2:14" x14ac:dyDescent="0.25">
      <c r="B5" s="3320" t="s">
        <v>3</v>
      </c>
      <c r="C5" s="3132"/>
      <c r="D5" s="3132"/>
      <c r="E5" s="3132"/>
      <c r="F5" s="3132"/>
      <c r="G5" s="3132"/>
      <c r="H5" s="3132"/>
      <c r="I5" s="3132"/>
      <c r="J5" s="3132"/>
      <c r="K5" s="3132"/>
      <c r="L5" s="3132"/>
      <c r="M5" s="3132"/>
      <c r="N5" s="3321"/>
    </row>
    <row r="6" spans="2:14" x14ac:dyDescent="0.25">
      <c r="B6" s="1217"/>
      <c r="C6" s="1216" t="s">
        <v>1626</v>
      </c>
      <c r="D6" s="1216"/>
      <c r="E6" s="1216"/>
      <c r="F6" s="1216"/>
      <c r="G6" s="1216"/>
      <c r="H6" s="1216"/>
      <c r="I6" s="1216"/>
      <c r="J6" s="1216"/>
      <c r="K6" s="1216"/>
      <c r="L6" s="3131" t="s">
        <v>2454</v>
      </c>
      <c r="M6" s="3131"/>
      <c r="N6" s="3156"/>
    </row>
    <row r="7" spans="2:14" x14ac:dyDescent="0.25">
      <c r="B7" s="1209"/>
      <c r="C7" s="1210"/>
      <c r="D7" s="1210"/>
      <c r="E7" s="1210"/>
      <c r="F7" s="1210"/>
      <c r="G7" s="1210"/>
      <c r="H7" s="1210"/>
      <c r="I7" s="1210"/>
      <c r="J7" s="1210"/>
      <c r="K7" s="1210"/>
      <c r="L7" s="1210"/>
      <c r="M7" s="1210" t="s">
        <v>19</v>
      </c>
      <c r="N7" s="1211"/>
    </row>
    <row r="8" spans="2:14" x14ac:dyDescent="0.25">
      <c r="B8" s="3322" t="s">
        <v>1627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323"/>
    </row>
    <row r="9" spans="2:14" x14ac:dyDescent="0.25">
      <c r="B9" s="3316" t="s">
        <v>1628</v>
      </c>
      <c r="C9" s="3000"/>
      <c r="D9" s="3000"/>
      <c r="E9" s="3259"/>
      <c r="F9" s="1210"/>
      <c r="G9" s="1210"/>
      <c r="H9" s="1210"/>
      <c r="I9" s="1218" t="s">
        <v>1629</v>
      </c>
      <c r="J9" s="1218"/>
      <c r="K9" s="1218"/>
      <c r="L9" s="1218"/>
      <c r="M9" s="1218"/>
      <c r="N9" s="1211"/>
    </row>
    <row r="10" spans="2:14" x14ac:dyDescent="0.25">
      <c r="B10" s="1212" t="s">
        <v>1630</v>
      </c>
      <c r="C10" s="1218"/>
      <c r="D10" s="1210"/>
      <c r="E10" s="1210"/>
      <c r="F10" s="1210"/>
      <c r="G10" s="1210"/>
      <c r="H10" s="1210"/>
      <c r="I10" s="1210"/>
      <c r="J10" s="1210"/>
      <c r="K10" s="1210"/>
      <c r="L10" s="1210"/>
      <c r="M10" s="1210"/>
      <c r="N10" s="1211"/>
    </row>
    <row r="11" spans="2:14" x14ac:dyDescent="0.25">
      <c r="B11" s="1213"/>
      <c r="C11" s="1214"/>
      <c r="D11" s="1214"/>
      <c r="E11" s="1214"/>
      <c r="F11" s="1214"/>
      <c r="G11" s="1214"/>
      <c r="H11" s="1214"/>
      <c r="I11" s="1214"/>
      <c r="J11" s="1214"/>
      <c r="K11" s="1214"/>
      <c r="L11" s="1214"/>
      <c r="M11" s="1214"/>
      <c r="N11" s="1215"/>
    </row>
    <row r="12" spans="2:14" x14ac:dyDescent="0.25">
      <c r="B12" s="3324" t="s">
        <v>16</v>
      </c>
      <c r="C12" s="3172"/>
      <c r="D12" s="3172"/>
      <c r="E12" s="3172"/>
      <c r="F12" s="3173"/>
      <c r="G12" s="3325" t="s">
        <v>1650</v>
      </c>
      <c r="H12" s="3326"/>
      <c r="I12" s="3326"/>
      <c r="J12" s="3327"/>
      <c r="K12" s="3334" t="s">
        <v>22</v>
      </c>
      <c r="L12" s="3337" t="s">
        <v>23</v>
      </c>
      <c r="M12" s="3338"/>
      <c r="N12" s="3339"/>
    </row>
    <row r="13" spans="2:14" x14ac:dyDescent="0.25">
      <c r="B13" s="3344" t="s">
        <v>1631</v>
      </c>
      <c r="C13" s="3344" t="s">
        <v>20</v>
      </c>
      <c r="D13" s="3344" t="s">
        <v>1651</v>
      </c>
      <c r="E13" s="3344" t="s">
        <v>21</v>
      </c>
      <c r="F13" s="3344" t="s">
        <v>1652</v>
      </c>
      <c r="G13" s="3328"/>
      <c r="H13" s="3329"/>
      <c r="I13" s="3329"/>
      <c r="J13" s="3330"/>
      <c r="K13" s="3335"/>
      <c r="L13" s="3043"/>
      <c r="M13" s="3340"/>
      <c r="N13" s="3341"/>
    </row>
    <row r="14" spans="2:14" x14ac:dyDescent="0.25">
      <c r="B14" s="3345"/>
      <c r="C14" s="3345"/>
      <c r="D14" s="3345"/>
      <c r="E14" s="3345"/>
      <c r="F14" s="3345"/>
      <c r="G14" s="3328"/>
      <c r="H14" s="3329"/>
      <c r="I14" s="3329"/>
      <c r="J14" s="3330"/>
      <c r="K14" s="3335"/>
      <c r="L14" s="3043"/>
      <c r="M14" s="3340"/>
      <c r="N14" s="3341"/>
    </row>
    <row r="15" spans="2:14" x14ac:dyDescent="0.25">
      <c r="B15" s="3345"/>
      <c r="C15" s="3345"/>
      <c r="D15" s="3345"/>
      <c r="E15" s="3345"/>
      <c r="F15" s="3345"/>
      <c r="G15" s="3328"/>
      <c r="H15" s="3329"/>
      <c r="I15" s="3329"/>
      <c r="J15" s="3330"/>
      <c r="K15" s="3335"/>
      <c r="L15" s="3043"/>
      <c r="M15" s="3340"/>
      <c r="N15" s="3341"/>
    </row>
    <row r="16" spans="2:14" x14ac:dyDescent="0.25">
      <c r="B16" s="3346"/>
      <c r="C16" s="3346"/>
      <c r="D16" s="3346"/>
      <c r="E16" s="3346"/>
      <c r="F16" s="3346"/>
      <c r="G16" s="3331"/>
      <c r="H16" s="3332"/>
      <c r="I16" s="3332"/>
      <c r="J16" s="3333"/>
      <c r="K16" s="3336"/>
      <c r="L16" s="3044"/>
      <c r="M16" s="3342"/>
      <c r="N16" s="3343"/>
    </row>
    <row r="17" spans="2:14" x14ac:dyDescent="0.25">
      <c r="B17" s="1052">
        <v>1</v>
      </c>
      <c r="C17" s="1052">
        <v>2</v>
      </c>
      <c r="D17" s="1052">
        <v>3</v>
      </c>
      <c r="E17" s="1052">
        <v>4</v>
      </c>
      <c r="F17" s="1985">
        <v>5</v>
      </c>
      <c r="G17" s="3347">
        <v>6</v>
      </c>
      <c r="H17" s="3348"/>
      <c r="I17" s="3348"/>
      <c r="J17" s="3349"/>
      <c r="K17" s="1052">
        <v>7</v>
      </c>
      <c r="L17" s="3347">
        <v>8</v>
      </c>
      <c r="M17" s="3348"/>
      <c r="N17" s="3349"/>
    </row>
    <row r="18" spans="2:14" x14ac:dyDescent="0.25">
      <c r="B18" s="1052"/>
      <c r="C18" s="1004">
        <v>12</v>
      </c>
      <c r="D18" s="1004"/>
      <c r="E18" s="1004"/>
      <c r="F18" s="1986"/>
      <c r="G18" s="1987" t="s">
        <v>1797</v>
      </c>
      <c r="H18" s="903"/>
      <c r="I18" s="903"/>
      <c r="J18" s="905"/>
      <c r="K18" s="1052"/>
      <c r="L18" s="3163"/>
      <c r="M18" s="3164"/>
      <c r="N18" s="3165"/>
    </row>
    <row r="19" spans="2:14" x14ac:dyDescent="0.25">
      <c r="B19" s="1052"/>
      <c r="C19" s="1004">
        <v>12</v>
      </c>
      <c r="D19" s="1004">
        <v>0</v>
      </c>
      <c r="E19" s="1052"/>
      <c r="F19" s="1986"/>
      <c r="G19" s="3177" t="s">
        <v>1634</v>
      </c>
      <c r="H19" s="3178"/>
      <c r="I19" s="3178"/>
      <c r="J19" s="3179"/>
      <c r="K19" s="1052"/>
      <c r="L19" s="3163"/>
      <c r="M19" s="3164"/>
      <c r="N19" s="3165"/>
    </row>
    <row r="20" spans="2:14" x14ac:dyDescent="0.25">
      <c r="B20" s="1052"/>
      <c r="C20" s="1004">
        <v>12</v>
      </c>
      <c r="D20" s="1988">
        <v>0</v>
      </c>
      <c r="E20" s="1004">
        <v>0</v>
      </c>
      <c r="F20" s="1943"/>
      <c r="G20" s="3177" t="s">
        <v>1634</v>
      </c>
      <c r="H20" s="3178"/>
      <c r="I20" s="3178"/>
      <c r="J20" s="3179"/>
      <c r="K20" s="1052"/>
      <c r="L20" s="3163"/>
      <c r="M20" s="3164"/>
      <c r="N20" s="3165"/>
    </row>
    <row r="21" spans="2:14" x14ac:dyDescent="0.25">
      <c r="B21" s="1052"/>
      <c r="C21" s="1052">
        <v>12</v>
      </c>
      <c r="D21" s="1052">
        <v>0</v>
      </c>
      <c r="E21" s="1052">
        <v>0</v>
      </c>
      <c r="F21" s="1986">
        <v>1</v>
      </c>
      <c r="G21" s="3163" t="s">
        <v>1851</v>
      </c>
      <c r="H21" s="3164"/>
      <c r="I21" s="3164"/>
      <c r="J21" s="3165"/>
      <c r="K21" s="1052">
        <v>111</v>
      </c>
      <c r="L21" s="3163" t="s">
        <v>1653</v>
      </c>
      <c r="M21" s="3164"/>
      <c r="N21" s="3165"/>
    </row>
    <row r="22" spans="2:14" x14ac:dyDescent="0.25">
      <c r="B22" s="1052"/>
      <c r="C22" s="1052">
        <v>12</v>
      </c>
      <c r="D22" s="1052">
        <v>0</v>
      </c>
      <c r="E22" s="1052">
        <v>0</v>
      </c>
      <c r="F22" s="1986">
        <v>2</v>
      </c>
      <c r="G22" s="3163" t="s">
        <v>2577</v>
      </c>
      <c r="H22" s="3164"/>
      <c r="I22" s="3164"/>
      <c r="J22" s="3165"/>
      <c r="K22" s="1052">
        <v>551</v>
      </c>
      <c r="L22" s="3163" t="s">
        <v>1654</v>
      </c>
      <c r="M22" s="3164"/>
      <c r="N22" s="3165"/>
    </row>
    <row r="23" spans="2:14" x14ac:dyDescent="0.25">
      <c r="B23" s="1052"/>
      <c r="C23" s="1052">
        <v>12</v>
      </c>
      <c r="D23" s="1052">
        <v>0</v>
      </c>
      <c r="E23" s="1052">
        <v>0</v>
      </c>
      <c r="F23" s="1986">
        <v>3</v>
      </c>
      <c r="G23" s="3163" t="s">
        <v>403</v>
      </c>
      <c r="H23" s="3164"/>
      <c r="I23" s="3164"/>
      <c r="J23" s="3165"/>
      <c r="K23" s="1052">
        <v>551</v>
      </c>
      <c r="L23" s="3163" t="s">
        <v>33</v>
      </c>
      <c r="M23" s="3164"/>
      <c r="N23" s="3165"/>
    </row>
    <row r="24" spans="2:14" x14ac:dyDescent="0.25">
      <c r="B24" s="1052"/>
      <c r="C24" s="1052">
        <v>12</v>
      </c>
      <c r="D24" s="1052">
        <v>0</v>
      </c>
      <c r="E24" s="1052">
        <v>0</v>
      </c>
      <c r="F24" s="1986">
        <v>4</v>
      </c>
      <c r="G24" s="3163" t="s">
        <v>1655</v>
      </c>
      <c r="H24" s="3164"/>
      <c r="I24" s="3164"/>
      <c r="J24" s="3165"/>
      <c r="K24" s="1052">
        <v>551</v>
      </c>
      <c r="L24" s="3163" t="s">
        <v>1656</v>
      </c>
      <c r="M24" s="3164"/>
      <c r="N24" s="3165"/>
    </row>
    <row r="25" spans="2:14" x14ac:dyDescent="0.25">
      <c r="B25" s="1052"/>
      <c r="C25" s="1052">
        <v>12</v>
      </c>
      <c r="D25" s="1052">
        <v>0</v>
      </c>
      <c r="E25" s="1052">
        <v>0</v>
      </c>
      <c r="F25" s="1986">
        <v>5</v>
      </c>
      <c r="G25" s="3163" t="s">
        <v>2237</v>
      </c>
      <c r="H25" s="3164"/>
      <c r="I25" s="3164"/>
      <c r="J25" s="3165"/>
      <c r="K25" s="1052">
        <v>551</v>
      </c>
      <c r="L25" s="3163" t="s">
        <v>1852</v>
      </c>
      <c r="M25" s="3164"/>
      <c r="N25" s="3165"/>
    </row>
    <row r="26" spans="2:14" x14ac:dyDescent="0.25">
      <c r="B26" s="1052"/>
      <c r="C26" s="1004">
        <v>12</v>
      </c>
      <c r="D26" s="1004">
        <v>0</v>
      </c>
      <c r="E26" s="1004">
        <v>0</v>
      </c>
      <c r="F26" s="1986">
        <v>6</v>
      </c>
      <c r="G26" s="3163" t="s">
        <v>32</v>
      </c>
      <c r="H26" s="3164"/>
      <c r="I26" s="3164"/>
      <c r="J26" s="3165"/>
      <c r="K26" s="1052">
        <v>112</v>
      </c>
      <c r="L26" s="3163" t="s">
        <v>1657</v>
      </c>
      <c r="M26" s="3164"/>
      <c r="N26" s="3165"/>
    </row>
    <row r="27" spans="2:14" x14ac:dyDescent="0.25">
      <c r="B27" s="1052"/>
      <c r="C27" s="1052">
        <v>12</v>
      </c>
      <c r="D27" s="1052">
        <v>0</v>
      </c>
      <c r="E27" s="1052">
        <v>0</v>
      </c>
      <c r="F27" s="1986">
        <v>7</v>
      </c>
      <c r="G27" s="3163" t="s">
        <v>2238</v>
      </c>
      <c r="H27" s="3164"/>
      <c r="I27" s="3164"/>
      <c r="J27" s="3165"/>
      <c r="K27" s="1052">
        <v>551</v>
      </c>
      <c r="L27" s="3163" t="s">
        <v>1658</v>
      </c>
      <c r="M27" s="3164"/>
      <c r="N27" s="3165"/>
    </row>
    <row r="28" spans="2:14" x14ac:dyDescent="0.25">
      <c r="B28" s="1052"/>
      <c r="C28" s="1052">
        <v>12</v>
      </c>
      <c r="D28" s="1052">
        <v>0</v>
      </c>
      <c r="E28" s="1052">
        <v>0</v>
      </c>
      <c r="F28" s="1986">
        <v>8</v>
      </c>
      <c r="G28" s="3163" t="s">
        <v>2239</v>
      </c>
      <c r="H28" s="3164"/>
      <c r="I28" s="3164"/>
      <c r="J28" s="3165"/>
      <c r="K28" s="1052">
        <v>551</v>
      </c>
      <c r="L28" s="3163" t="s">
        <v>34</v>
      </c>
      <c r="M28" s="3164"/>
      <c r="N28" s="3165"/>
    </row>
    <row r="29" spans="2:14" x14ac:dyDescent="0.25">
      <c r="B29" s="1052"/>
      <c r="C29" s="1052">
        <v>12</v>
      </c>
      <c r="D29" s="1052">
        <v>0</v>
      </c>
      <c r="E29" s="1052">
        <v>0</v>
      </c>
      <c r="F29" s="1986">
        <v>9</v>
      </c>
      <c r="G29" s="3163" t="s">
        <v>1659</v>
      </c>
      <c r="H29" s="3164"/>
      <c r="I29" s="3164"/>
      <c r="J29" s="3165"/>
      <c r="K29" s="1052">
        <v>224</v>
      </c>
      <c r="L29" s="3163" t="s">
        <v>35</v>
      </c>
      <c r="M29" s="3164"/>
      <c r="N29" s="3165"/>
    </row>
    <row r="30" spans="2:14" x14ac:dyDescent="0.25">
      <c r="B30" s="1989"/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1990"/>
    </row>
    <row r="31" spans="2:14" x14ac:dyDescent="0.25">
      <c r="B31" s="1991"/>
      <c r="C31" s="832"/>
      <c r="D31" s="832"/>
      <c r="E31" s="833"/>
      <c r="F31" s="833"/>
      <c r="G31" s="832"/>
      <c r="H31" s="832"/>
      <c r="I31" s="832"/>
      <c r="J31" s="833"/>
      <c r="K31" s="833"/>
      <c r="L31" s="832"/>
      <c r="M31" s="832"/>
      <c r="N31" s="1992"/>
    </row>
    <row r="32" spans="2:14" x14ac:dyDescent="0.25">
      <c r="B32" s="3350" t="s">
        <v>28</v>
      </c>
      <c r="C32" s="3003"/>
      <c r="D32" s="3003"/>
      <c r="E32" s="833"/>
      <c r="F32" s="833"/>
      <c r="G32" s="3003" t="s">
        <v>15</v>
      </c>
      <c r="H32" s="3003"/>
      <c r="I32" s="3003"/>
      <c r="J32" s="833"/>
      <c r="K32" s="833"/>
      <c r="L32" s="3003" t="s">
        <v>12</v>
      </c>
      <c r="M32" s="3003"/>
      <c r="N32" s="3351"/>
    </row>
    <row r="33" spans="2:14" x14ac:dyDescent="0.25">
      <c r="B33" s="1991"/>
      <c r="C33" s="832"/>
      <c r="D33" s="832"/>
      <c r="E33" s="832"/>
      <c r="F33" s="832"/>
      <c r="G33" s="832"/>
      <c r="H33" s="832"/>
      <c r="I33" s="832"/>
      <c r="J33" s="832"/>
      <c r="K33" s="832"/>
      <c r="L33" s="832"/>
      <c r="M33" s="832"/>
      <c r="N33" s="1992"/>
    </row>
    <row r="34" spans="2:14" x14ac:dyDescent="0.25">
      <c r="N34" s="1208">
        <v>23</v>
      </c>
    </row>
  </sheetData>
  <mergeCells count="44">
    <mergeCell ref="G17:J17"/>
    <mergeCell ref="L17:N17"/>
    <mergeCell ref="B32:D32"/>
    <mergeCell ref="G32:I32"/>
    <mergeCell ref="L32:N32"/>
    <mergeCell ref="G21:J21"/>
    <mergeCell ref="G22:J22"/>
    <mergeCell ref="G23:J23"/>
    <mergeCell ref="G24:J24"/>
    <mergeCell ref="G25:J25"/>
    <mergeCell ref="G26:J26"/>
    <mergeCell ref="G27:J27"/>
    <mergeCell ref="G28:J28"/>
    <mergeCell ref="G29:J29"/>
    <mergeCell ref="G19:J19"/>
    <mergeCell ref="G20:J20"/>
    <mergeCell ref="B12:F12"/>
    <mergeCell ref="G12:J16"/>
    <mergeCell ref="K12:K16"/>
    <mergeCell ref="L12:N16"/>
    <mergeCell ref="B13:B16"/>
    <mergeCell ref="C13:C16"/>
    <mergeCell ref="D13:D16"/>
    <mergeCell ref="E13:E16"/>
    <mergeCell ref="F13:F16"/>
    <mergeCell ref="B9:E9"/>
    <mergeCell ref="B2:N2"/>
    <mergeCell ref="B3:N3"/>
    <mergeCell ref="B4:N4"/>
    <mergeCell ref="B5:N5"/>
    <mergeCell ref="B8:N8"/>
    <mergeCell ref="L6:N6"/>
    <mergeCell ref="L29:N29"/>
    <mergeCell ref="L20:N20"/>
    <mergeCell ref="L21:N21"/>
    <mergeCell ref="L22:N22"/>
    <mergeCell ref="L23:N23"/>
    <mergeCell ref="L24:N24"/>
    <mergeCell ref="L25:N25"/>
    <mergeCell ref="L19:N19"/>
    <mergeCell ref="L18:N18"/>
    <mergeCell ref="L26:N26"/>
    <mergeCell ref="L27:N27"/>
    <mergeCell ref="L28:N28"/>
  </mergeCells>
  <pageMargins left="0.7" right="0.7" top="0.75" bottom="0.75" header="0.3" footer="0.3"/>
  <pageSetup paperSize="5" scale="9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N41"/>
  <sheetViews>
    <sheetView zoomScale="80" zoomScaleNormal="80" workbookViewId="0">
      <selection activeCell="L7" sqref="L7"/>
    </sheetView>
  </sheetViews>
  <sheetFormatPr baseColWidth="10" defaultRowHeight="15" x14ac:dyDescent="0.25"/>
  <cols>
    <col min="1" max="1" width="11.140625" style="1246" customWidth="1"/>
    <col min="2" max="2" width="9.7109375" customWidth="1"/>
    <col min="3" max="3" width="10.5703125" customWidth="1"/>
    <col min="4" max="4" width="10.28515625" customWidth="1"/>
    <col min="5" max="6" width="10.5703125" customWidth="1"/>
    <col min="10" max="10" width="25.85546875" customWidth="1"/>
    <col min="14" max="14" width="18" customWidth="1"/>
  </cols>
  <sheetData>
    <row r="1" spans="2:14" s="1246" customFormat="1" x14ac:dyDescent="0.25"/>
    <row r="2" spans="2:14" x14ac:dyDescent="0.25">
      <c r="B2" s="3317" t="s">
        <v>17</v>
      </c>
      <c r="C2" s="3131"/>
      <c r="D2" s="3131"/>
      <c r="E2" s="3131"/>
      <c r="F2" s="3131"/>
      <c r="G2" s="3131"/>
      <c r="H2" s="3131"/>
      <c r="I2" s="3131"/>
      <c r="J2" s="3131"/>
      <c r="K2" s="3131"/>
      <c r="L2" s="3131"/>
      <c r="M2" s="3131"/>
      <c r="N2" s="3156"/>
    </row>
    <row r="3" spans="2:14" x14ac:dyDescent="0.25">
      <c r="B3" s="3318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319"/>
    </row>
    <row r="4" spans="2:14" x14ac:dyDescent="0.25">
      <c r="B4" s="3316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259"/>
    </row>
    <row r="5" spans="2:14" x14ac:dyDescent="0.25">
      <c r="B5" s="3320" t="s">
        <v>3</v>
      </c>
      <c r="C5" s="3132"/>
      <c r="D5" s="3132"/>
      <c r="E5" s="3132"/>
      <c r="F5" s="3132"/>
      <c r="G5" s="3132"/>
      <c r="H5" s="3132"/>
      <c r="I5" s="3132"/>
      <c r="J5" s="3132"/>
      <c r="K5" s="3132"/>
      <c r="L5" s="3132"/>
      <c r="M5" s="3132"/>
      <c r="N5" s="3321"/>
    </row>
    <row r="6" spans="2:14" x14ac:dyDescent="0.25">
      <c r="B6" s="1239"/>
      <c r="C6" s="1230" t="s">
        <v>1626</v>
      </c>
      <c r="D6" s="1230"/>
      <c r="E6" s="1230"/>
      <c r="F6" s="1230"/>
      <c r="G6" s="1230"/>
      <c r="H6" s="1230"/>
      <c r="I6" s="1230"/>
      <c r="J6" s="1230"/>
      <c r="K6" s="1230"/>
      <c r="L6" s="3131" t="s">
        <v>2454</v>
      </c>
      <c r="M6" s="3131"/>
      <c r="N6" s="3156"/>
    </row>
    <row r="7" spans="2:14" x14ac:dyDescent="0.25">
      <c r="B7" s="1221"/>
      <c r="C7" s="1222"/>
      <c r="D7" s="1222"/>
      <c r="E7" s="1222"/>
      <c r="F7" s="1222"/>
      <c r="G7" s="1222"/>
      <c r="H7" s="1222"/>
      <c r="I7" s="1222"/>
      <c r="J7" s="1222"/>
      <c r="K7" s="1222"/>
      <c r="L7" s="1222"/>
      <c r="M7" s="1222" t="s">
        <v>19</v>
      </c>
      <c r="N7" s="1223"/>
    </row>
    <row r="8" spans="2:14" x14ac:dyDescent="0.25">
      <c r="B8" s="3322" t="s">
        <v>1627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323"/>
    </row>
    <row r="9" spans="2:14" x14ac:dyDescent="0.25">
      <c r="B9" s="3316" t="s">
        <v>1628</v>
      </c>
      <c r="C9" s="3000"/>
      <c r="D9" s="3000"/>
      <c r="E9" s="3259"/>
      <c r="F9" s="1222"/>
      <c r="G9" s="1222"/>
      <c r="H9" s="1222"/>
      <c r="I9" s="1242" t="s">
        <v>1629</v>
      </c>
      <c r="J9" s="1242"/>
      <c r="K9" s="1242"/>
      <c r="L9" s="1242"/>
      <c r="M9" s="1242"/>
      <c r="N9" s="1223"/>
    </row>
    <row r="10" spans="2:14" x14ac:dyDescent="0.25">
      <c r="B10" s="1224" t="s">
        <v>1630</v>
      </c>
      <c r="C10" s="1242"/>
      <c r="D10" s="1222"/>
      <c r="E10" s="1222"/>
      <c r="F10" s="1222"/>
      <c r="G10" s="1222"/>
      <c r="H10" s="1222"/>
      <c r="I10" s="1222"/>
      <c r="J10" s="1222"/>
      <c r="K10" s="1222"/>
      <c r="L10" s="1222"/>
      <c r="M10" s="1222"/>
      <c r="N10" s="1223"/>
    </row>
    <row r="11" spans="2:14" x14ac:dyDescent="0.25">
      <c r="B11" s="1225"/>
      <c r="C11" s="1226"/>
      <c r="D11" s="1226"/>
      <c r="E11" s="1226"/>
      <c r="F11" s="1226"/>
      <c r="G11" s="1226"/>
      <c r="H11" s="1226"/>
      <c r="I11" s="1226"/>
      <c r="J11" s="1226"/>
      <c r="K11" s="1226"/>
      <c r="L11" s="1226"/>
      <c r="M11" s="1226"/>
      <c r="N11" s="1227"/>
    </row>
    <row r="12" spans="2:14" x14ac:dyDescent="0.25">
      <c r="B12" s="3145" t="s">
        <v>16</v>
      </c>
      <c r="C12" s="3091"/>
      <c r="D12" s="3091"/>
      <c r="E12" s="3091"/>
      <c r="F12" s="3092"/>
      <c r="G12" s="3356" t="s">
        <v>1650</v>
      </c>
      <c r="H12" s="3357"/>
      <c r="I12" s="3357"/>
      <c r="J12" s="3358"/>
      <c r="K12" s="3289" t="s">
        <v>22</v>
      </c>
      <c r="L12" s="3367" t="s">
        <v>23</v>
      </c>
      <c r="M12" s="3368"/>
      <c r="N12" s="3369"/>
    </row>
    <row r="13" spans="2:14" x14ac:dyDescent="0.25">
      <c r="B13" s="3374" t="s">
        <v>1631</v>
      </c>
      <c r="C13" s="3374" t="s">
        <v>20</v>
      </c>
      <c r="D13" s="3374" t="s">
        <v>1651</v>
      </c>
      <c r="E13" s="3374" t="s">
        <v>21</v>
      </c>
      <c r="F13" s="3374" t="s">
        <v>1652</v>
      </c>
      <c r="G13" s="3359"/>
      <c r="H13" s="3360"/>
      <c r="I13" s="3360"/>
      <c r="J13" s="3361"/>
      <c r="K13" s="3365"/>
      <c r="L13" s="3264"/>
      <c r="M13" s="3203"/>
      <c r="N13" s="3370"/>
    </row>
    <row r="14" spans="2:14" x14ac:dyDescent="0.25">
      <c r="B14" s="3375"/>
      <c r="C14" s="3375"/>
      <c r="D14" s="3375"/>
      <c r="E14" s="3375"/>
      <c r="F14" s="3375"/>
      <c r="G14" s="3359"/>
      <c r="H14" s="3360"/>
      <c r="I14" s="3360"/>
      <c r="J14" s="3361"/>
      <c r="K14" s="3365"/>
      <c r="L14" s="3264"/>
      <c r="M14" s="3203"/>
      <c r="N14" s="3370"/>
    </row>
    <row r="15" spans="2:14" x14ac:dyDescent="0.25">
      <c r="B15" s="3375"/>
      <c r="C15" s="3375"/>
      <c r="D15" s="3375"/>
      <c r="E15" s="3375"/>
      <c r="F15" s="3375"/>
      <c r="G15" s="3359"/>
      <c r="H15" s="3360"/>
      <c r="I15" s="3360"/>
      <c r="J15" s="3361"/>
      <c r="K15" s="3365"/>
      <c r="L15" s="3264"/>
      <c r="M15" s="3203"/>
      <c r="N15" s="3370"/>
    </row>
    <row r="16" spans="2:14" x14ac:dyDescent="0.25">
      <c r="B16" s="3376"/>
      <c r="C16" s="3376"/>
      <c r="D16" s="3376"/>
      <c r="E16" s="3376"/>
      <c r="F16" s="3376"/>
      <c r="G16" s="3362"/>
      <c r="H16" s="3363"/>
      <c r="I16" s="3363"/>
      <c r="J16" s="3364"/>
      <c r="K16" s="3366"/>
      <c r="L16" s="3371"/>
      <c r="M16" s="3372"/>
      <c r="N16" s="3373"/>
    </row>
    <row r="17" spans="2:14" x14ac:dyDescent="0.25">
      <c r="B17" s="1231">
        <v>1</v>
      </c>
      <c r="C17" s="1231">
        <v>2</v>
      </c>
      <c r="D17" s="1231">
        <v>3</v>
      </c>
      <c r="E17" s="1231">
        <v>4</v>
      </c>
      <c r="F17" s="1244">
        <v>5</v>
      </c>
      <c r="G17" s="3270">
        <v>6</v>
      </c>
      <c r="H17" s="3229"/>
      <c r="I17" s="3229"/>
      <c r="J17" s="3271"/>
      <c r="K17" s="1231">
        <v>7</v>
      </c>
      <c r="L17" s="3270">
        <v>8</v>
      </c>
      <c r="M17" s="3229"/>
      <c r="N17" s="3271"/>
    </row>
    <row r="18" spans="2:14" ht="15.75" x14ac:dyDescent="0.25">
      <c r="B18" s="1229"/>
      <c r="C18" s="1237">
        <v>13</v>
      </c>
      <c r="D18" s="1237"/>
      <c r="E18" s="1237"/>
      <c r="F18" s="1234"/>
      <c r="G18" s="3303" t="s">
        <v>1660</v>
      </c>
      <c r="H18" s="3354"/>
      <c r="I18" s="3354"/>
      <c r="J18" s="3355"/>
      <c r="K18" s="1229"/>
      <c r="L18" s="3270"/>
      <c r="M18" s="3229"/>
      <c r="N18" s="3271"/>
    </row>
    <row r="19" spans="2:14" ht="15.75" x14ac:dyDescent="0.25">
      <c r="B19" s="1229"/>
      <c r="C19" s="1237">
        <v>13</v>
      </c>
      <c r="D19" s="1237">
        <v>0</v>
      </c>
      <c r="E19" s="1231"/>
      <c r="F19" s="1243"/>
      <c r="G19" s="3303" t="s">
        <v>1634</v>
      </c>
      <c r="H19" s="3354"/>
      <c r="I19" s="3354"/>
      <c r="J19" s="3355"/>
      <c r="K19" s="1231"/>
      <c r="L19" s="3270"/>
      <c r="M19" s="3229"/>
      <c r="N19" s="3271"/>
    </row>
    <row r="20" spans="2:14" ht="15.75" x14ac:dyDescent="0.25">
      <c r="B20" s="1229"/>
      <c r="C20" s="1237">
        <v>13</v>
      </c>
      <c r="D20" s="1245">
        <v>0</v>
      </c>
      <c r="E20" s="1237">
        <v>0</v>
      </c>
      <c r="F20" s="1241"/>
      <c r="G20" s="3303" t="s">
        <v>1634</v>
      </c>
      <c r="H20" s="3354"/>
      <c r="I20" s="3354"/>
      <c r="J20" s="3355"/>
      <c r="K20" s="1231"/>
      <c r="L20" s="3270"/>
      <c r="M20" s="3229"/>
      <c r="N20" s="3271"/>
    </row>
    <row r="21" spans="2:14" x14ac:dyDescent="0.25">
      <c r="B21" s="1229"/>
      <c r="C21" s="1231">
        <v>13</v>
      </c>
      <c r="D21" s="1231">
        <v>0</v>
      </c>
      <c r="E21" s="1231">
        <v>0</v>
      </c>
      <c r="F21" s="1243">
        <v>1</v>
      </c>
      <c r="G21" s="3268" t="s">
        <v>1661</v>
      </c>
      <c r="H21" s="3198"/>
      <c r="I21" s="3198"/>
      <c r="J21" s="3269"/>
      <c r="K21" s="1231">
        <v>552</v>
      </c>
      <c r="L21" s="3270" t="s">
        <v>1662</v>
      </c>
      <c r="M21" s="3229"/>
      <c r="N21" s="3271"/>
    </row>
    <row r="22" spans="2:14" x14ac:dyDescent="0.25">
      <c r="B22" s="1229"/>
      <c r="C22" s="1231"/>
      <c r="D22" s="1231"/>
      <c r="E22" s="1231"/>
      <c r="F22" s="1243"/>
      <c r="G22" s="3268"/>
      <c r="H22" s="3198"/>
      <c r="I22" s="3198"/>
      <c r="J22" s="3269"/>
      <c r="K22" s="1231"/>
      <c r="L22" s="3270"/>
      <c r="M22" s="3229"/>
      <c r="N22" s="3271"/>
    </row>
    <row r="23" spans="2:14" ht="15.75" x14ac:dyDescent="0.25">
      <c r="B23" s="1229"/>
      <c r="C23" s="1237">
        <v>14</v>
      </c>
      <c r="D23" s="1228"/>
      <c r="E23" s="1228"/>
      <c r="F23" s="1243"/>
      <c r="G23" s="3303" t="s">
        <v>1663</v>
      </c>
      <c r="H23" s="3354"/>
      <c r="I23" s="3354"/>
      <c r="J23" s="3355"/>
      <c r="K23" s="1231"/>
      <c r="L23" s="3270"/>
      <c r="M23" s="3229"/>
      <c r="N23" s="3271"/>
    </row>
    <row r="24" spans="2:14" x14ac:dyDescent="0.25">
      <c r="B24" s="1229"/>
      <c r="C24" s="1237">
        <v>14</v>
      </c>
      <c r="D24" s="1237">
        <v>0</v>
      </c>
      <c r="E24" s="1231"/>
      <c r="F24" s="1243"/>
      <c r="G24" s="2995" t="s">
        <v>1634</v>
      </c>
      <c r="H24" s="2996"/>
      <c r="I24" s="2996"/>
      <c r="J24" s="2997"/>
      <c r="K24" s="1231"/>
      <c r="L24" s="3270"/>
      <c r="M24" s="3229"/>
      <c r="N24" s="3271"/>
    </row>
    <row r="25" spans="2:14" x14ac:dyDescent="0.25">
      <c r="B25" s="1229"/>
      <c r="C25" s="1237">
        <v>14</v>
      </c>
      <c r="D25" s="1237">
        <v>0</v>
      </c>
      <c r="E25" s="1237">
        <v>0</v>
      </c>
      <c r="F25" s="1243"/>
      <c r="G25" s="2995" t="s">
        <v>1634</v>
      </c>
      <c r="H25" s="2996"/>
      <c r="I25" s="2996"/>
      <c r="J25" s="2997"/>
      <c r="K25" s="1231"/>
      <c r="L25" s="3270"/>
      <c r="M25" s="3229"/>
      <c r="N25" s="3271"/>
    </row>
    <row r="26" spans="2:14" x14ac:dyDescent="0.25">
      <c r="B26" s="1229"/>
      <c r="C26" s="1228">
        <v>14</v>
      </c>
      <c r="D26" s="1228">
        <v>0</v>
      </c>
      <c r="E26" s="1228">
        <v>0</v>
      </c>
      <c r="F26" s="1243">
        <v>1</v>
      </c>
      <c r="G26" s="2982" t="s">
        <v>1664</v>
      </c>
      <c r="H26" s="2983"/>
      <c r="I26" s="2983"/>
      <c r="J26" s="2984"/>
      <c r="K26" s="1231">
        <v>224</v>
      </c>
      <c r="L26" s="3268" t="s">
        <v>1665</v>
      </c>
      <c r="M26" s="3198"/>
      <c r="N26" s="3269"/>
    </row>
    <row r="27" spans="2:14" ht="15.75" x14ac:dyDescent="0.25">
      <c r="B27" s="1229"/>
      <c r="C27" s="1228">
        <v>14</v>
      </c>
      <c r="D27" s="1228">
        <v>0</v>
      </c>
      <c r="E27" s="1228">
        <v>0</v>
      </c>
      <c r="F27" s="1243">
        <v>2</v>
      </c>
      <c r="G27" s="3265" t="s">
        <v>1666</v>
      </c>
      <c r="H27" s="3266"/>
      <c r="I27" s="3266"/>
      <c r="J27" s="3267"/>
      <c r="K27" s="1231">
        <v>221</v>
      </c>
      <c r="L27" s="3268" t="s">
        <v>37</v>
      </c>
      <c r="M27" s="3198"/>
      <c r="N27" s="3269"/>
    </row>
    <row r="28" spans="2:14" x14ac:dyDescent="0.25">
      <c r="B28" s="1229"/>
      <c r="C28" s="1231">
        <v>14</v>
      </c>
      <c r="D28" s="1231">
        <v>0</v>
      </c>
      <c r="E28" s="1231">
        <v>0</v>
      </c>
      <c r="F28" s="1243">
        <v>3</v>
      </c>
      <c r="G28" s="3268" t="s">
        <v>1667</v>
      </c>
      <c r="H28" s="3198"/>
      <c r="I28" s="3198"/>
      <c r="J28" s="3269"/>
      <c r="K28" s="1231">
        <v>223</v>
      </c>
      <c r="L28" s="3268" t="s">
        <v>38</v>
      </c>
      <c r="M28" s="3198"/>
      <c r="N28" s="3269"/>
    </row>
    <row r="29" spans="2:14" x14ac:dyDescent="0.25">
      <c r="B29" s="1229"/>
      <c r="C29" s="1231">
        <v>14</v>
      </c>
      <c r="D29" s="1231">
        <v>0</v>
      </c>
      <c r="E29" s="1231">
        <v>0</v>
      </c>
      <c r="F29" s="1243">
        <v>4</v>
      </c>
      <c r="G29" s="3268" t="s">
        <v>1668</v>
      </c>
      <c r="H29" s="3198"/>
      <c r="I29" s="3198"/>
      <c r="J29" s="3269"/>
      <c r="K29" s="1231">
        <v>221</v>
      </c>
      <c r="L29" s="3268" t="s">
        <v>39</v>
      </c>
      <c r="M29" s="3198"/>
      <c r="N29" s="3269"/>
    </row>
    <row r="30" spans="2:14" x14ac:dyDescent="0.25">
      <c r="B30" s="1229"/>
      <c r="C30" s="1229"/>
      <c r="D30" s="1229"/>
      <c r="E30" s="1229"/>
      <c r="F30" s="1229"/>
      <c r="G30" s="3270"/>
      <c r="H30" s="3229"/>
      <c r="I30" s="3229"/>
      <c r="J30" s="3271"/>
      <c r="K30" s="1229"/>
      <c r="L30" s="3270"/>
      <c r="M30" s="3229"/>
      <c r="N30" s="3271"/>
    </row>
    <row r="31" spans="2:14" x14ac:dyDescent="0.25">
      <c r="B31" s="1229"/>
      <c r="C31" s="1237">
        <v>15</v>
      </c>
      <c r="D31" s="1229"/>
      <c r="E31" s="1229"/>
      <c r="F31" s="1229"/>
      <c r="G31" s="1607" t="s">
        <v>1669</v>
      </c>
      <c r="H31" s="1608"/>
      <c r="I31" s="1608"/>
      <c r="J31" s="1615"/>
      <c r="K31" s="1229"/>
      <c r="L31" s="3270"/>
      <c r="M31" s="3229"/>
      <c r="N31" s="3271"/>
    </row>
    <row r="32" spans="2:14" x14ac:dyDescent="0.25">
      <c r="B32" s="1229"/>
      <c r="C32" s="1237">
        <v>15</v>
      </c>
      <c r="D32" s="1237">
        <v>0</v>
      </c>
      <c r="E32" s="1229"/>
      <c r="F32" s="1229"/>
      <c r="G32" s="2995" t="s">
        <v>1634</v>
      </c>
      <c r="H32" s="2996"/>
      <c r="I32" s="2996"/>
      <c r="J32" s="2997"/>
      <c r="K32" s="1229"/>
      <c r="L32" s="3270"/>
      <c r="M32" s="3229"/>
      <c r="N32" s="3271"/>
    </row>
    <row r="33" spans="2:14" x14ac:dyDescent="0.25">
      <c r="B33" s="1229"/>
      <c r="C33" s="1237">
        <v>15</v>
      </c>
      <c r="D33" s="1237">
        <v>0</v>
      </c>
      <c r="E33" s="1237">
        <v>0</v>
      </c>
      <c r="F33" s="1229"/>
      <c r="G33" s="2995" t="s">
        <v>1634</v>
      </c>
      <c r="H33" s="2996"/>
      <c r="I33" s="2996"/>
      <c r="J33" s="2997"/>
      <c r="K33" s="1229"/>
      <c r="L33" s="3270"/>
      <c r="M33" s="3229"/>
      <c r="N33" s="3271"/>
    </row>
    <row r="34" spans="2:14" x14ac:dyDescent="0.25">
      <c r="B34" s="1229"/>
      <c r="C34" s="1231">
        <v>15</v>
      </c>
      <c r="D34" s="1231">
        <v>0</v>
      </c>
      <c r="E34" s="1231">
        <v>0</v>
      </c>
      <c r="F34" s="1231">
        <v>1</v>
      </c>
      <c r="G34" s="3268" t="s">
        <v>36</v>
      </c>
      <c r="H34" s="3198"/>
      <c r="I34" s="3198"/>
      <c r="J34" s="3269"/>
      <c r="K34" s="1228">
        <v>222</v>
      </c>
      <c r="L34" s="3268" t="s">
        <v>40</v>
      </c>
      <c r="M34" s="3198"/>
      <c r="N34" s="3269"/>
    </row>
    <row r="35" spans="2:14" x14ac:dyDescent="0.25">
      <c r="B35" s="1229"/>
      <c r="C35" s="1231">
        <v>15</v>
      </c>
      <c r="D35" s="1231">
        <v>0</v>
      </c>
      <c r="E35" s="1231">
        <v>0</v>
      </c>
      <c r="F35" s="1231">
        <v>2</v>
      </c>
      <c r="G35" s="1614" t="s">
        <v>1853</v>
      </c>
      <c r="H35" s="1605"/>
      <c r="I35" s="1605"/>
      <c r="J35" s="1606"/>
      <c r="K35" s="1231">
        <v>222</v>
      </c>
      <c r="L35" s="3268" t="s">
        <v>1670</v>
      </c>
      <c r="M35" s="3198"/>
      <c r="N35" s="3269"/>
    </row>
    <row r="36" spans="2:14" x14ac:dyDescent="0.25">
      <c r="B36" s="1229"/>
      <c r="C36" s="1229"/>
      <c r="D36" s="1229"/>
      <c r="E36" s="1229"/>
      <c r="F36" s="1229"/>
      <c r="G36" s="3270"/>
      <c r="H36" s="3229"/>
      <c r="I36" s="3229"/>
      <c r="J36" s="3271"/>
      <c r="K36" s="1229"/>
      <c r="L36" s="1232"/>
      <c r="M36" s="1233"/>
      <c r="N36" s="1234"/>
    </row>
    <row r="37" spans="2:14" x14ac:dyDescent="0.25">
      <c r="B37" s="1239"/>
      <c r="C37" s="1230"/>
      <c r="D37" s="1230"/>
      <c r="E37" s="1230"/>
      <c r="F37" s="1230"/>
      <c r="G37" s="1230"/>
      <c r="H37" s="1230"/>
      <c r="I37" s="1230"/>
      <c r="J37" s="1230"/>
      <c r="K37" s="1230"/>
      <c r="L37" s="1230"/>
      <c r="M37" s="1230"/>
      <c r="N37" s="1240"/>
    </row>
    <row r="38" spans="2:14" x14ac:dyDescent="0.25">
      <c r="B38" s="1225"/>
      <c r="C38" s="1226"/>
      <c r="D38" s="1226"/>
      <c r="E38" s="1226"/>
      <c r="F38" s="1226"/>
      <c r="G38" s="1222"/>
      <c r="H38" s="1226"/>
      <c r="I38" s="1226"/>
      <c r="J38" s="1226"/>
      <c r="K38" s="1222"/>
      <c r="L38" s="1226"/>
      <c r="M38" s="1226"/>
      <c r="N38" s="1227"/>
    </row>
    <row r="39" spans="2:14" x14ac:dyDescent="0.25">
      <c r="B39" s="3352" t="s">
        <v>28</v>
      </c>
      <c r="C39" s="3086"/>
      <c r="D39" s="3086"/>
      <c r="E39" s="3086"/>
      <c r="F39" s="3086"/>
      <c r="G39" s="1222"/>
      <c r="H39" s="3086" t="s">
        <v>15</v>
      </c>
      <c r="I39" s="3086"/>
      <c r="J39" s="3086"/>
      <c r="K39" s="1222"/>
      <c r="L39" s="3086" t="s">
        <v>12</v>
      </c>
      <c r="M39" s="3086"/>
      <c r="N39" s="3353"/>
    </row>
    <row r="40" spans="2:14" x14ac:dyDescent="0.25">
      <c r="B40" s="1225"/>
      <c r="C40" s="1226"/>
      <c r="D40" s="1226"/>
      <c r="E40" s="1226"/>
      <c r="F40" s="1226"/>
      <c r="G40" s="1226"/>
      <c r="H40" s="1226"/>
      <c r="I40" s="1226"/>
      <c r="J40" s="1226"/>
      <c r="K40" s="1226"/>
      <c r="L40" s="1226"/>
      <c r="M40" s="1226"/>
      <c r="N40" s="1227">
        <v>24</v>
      </c>
    </row>
    <row r="41" spans="2:14" x14ac:dyDescent="0.25">
      <c r="B41" s="1220"/>
      <c r="C41" s="1220"/>
      <c r="D41" s="1220"/>
      <c r="E41" s="1220"/>
      <c r="F41" s="1220"/>
      <c r="G41" s="1220"/>
      <c r="H41" s="1220"/>
      <c r="I41" s="1220"/>
      <c r="J41" s="1220"/>
      <c r="K41" s="1220"/>
      <c r="L41" s="1220"/>
      <c r="M41" s="1220"/>
      <c r="N41" s="1220"/>
    </row>
  </sheetData>
  <mergeCells count="56">
    <mergeCell ref="L31:N31"/>
    <mergeCell ref="L32:N32"/>
    <mergeCell ref="L33:N33"/>
    <mergeCell ref="L22:N22"/>
    <mergeCell ref="L23:N23"/>
    <mergeCell ref="L24:N24"/>
    <mergeCell ref="L25:N25"/>
    <mergeCell ref="L30:N30"/>
    <mergeCell ref="B2:N2"/>
    <mergeCell ref="B3:N3"/>
    <mergeCell ref="B4:N4"/>
    <mergeCell ref="B5:N5"/>
    <mergeCell ref="B8:N8"/>
    <mergeCell ref="L6:N6"/>
    <mergeCell ref="B9:E9"/>
    <mergeCell ref="B12:F12"/>
    <mergeCell ref="G12:J16"/>
    <mergeCell ref="K12:K16"/>
    <mergeCell ref="L12:N16"/>
    <mergeCell ref="B13:B16"/>
    <mergeCell ref="C13:C16"/>
    <mergeCell ref="D13:D16"/>
    <mergeCell ref="E13:E16"/>
    <mergeCell ref="F13:F16"/>
    <mergeCell ref="G17:J17"/>
    <mergeCell ref="L17:N17"/>
    <mergeCell ref="B39:F39"/>
    <mergeCell ref="H39:J39"/>
    <mergeCell ref="L39:N39"/>
    <mergeCell ref="G19:J19"/>
    <mergeCell ref="G20:J20"/>
    <mergeCell ref="G21:J21"/>
    <mergeCell ref="G22:J22"/>
    <mergeCell ref="G18:J18"/>
    <mergeCell ref="G23:J23"/>
    <mergeCell ref="G24:J24"/>
    <mergeCell ref="G25:J25"/>
    <mergeCell ref="G26:J26"/>
    <mergeCell ref="G27:J27"/>
    <mergeCell ref="G28:J28"/>
    <mergeCell ref="G34:J34"/>
    <mergeCell ref="G36:J36"/>
    <mergeCell ref="L18:N18"/>
    <mergeCell ref="L19:N19"/>
    <mergeCell ref="L20:N20"/>
    <mergeCell ref="L21:N21"/>
    <mergeCell ref="G29:J29"/>
    <mergeCell ref="G30:J30"/>
    <mergeCell ref="G32:J32"/>
    <mergeCell ref="G33:J33"/>
    <mergeCell ref="L26:N26"/>
    <mergeCell ref="L27:N27"/>
    <mergeCell ref="L28:N28"/>
    <mergeCell ref="L29:N29"/>
    <mergeCell ref="L34:N34"/>
    <mergeCell ref="L35:N35"/>
  </mergeCells>
  <pageMargins left="0.9055118110236221" right="0.70866141732283472" top="0.74803149606299213" bottom="0.74803149606299213" header="0.31496062992125984" footer="0.31496062992125984"/>
  <pageSetup paperSize="5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P33"/>
  <sheetViews>
    <sheetView zoomScale="90" zoomScaleNormal="90" workbookViewId="0">
      <selection activeCell="L26" sqref="L26"/>
    </sheetView>
  </sheetViews>
  <sheetFormatPr baseColWidth="10" defaultRowHeight="15" x14ac:dyDescent="0.25"/>
  <cols>
    <col min="1" max="1" width="6.5703125" style="1246" customWidth="1"/>
    <col min="2" max="2" width="7.85546875" customWidth="1"/>
    <col min="3" max="3" width="4.42578125" customWidth="1"/>
    <col min="4" max="4" width="5.28515625" customWidth="1"/>
    <col min="5" max="5" width="7" customWidth="1"/>
    <col min="6" max="6" width="6" customWidth="1"/>
    <col min="7" max="7" width="5.42578125" customWidth="1"/>
    <col min="10" max="10" width="41.140625" customWidth="1"/>
    <col min="11" max="13" width="11.5703125" bestFit="1" customWidth="1"/>
    <col min="14" max="14" width="13.85546875" customWidth="1"/>
    <col min="15" max="15" width="13.28515625" customWidth="1"/>
    <col min="16" max="16" width="16.140625" customWidth="1"/>
  </cols>
  <sheetData>
    <row r="1" spans="2:16" s="1246" customFormat="1" ht="15.75" thickBot="1" x14ac:dyDescent="0.3"/>
    <row r="2" spans="2:16" ht="21" x14ac:dyDescent="0.35">
      <c r="B2" s="3027" t="s">
        <v>2</v>
      </c>
      <c r="C2" s="3028"/>
      <c r="D2" s="3028"/>
      <c r="E2" s="3028"/>
      <c r="F2" s="3028"/>
      <c r="G2" s="3028"/>
      <c r="H2" s="3028"/>
      <c r="I2" s="3028"/>
      <c r="J2" s="3028"/>
      <c r="K2" s="3028"/>
      <c r="L2" s="3028"/>
      <c r="M2" s="3028"/>
      <c r="N2" s="3028"/>
      <c r="O2" s="3028"/>
      <c r="P2" s="3029"/>
    </row>
    <row r="3" spans="2:16" ht="15.75" x14ac:dyDescent="0.25">
      <c r="B3" s="3030" t="s">
        <v>1839</v>
      </c>
      <c r="C3" s="3031"/>
      <c r="D3" s="3031"/>
      <c r="E3" s="3031"/>
      <c r="F3" s="3031"/>
      <c r="G3" s="3031"/>
      <c r="H3" s="3031"/>
      <c r="I3" s="3031"/>
      <c r="J3" s="3031"/>
      <c r="K3" s="3031"/>
      <c r="L3" s="3031"/>
      <c r="M3" s="3031"/>
      <c r="N3" s="3031"/>
      <c r="O3" s="3031"/>
      <c r="P3" s="3032"/>
    </row>
    <row r="4" spans="2:16" ht="15.75" x14ac:dyDescent="0.25">
      <c r="B4" s="3033" t="s">
        <v>0</v>
      </c>
      <c r="C4" s="3034"/>
      <c r="D4" s="3034"/>
      <c r="E4" s="3034"/>
      <c r="F4" s="3034"/>
      <c r="G4" s="3034"/>
      <c r="H4" s="3034"/>
      <c r="I4" s="3034"/>
      <c r="J4" s="3034"/>
      <c r="K4" s="3034"/>
      <c r="L4" s="3034"/>
      <c r="M4" s="3034"/>
      <c r="N4" s="3034"/>
      <c r="O4" s="3034"/>
      <c r="P4" s="3035"/>
    </row>
    <row r="5" spans="2:16" ht="16.5" thickBot="1" x14ac:dyDescent="0.3">
      <c r="B5" s="3024" t="s">
        <v>3</v>
      </c>
      <c r="C5" s="3025"/>
      <c r="D5" s="3025"/>
      <c r="E5" s="3025"/>
      <c r="F5" s="3025"/>
      <c r="G5" s="3025"/>
      <c r="H5" s="3025"/>
      <c r="I5" s="3025"/>
      <c r="J5" s="3025"/>
      <c r="K5" s="3025"/>
      <c r="L5" s="3025"/>
      <c r="M5" s="3025"/>
      <c r="N5" s="3025"/>
      <c r="O5" s="3025"/>
      <c r="P5" s="3026"/>
    </row>
    <row r="6" spans="2:16" x14ac:dyDescent="0.25">
      <c r="B6" s="1274" t="s">
        <v>1435</v>
      </c>
      <c r="C6" s="1275"/>
      <c r="D6" s="1275"/>
      <c r="E6" s="1275"/>
      <c r="F6" s="1395"/>
      <c r="G6" s="1395"/>
      <c r="H6" s="1275"/>
      <c r="I6" s="1275"/>
      <c r="J6" s="1275"/>
      <c r="K6" s="1275"/>
      <c r="L6" s="1275"/>
      <c r="M6" s="1275"/>
      <c r="N6" s="1396"/>
      <c r="O6" s="3036" t="s">
        <v>2454</v>
      </c>
      <c r="P6" s="3037"/>
    </row>
    <row r="7" spans="2:16" x14ac:dyDescent="0.25">
      <c r="B7" s="1288"/>
      <c r="C7" s="1247"/>
      <c r="D7" s="1247"/>
      <c r="E7" s="1247"/>
      <c r="F7" s="1042"/>
      <c r="G7" s="1042"/>
      <c r="H7" s="1247"/>
      <c r="I7" s="1247"/>
      <c r="J7" s="1247"/>
      <c r="K7" s="1247"/>
      <c r="L7" s="1247"/>
      <c r="M7" s="1247"/>
      <c r="N7" s="1043"/>
      <c r="O7" s="1909"/>
      <c r="P7" s="1316" t="s">
        <v>1436</v>
      </c>
    </row>
    <row r="8" spans="2:16" x14ac:dyDescent="0.25">
      <c r="B8" s="3038" t="s">
        <v>1460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40"/>
    </row>
    <row r="9" spans="2:16" x14ac:dyDescent="0.25">
      <c r="B9" s="1288"/>
      <c r="C9" s="1247"/>
      <c r="D9" s="1247"/>
      <c r="E9" s="1247"/>
      <c r="F9" s="1042"/>
      <c r="G9" s="1042"/>
      <c r="H9" s="1247"/>
      <c r="I9" s="1247"/>
      <c r="J9" s="1247"/>
      <c r="K9" s="1247"/>
      <c r="L9" s="1247"/>
      <c r="M9" s="1247"/>
      <c r="N9" s="1247"/>
      <c r="O9" s="1247"/>
      <c r="P9" s="1291"/>
    </row>
    <row r="10" spans="2:16" x14ac:dyDescent="0.25">
      <c r="B10" s="2999" t="s">
        <v>1690</v>
      </c>
      <c r="C10" s="3000"/>
      <c r="D10" s="3000"/>
      <c r="E10" s="3000"/>
      <c r="F10" s="3000"/>
      <c r="G10" s="3000"/>
      <c r="H10" s="3000"/>
      <c r="I10" s="3000"/>
      <c r="J10" s="3000"/>
      <c r="K10" s="1358"/>
      <c r="L10" s="1358"/>
      <c r="M10" s="1358"/>
      <c r="N10" s="1358"/>
      <c r="O10" s="1358"/>
      <c r="P10" s="1363"/>
    </row>
    <row r="11" spans="2:16" ht="15.75" thickBot="1" x14ac:dyDescent="0.3">
      <c r="B11" s="1292"/>
      <c r="C11" s="1293"/>
      <c r="D11" s="1293"/>
      <c r="E11" s="1293"/>
      <c r="F11" s="1397"/>
      <c r="G11" s="1397"/>
      <c r="H11" s="1293"/>
      <c r="I11" s="1293"/>
      <c r="J11" s="3022" t="s">
        <v>1439</v>
      </c>
      <c r="K11" s="3022"/>
      <c r="L11" s="3022"/>
      <c r="M11" s="3022"/>
      <c r="N11" s="3022"/>
      <c r="O11" s="3022"/>
      <c r="P11" s="3023"/>
    </row>
    <row r="12" spans="2:16" x14ac:dyDescent="0.25">
      <c r="B12" s="3060" t="s">
        <v>1461</v>
      </c>
      <c r="C12" s="3061"/>
      <c r="D12" s="3061"/>
      <c r="E12" s="3061"/>
      <c r="F12" s="3061"/>
      <c r="G12" s="3062"/>
      <c r="H12" s="2988" t="s">
        <v>1462</v>
      </c>
      <c r="I12" s="2986"/>
      <c r="J12" s="2987"/>
      <c r="K12" s="3054" t="s">
        <v>1463</v>
      </c>
      <c r="L12" s="3056" t="s">
        <v>678</v>
      </c>
      <c r="M12" s="3063" t="s">
        <v>13</v>
      </c>
      <c r="N12" s="3058" t="s">
        <v>1441</v>
      </c>
      <c r="O12" s="3043" t="s">
        <v>1464</v>
      </c>
      <c r="P12" s="3045" t="s">
        <v>8</v>
      </c>
    </row>
    <row r="13" spans="2:16" ht="47.25" customHeight="1" x14ac:dyDescent="0.25">
      <c r="B13" s="1912" t="s">
        <v>671</v>
      </c>
      <c r="C13" s="837" t="s">
        <v>1465</v>
      </c>
      <c r="D13" s="837" t="s">
        <v>5</v>
      </c>
      <c r="E13" s="838" t="s">
        <v>113</v>
      </c>
      <c r="F13" s="839" t="s">
        <v>6</v>
      </c>
      <c r="G13" s="840" t="s">
        <v>1444</v>
      </c>
      <c r="H13" s="3051"/>
      <c r="I13" s="3052"/>
      <c r="J13" s="3053"/>
      <c r="K13" s="3055"/>
      <c r="L13" s="3057"/>
      <c r="M13" s="3064"/>
      <c r="N13" s="3059"/>
      <c r="O13" s="3044"/>
      <c r="P13" s="3046"/>
    </row>
    <row r="14" spans="2:16" x14ac:dyDescent="0.25">
      <c r="B14" s="3047">
        <v>1</v>
      </c>
      <c r="C14" s="3048"/>
      <c r="D14" s="3048"/>
      <c r="E14" s="3048"/>
      <c r="F14" s="3049"/>
      <c r="G14" s="836"/>
      <c r="H14" s="3050">
        <v>2</v>
      </c>
      <c r="I14" s="3048"/>
      <c r="J14" s="3049"/>
      <c r="K14" s="835">
        <v>3</v>
      </c>
      <c r="L14" s="835">
        <v>4</v>
      </c>
      <c r="M14" s="835"/>
      <c r="N14" s="835">
        <v>5</v>
      </c>
      <c r="O14" s="1398">
        <v>6</v>
      </c>
      <c r="P14" s="1399">
        <v>7</v>
      </c>
    </row>
    <row r="15" spans="2:16" x14ac:dyDescent="0.25">
      <c r="B15" s="346">
        <v>1</v>
      </c>
      <c r="C15" s="1046">
        <v>1</v>
      </c>
      <c r="D15" s="1046">
        <v>4</v>
      </c>
      <c r="E15" s="1051">
        <v>3</v>
      </c>
      <c r="F15" s="1094" t="s">
        <v>1424</v>
      </c>
      <c r="G15" s="1095"/>
      <c r="H15" s="2982" t="s">
        <v>1466</v>
      </c>
      <c r="I15" s="2983"/>
      <c r="J15" s="2984"/>
      <c r="K15" s="416"/>
      <c r="L15" s="416"/>
      <c r="M15" s="416"/>
      <c r="N15" s="416"/>
      <c r="O15" s="1238"/>
      <c r="P15" s="1322"/>
    </row>
    <row r="16" spans="2:16" x14ac:dyDescent="0.25">
      <c r="B16" s="346">
        <v>1</v>
      </c>
      <c r="C16" s="1046">
        <v>1</v>
      </c>
      <c r="D16" s="1046">
        <v>4</v>
      </c>
      <c r="E16" s="1051" t="s">
        <v>680</v>
      </c>
      <c r="F16" s="1051" t="s">
        <v>1420</v>
      </c>
      <c r="G16" s="1095"/>
      <c r="H16" s="2982" t="s">
        <v>2207</v>
      </c>
      <c r="I16" s="2983"/>
      <c r="J16" s="2984"/>
      <c r="K16" s="416"/>
      <c r="L16" s="416"/>
      <c r="M16" s="416"/>
      <c r="N16" s="416"/>
      <c r="O16" s="1238"/>
      <c r="P16" s="1322"/>
    </row>
    <row r="17" spans="1:16" x14ac:dyDescent="0.25">
      <c r="B17" s="346">
        <v>1</v>
      </c>
      <c r="C17" s="1046">
        <v>1</v>
      </c>
      <c r="D17" s="1046">
        <v>4</v>
      </c>
      <c r="E17" s="1051" t="s">
        <v>680</v>
      </c>
      <c r="F17" s="1051" t="s">
        <v>1467</v>
      </c>
      <c r="G17" s="1095"/>
      <c r="H17" s="2982" t="s">
        <v>1468</v>
      </c>
      <c r="I17" s="2983"/>
      <c r="J17" s="2984"/>
      <c r="K17" s="1047">
        <v>30</v>
      </c>
      <c r="L17" s="1047">
        <v>9996</v>
      </c>
      <c r="M17" s="1047">
        <v>102</v>
      </c>
      <c r="N17" s="1315">
        <v>7000000</v>
      </c>
      <c r="O17" s="200">
        <v>5249999.97</v>
      </c>
      <c r="P17" s="1315">
        <v>7000000</v>
      </c>
    </row>
    <row r="18" spans="1:16" x14ac:dyDescent="0.25">
      <c r="A18" s="1291"/>
      <c r="B18" s="1562">
        <v>1</v>
      </c>
      <c r="C18" s="1046">
        <v>1</v>
      </c>
      <c r="D18" s="1046">
        <v>4</v>
      </c>
      <c r="E18" s="1051" t="s">
        <v>680</v>
      </c>
      <c r="F18" s="1051" t="s">
        <v>1469</v>
      </c>
      <c r="G18" s="1095"/>
      <c r="H18" s="2982" t="s">
        <v>1830</v>
      </c>
      <c r="I18" s="2983"/>
      <c r="J18" s="2984"/>
      <c r="K18" s="1047">
        <v>30</v>
      </c>
      <c r="L18" s="1047">
        <v>9996</v>
      </c>
      <c r="M18" s="1047">
        <v>102</v>
      </c>
      <c r="N18" s="1315">
        <v>50000</v>
      </c>
      <c r="O18" s="200">
        <v>37500</v>
      </c>
      <c r="P18" s="1315">
        <v>50000</v>
      </c>
    </row>
    <row r="19" spans="1:16" x14ac:dyDescent="0.25">
      <c r="B19" s="346">
        <v>1</v>
      </c>
      <c r="C19" s="1046">
        <v>1</v>
      </c>
      <c r="D19" s="1046">
        <v>4</v>
      </c>
      <c r="E19" s="1051" t="s">
        <v>680</v>
      </c>
      <c r="F19" s="1051" t="s">
        <v>681</v>
      </c>
      <c r="G19" s="1095"/>
      <c r="H19" s="2982" t="s">
        <v>1470</v>
      </c>
      <c r="I19" s="2983"/>
      <c r="J19" s="2984"/>
      <c r="K19" s="1047">
        <v>30</v>
      </c>
      <c r="L19" s="1047">
        <v>9996</v>
      </c>
      <c r="M19" s="1047">
        <v>102</v>
      </c>
      <c r="N19" s="199">
        <v>825000</v>
      </c>
      <c r="O19" s="200">
        <v>618750</v>
      </c>
      <c r="P19" s="1315">
        <v>825000</v>
      </c>
    </row>
    <row r="20" spans="1:16" x14ac:dyDescent="0.25">
      <c r="B20" s="346">
        <v>1</v>
      </c>
      <c r="C20" s="1046">
        <v>1</v>
      </c>
      <c r="D20" s="1046">
        <v>4</v>
      </c>
      <c r="E20" s="1051" t="s">
        <v>680</v>
      </c>
      <c r="F20" s="1051" t="s">
        <v>1421</v>
      </c>
      <c r="G20" s="1096"/>
      <c r="H20" s="2982" t="s">
        <v>2205</v>
      </c>
      <c r="I20" s="2983"/>
      <c r="J20" s="2984"/>
      <c r="K20" s="1047">
        <v>30</v>
      </c>
      <c r="L20" s="1047">
        <v>9996</v>
      </c>
      <c r="M20" s="1047">
        <v>102</v>
      </c>
      <c r="N20" s="199">
        <v>100000</v>
      </c>
      <c r="O20" s="200">
        <v>75000</v>
      </c>
      <c r="P20" s="1315">
        <v>100000</v>
      </c>
    </row>
    <row r="21" spans="1:16" x14ac:dyDescent="0.25">
      <c r="B21" s="346">
        <v>1</v>
      </c>
      <c r="C21" s="1046">
        <v>1</v>
      </c>
      <c r="D21" s="1046">
        <v>4</v>
      </c>
      <c r="E21" s="1051" t="s">
        <v>680</v>
      </c>
      <c r="F21" s="1051" t="s">
        <v>1425</v>
      </c>
      <c r="G21" s="1097"/>
      <c r="H21" s="2982" t="s">
        <v>1471</v>
      </c>
      <c r="I21" s="2983"/>
      <c r="J21" s="2984"/>
      <c r="K21" s="1047">
        <v>30</v>
      </c>
      <c r="L21" s="1047">
        <v>9996</v>
      </c>
      <c r="M21" s="1047">
        <v>102</v>
      </c>
      <c r="N21" s="199">
        <v>200000</v>
      </c>
      <c r="O21" s="200">
        <v>150000</v>
      </c>
      <c r="P21" s="1315">
        <v>200000</v>
      </c>
    </row>
    <row r="22" spans="1:16" x14ac:dyDescent="0.25">
      <c r="B22" s="346">
        <v>1</v>
      </c>
      <c r="C22" s="1046">
        <v>1</v>
      </c>
      <c r="D22" s="1046">
        <v>4</v>
      </c>
      <c r="E22" s="1051" t="s">
        <v>680</v>
      </c>
      <c r="F22" s="1051" t="s">
        <v>1426</v>
      </c>
      <c r="G22" s="1096"/>
      <c r="H22" s="2982" t="s">
        <v>1472</v>
      </c>
      <c r="I22" s="2983"/>
      <c r="J22" s="2984"/>
      <c r="K22" s="1047"/>
      <c r="L22" s="1047"/>
      <c r="M22" s="1047"/>
      <c r="N22" s="199"/>
      <c r="O22" s="200"/>
      <c r="P22" s="1315"/>
    </row>
    <row r="23" spans="1:16" x14ac:dyDescent="0.25">
      <c r="A23" s="1291"/>
      <c r="B23" s="1562">
        <v>1</v>
      </c>
      <c r="C23" s="1046">
        <v>1</v>
      </c>
      <c r="D23" s="1046">
        <v>4</v>
      </c>
      <c r="E23" s="1051" t="s">
        <v>680</v>
      </c>
      <c r="F23" s="1051" t="s">
        <v>1473</v>
      </c>
      <c r="G23" s="1096"/>
      <c r="H23" s="2982" t="s">
        <v>2208</v>
      </c>
      <c r="I23" s="2983"/>
      <c r="J23" s="2984"/>
      <c r="K23" s="1047"/>
      <c r="L23" s="1047"/>
      <c r="M23" s="1047"/>
      <c r="N23" s="199"/>
      <c r="O23" s="200"/>
      <c r="P23" s="1315"/>
    </row>
    <row r="24" spans="1:16" x14ac:dyDescent="0.25">
      <c r="B24" s="346">
        <v>1</v>
      </c>
      <c r="C24" s="1046">
        <v>1</v>
      </c>
      <c r="D24" s="1046">
        <v>4</v>
      </c>
      <c r="E24" s="1051" t="s">
        <v>680</v>
      </c>
      <c r="F24" s="1051" t="s">
        <v>1474</v>
      </c>
      <c r="G24" s="1096"/>
      <c r="H24" s="2982" t="s">
        <v>1475</v>
      </c>
      <c r="I24" s="2983"/>
      <c r="J24" s="2984"/>
      <c r="K24" s="1047"/>
      <c r="L24" s="1047"/>
      <c r="M24" s="1047"/>
      <c r="N24" s="199"/>
      <c r="O24" s="200"/>
      <c r="P24" s="1315"/>
    </row>
    <row r="25" spans="1:16" x14ac:dyDescent="0.25">
      <c r="B25" s="346">
        <v>1</v>
      </c>
      <c r="C25" s="1046">
        <v>1</v>
      </c>
      <c r="D25" s="1046">
        <v>4</v>
      </c>
      <c r="E25" s="1051" t="s">
        <v>680</v>
      </c>
      <c r="F25" s="1051" t="s">
        <v>1476</v>
      </c>
      <c r="G25" s="1095"/>
      <c r="H25" s="2982" t="s">
        <v>1477</v>
      </c>
      <c r="I25" s="2983"/>
      <c r="J25" s="2984"/>
      <c r="K25" s="1047">
        <v>30</v>
      </c>
      <c r="L25" s="1047">
        <v>9996</v>
      </c>
      <c r="M25" s="1047">
        <v>102</v>
      </c>
      <c r="N25" s="199">
        <v>70000</v>
      </c>
      <c r="O25" s="200">
        <v>52500</v>
      </c>
      <c r="P25" s="1315">
        <v>70000</v>
      </c>
    </row>
    <row r="26" spans="1:16" x14ac:dyDescent="0.25">
      <c r="B26" s="346">
        <v>1</v>
      </c>
      <c r="C26" s="1046">
        <v>1</v>
      </c>
      <c r="D26" s="1046">
        <v>4</v>
      </c>
      <c r="E26" s="1051" t="s">
        <v>680</v>
      </c>
      <c r="F26" s="1051" t="s">
        <v>1478</v>
      </c>
      <c r="G26" s="1095"/>
      <c r="H26" s="2982" t="s">
        <v>1479</v>
      </c>
      <c r="I26" s="2983"/>
      <c r="J26" s="2984"/>
      <c r="K26" s="12"/>
      <c r="L26" s="12"/>
      <c r="M26" s="12"/>
      <c r="N26" s="1633">
        <v>500000</v>
      </c>
      <c r="O26" s="200">
        <v>375000</v>
      </c>
      <c r="P26" s="1633">
        <v>500000</v>
      </c>
    </row>
    <row r="27" spans="1:16" ht="15.75" thickBot="1" x14ac:dyDescent="0.3">
      <c r="B27" s="3065" t="s">
        <v>9</v>
      </c>
      <c r="C27" s="3066"/>
      <c r="D27" s="3066"/>
      <c r="E27" s="3066"/>
      <c r="F27" s="3066"/>
      <c r="G27" s="3066"/>
      <c r="H27" s="3066"/>
      <c r="I27" s="3066"/>
      <c r="J27" s="3067"/>
      <c r="K27" s="1400"/>
      <c r="L27" s="1400"/>
      <c r="M27" s="1064"/>
      <c r="N27" s="1372">
        <f>SUM(N17:N26)</f>
        <v>8745000</v>
      </c>
      <c r="O27" s="1373">
        <f>SUM(O17:O26)</f>
        <v>6558749.9699999997</v>
      </c>
      <c r="P27" s="158">
        <f>SUM(P17:P26)</f>
        <v>8745000</v>
      </c>
    </row>
    <row r="28" spans="1:16" x14ac:dyDescent="0.25">
      <c r="B28" s="1401"/>
      <c r="C28" s="1380"/>
      <c r="D28" s="1380"/>
      <c r="E28" s="1380"/>
      <c r="F28" s="1381"/>
      <c r="G28" s="1381"/>
      <c r="H28" s="1380"/>
      <c r="I28" s="1380"/>
      <c r="J28" s="1380"/>
      <c r="K28" s="1380"/>
      <c r="L28" s="1380"/>
      <c r="M28" s="1380"/>
      <c r="N28" s="1380"/>
      <c r="O28" s="1380"/>
      <c r="P28" s="1402"/>
    </row>
    <row r="29" spans="1:16" ht="15.75" thickBot="1" x14ac:dyDescent="0.3">
      <c r="B29" s="3041"/>
      <c r="C29" s="3042"/>
      <c r="D29" s="3042"/>
      <c r="E29" s="3042"/>
      <c r="F29" s="834"/>
      <c r="G29" s="834"/>
      <c r="H29" s="833"/>
      <c r="I29" s="833"/>
      <c r="J29" s="833"/>
      <c r="K29" s="833"/>
      <c r="L29" s="833"/>
      <c r="M29" s="833"/>
      <c r="N29" s="833"/>
      <c r="O29" s="833"/>
      <c r="P29" s="1938"/>
    </row>
    <row r="30" spans="1:16" x14ac:dyDescent="0.25">
      <c r="B30" s="3012" t="s">
        <v>10</v>
      </c>
      <c r="C30" s="3008"/>
      <c r="D30" s="3008"/>
      <c r="E30" s="3008"/>
      <c r="F30" s="834"/>
      <c r="G30" s="834"/>
      <c r="H30" s="833"/>
      <c r="I30" s="3008" t="s">
        <v>11</v>
      </c>
      <c r="J30" s="3008"/>
      <c r="K30" s="3008"/>
      <c r="L30" s="833"/>
      <c r="M30" s="833"/>
      <c r="N30" s="3008" t="s">
        <v>12</v>
      </c>
      <c r="O30" s="3008"/>
      <c r="P30" s="3017"/>
    </row>
    <row r="31" spans="1:16" ht="15.75" thickBot="1" x14ac:dyDescent="0.3">
      <c r="B31" s="1374"/>
      <c r="C31" s="1375"/>
      <c r="D31" s="1375"/>
      <c r="E31" s="1375"/>
      <c r="F31" s="1376"/>
      <c r="G31" s="1376"/>
      <c r="H31" s="1375"/>
      <c r="I31" s="1375"/>
      <c r="J31" s="1375"/>
      <c r="K31" s="1375"/>
      <c r="L31" s="1375"/>
      <c r="M31" s="1375"/>
      <c r="N31" s="1375"/>
      <c r="O31" s="1375"/>
      <c r="P31" s="1403"/>
    </row>
    <row r="32" spans="1:16" x14ac:dyDescent="0.25">
      <c r="P32" s="406">
        <v>7</v>
      </c>
    </row>
    <row r="33" spans="13:13" x14ac:dyDescent="0.25">
      <c r="M33" s="1300"/>
    </row>
  </sheetData>
  <mergeCells count="36">
    <mergeCell ref="H26:J26"/>
    <mergeCell ref="H21:J21"/>
    <mergeCell ref="H22:J22"/>
    <mergeCell ref="H23:J23"/>
    <mergeCell ref="H24:J24"/>
    <mergeCell ref="H25:J25"/>
    <mergeCell ref="H16:J16"/>
    <mergeCell ref="H17:J17"/>
    <mergeCell ref="H18:J18"/>
    <mergeCell ref="H19:J19"/>
    <mergeCell ref="H20:J20"/>
    <mergeCell ref="B29:E29"/>
    <mergeCell ref="B30:E30"/>
    <mergeCell ref="I30:K30"/>
    <mergeCell ref="N30:P30"/>
    <mergeCell ref="O12:O13"/>
    <mergeCell ref="P12:P13"/>
    <mergeCell ref="B14:F14"/>
    <mergeCell ref="H14:J14"/>
    <mergeCell ref="H12:J13"/>
    <mergeCell ref="K12:K13"/>
    <mergeCell ref="L12:L13"/>
    <mergeCell ref="N12:N13"/>
    <mergeCell ref="B12:G12"/>
    <mergeCell ref="M12:M13"/>
    <mergeCell ref="B27:J27"/>
    <mergeCell ref="H15:J15"/>
    <mergeCell ref="F10:J10"/>
    <mergeCell ref="J11:P11"/>
    <mergeCell ref="B5:P5"/>
    <mergeCell ref="B2:P2"/>
    <mergeCell ref="B3:P3"/>
    <mergeCell ref="B4:P4"/>
    <mergeCell ref="O6:P6"/>
    <mergeCell ref="B8:P8"/>
    <mergeCell ref="B10:E10"/>
  </mergeCells>
  <pageMargins left="0.70866141732283472" right="0.70866141732283472" top="0.74803149606299213" bottom="0.74803149606299213" header="0.31496062992125984" footer="0.31496062992125984"/>
  <pageSetup paperSize="5" scale="86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N41"/>
  <sheetViews>
    <sheetView zoomScale="96" zoomScaleNormal="96" workbookViewId="0">
      <selection activeCell="L7" sqref="L7"/>
    </sheetView>
  </sheetViews>
  <sheetFormatPr baseColWidth="10" defaultRowHeight="15" x14ac:dyDescent="0.25"/>
  <cols>
    <col min="1" max="1" width="17" style="1246" customWidth="1"/>
    <col min="3" max="3" width="9.85546875" customWidth="1"/>
    <col min="4" max="4" width="8.85546875" customWidth="1"/>
    <col min="5" max="5" width="8.5703125" customWidth="1"/>
    <col min="6" max="6" width="9.5703125" customWidth="1"/>
    <col min="10" max="10" width="30" customWidth="1"/>
    <col min="11" max="11" width="9.140625" customWidth="1"/>
    <col min="14" max="14" width="17.42578125" customWidth="1"/>
  </cols>
  <sheetData>
    <row r="1" spans="2:14" s="1246" customFormat="1" ht="15.75" thickBot="1" x14ac:dyDescent="0.3"/>
    <row r="2" spans="2:14" x14ac:dyDescent="0.25">
      <c r="B2" s="3102" t="s">
        <v>17</v>
      </c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6"/>
      <c r="N2" s="3037"/>
    </row>
    <row r="3" spans="2:14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222"/>
    </row>
    <row r="4" spans="2:14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1"/>
    </row>
    <row r="5" spans="2:14" x14ac:dyDescent="0.25">
      <c r="B5" s="3383" t="s">
        <v>3</v>
      </c>
      <c r="C5" s="3132"/>
      <c r="D5" s="3132"/>
      <c r="E5" s="3132"/>
      <c r="F5" s="3132"/>
      <c r="G5" s="3132"/>
      <c r="H5" s="3132"/>
      <c r="I5" s="3132"/>
      <c r="J5" s="3132"/>
      <c r="K5" s="3132"/>
      <c r="L5" s="3132"/>
      <c r="M5" s="3132"/>
      <c r="N5" s="3152"/>
    </row>
    <row r="6" spans="2:14" x14ac:dyDescent="0.25">
      <c r="B6" s="796"/>
      <c r="C6" s="1254" t="s">
        <v>1626</v>
      </c>
      <c r="D6" s="1254"/>
      <c r="E6" s="1254"/>
      <c r="F6" s="1254"/>
      <c r="G6" s="1254"/>
      <c r="H6" s="1254"/>
      <c r="I6" s="1254"/>
      <c r="J6" s="1254"/>
      <c r="K6" s="1254"/>
      <c r="L6" s="3147" t="s">
        <v>2454</v>
      </c>
      <c r="M6" s="3147"/>
      <c r="N6" s="3258"/>
    </row>
    <row r="7" spans="2:14" x14ac:dyDescent="0.25">
      <c r="B7" s="1288"/>
      <c r="C7" s="1247"/>
      <c r="D7" s="1247"/>
      <c r="E7" s="1247"/>
      <c r="F7" s="1247"/>
      <c r="G7" s="1247"/>
      <c r="H7" s="1247"/>
      <c r="I7" s="1247"/>
      <c r="J7" s="1247"/>
      <c r="K7" s="1247"/>
      <c r="L7" s="1247"/>
      <c r="M7" s="1247" t="s">
        <v>19</v>
      </c>
      <c r="N7" s="1291"/>
    </row>
    <row r="8" spans="2:14" x14ac:dyDescent="0.25">
      <c r="B8" s="3038" t="s">
        <v>1627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40"/>
    </row>
    <row r="9" spans="2:14" x14ac:dyDescent="0.25">
      <c r="B9" s="2999" t="s">
        <v>1628</v>
      </c>
      <c r="C9" s="3000"/>
      <c r="D9" s="3000"/>
      <c r="E9" s="3259"/>
      <c r="F9" s="1247"/>
      <c r="G9" s="1247"/>
      <c r="H9" s="1247"/>
      <c r="I9" s="1266" t="s">
        <v>1629</v>
      </c>
      <c r="J9" s="1266"/>
      <c r="K9" s="1266"/>
      <c r="L9" s="1266"/>
      <c r="M9" s="1266"/>
      <c r="N9" s="1291"/>
    </row>
    <row r="10" spans="2:14" x14ac:dyDescent="0.25">
      <c r="B10" s="1188" t="s">
        <v>1630</v>
      </c>
      <c r="C10" s="1266"/>
      <c r="D10" s="1247"/>
      <c r="E10" s="1247"/>
      <c r="F10" s="1247"/>
      <c r="G10" s="1247"/>
      <c r="H10" s="1247"/>
      <c r="I10" s="1247"/>
      <c r="J10" s="1247"/>
      <c r="K10" s="1247"/>
      <c r="L10" s="1247"/>
      <c r="M10" s="1247"/>
      <c r="N10" s="1291"/>
    </row>
    <row r="11" spans="2:14" x14ac:dyDescent="0.25">
      <c r="B11" s="1150"/>
      <c r="C11" s="1250"/>
      <c r="D11" s="1250"/>
      <c r="E11" s="1250"/>
      <c r="F11" s="1250"/>
      <c r="G11" s="1250"/>
      <c r="H11" s="1250"/>
      <c r="I11" s="1250"/>
      <c r="J11" s="1250"/>
      <c r="K11" s="1250"/>
      <c r="L11" s="1250"/>
      <c r="M11" s="1250"/>
      <c r="N11" s="1149"/>
    </row>
    <row r="12" spans="2:14" x14ac:dyDescent="0.25">
      <c r="B12" s="3133" t="s">
        <v>16</v>
      </c>
      <c r="C12" s="3091"/>
      <c r="D12" s="3091"/>
      <c r="E12" s="3091"/>
      <c r="F12" s="3092"/>
      <c r="G12" s="3356" t="s">
        <v>1650</v>
      </c>
      <c r="H12" s="3357"/>
      <c r="I12" s="3357"/>
      <c r="J12" s="3358"/>
      <c r="K12" s="3289" t="s">
        <v>22</v>
      </c>
      <c r="L12" s="3367" t="s">
        <v>23</v>
      </c>
      <c r="M12" s="3368"/>
      <c r="N12" s="3380"/>
    </row>
    <row r="13" spans="2:14" x14ac:dyDescent="0.25">
      <c r="B13" s="3381" t="s">
        <v>1631</v>
      </c>
      <c r="C13" s="3374" t="s">
        <v>20</v>
      </c>
      <c r="D13" s="3374" t="s">
        <v>1651</v>
      </c>
      <c r="E13" s="3374" t="s">
        <v>21</v>
      </c>
      <c r="F13" s="3374" t="s">
        <v>1652</v>
      </c>
      <c r="G13" s="3359"/>
      <c r="H13" s="3379"/>
      <c r="I13" s="3379"/>
      <c r="J13" s="3361"/>
      <c r="K13" s="3365"/>
      <c r="L13" s="3264"/>
      <c r="M13" s="3203"/>
      <c r="N13" s="3204"/>
    </row>
    <row r="14" spans="2:14" x14ac:dyDescent="0.25">
      <c r="B14" s="3382"/>
      <c r="C14" s="3375"/>
      <c r="D14" s="3375"/>
      <c r="E14" s="3375"/>
      <c r="F14" s="3375"/>
      <c r="G14" s="3359"/>
      <c r="H14" s="3379"/>
      <c r="I14" s="3379"/>
      <c r="J14" s="3361"/>
      <c r="K14" s="3365"/>
      <c r="L14" s="3264"/>
      <c r="M14" s="3203"/>
      <c r="N14" s="3204"/>
    </row>
    <row r="15" spans="2:14" x14ac:dyDescent="0.25">
      <c r="B15" s="3382"/>
      <c r="C15" s="3375"/>
      <c r="D15" s="3375"/>
      <c r="E15" s="3375"/>
      <c r="F15" s="3375"/>
      <c r="G15" s="3359"/>
      <c r="H15" s="3379"/>
      <c r="I15" s="3379"/>
      <c r="J15" s="3361"/>
      <c r="K15" s="3365"/>
      <c r="L15" s="3264"/>
      <c r="M15" s="3203"/>
      <c r="N15" s="3204"/>
    </row>
    <row r="16" spans="2:14" ht="15.75" thickBot="1" x14ac:dyDescent="0.3">
      <c r="B16" s="3382"/>
      <c r="C16" s="3375"/>
      <c r="D16" s="3375"/>
      <c r="E16" s="3375"/>
      <c r="F16" s="3375"/>
      <c r="G16" s="3359"/>
      <c r="H16" s="3379"/>
      <c r="I16" s="3379"/>
      <c r="J16" s="3361"/>
      <c r="K16" s="3365"/>
      <c r="L16" s="3264"/>
      <c r="M16" s="3203"/>
      <c r="N16" s="3204"/>
    </row>
    <row r="17" spans="2:14" ht="15.75" thickBot="1" x14ac:dyDescent="0.3">
      <c r="B17" s="1368">
        <v>1</v>
      </c>
      <c r="C17" s="1366">
        <v>2</v>
      </c>
      <c r="D17" s="1366">
        <v>3</v>
      </c>
      <c r="E17" s="1366">
        <v>4</v>
      </c>
      <c r="F17" s="1272">
        <v>5</v>
      </c>
      <c r="G17" s="3167">
        <v>6</v>
      </c>
      <c r="H17" s="3010"/>
      <c r="I17" s="3010"/>
      <c r="J17" s="3166"/>
      <c r="K17" s="1366">
        <v>7</v>
      </c>
      <c r="L17" s="3167">
        <v>8</v>
      </c>
      <c r="M17" s="3010"/>
      <c r="N17" s="3011"/>
    </row>
    <row r="18" spans="2:14" ht="16.5" thickBot="1" x14ac:dyDescent="0.3">
      <c r="B18" s="1857"/>
      <c r="C18" s="1271">
        <v>16</v>
      </c>
      <c r="D18" s="1271">
        <v>0</v>
      </c>
      <c r="E18" s="1271"/>
      <c r="F18" s="1948"/>
      <c r="G18" s="1274" t="s">
        <v>1671</v>
      </c>
      <c r="H18" s="1275"/>
      <c r="I18" s="1276"/>
      <c r="J18" s="1277"/>
      <c r="K18" s="1251"/>
      <c r="L18" s="3384"/>
      <c r="M18" s="3385"/>
      <c r="N18" s="3386"/>
    </row>
    <row r="19" spans="2:14" ht="16.5" thickBot="1" x14ac:dyDescent="0.3">
      <c r="B19" s="1887"/>
      <c r="C19" s="1262">
        <v>16</v>
      </c>
      <c r="D19" s="1262">
        <v>0</v>
      </c>
      <c r="E19" s="1850"/>
      <c r="F19" s="1945"/>
      <c r="G19" s="3377" t="s">
        <v>1634</v>
      </c>
      <c r="H19" s="3354"/>
      <c r="I19" s="3354"/>
      <c r="J19" s="3378"/>
      <c r="K19" s="1365"/>
      <c r="L19" s="3384"/>
      <c r="M19" s="3385"/>
      <c r="N19" s="3386"/>
    </row>
    <row r="20" spans="2:14" ht="16.5" thickBot="1" x14ac:dyDescent="0.3">
      <c r="B20" s="1887"/>
      <c r="C20" s="1262">
        <v>16</v>
      </c>
      <c r="D20" s="1269">
        <v>0</v>
      </c>
      <c r="E20" s="1262">
        <v>0</v>
      </c>
      <c r="F20" s="1939"/>
      <c r="G20" s="3377" t="s">
        <v>1634</v>
      </c>
      <c r="H20" s="3354"/>
      <c r="I20" s="3354"/>
      <c r="J20" s="3378"/>
      <c r="K20" s="1365"/>
      <c r="L20" s="3384"/>
      <c r="M20" s="3385"/>
      <c r="N20" s="3386"/>
    </row>
    <row r="21" spans="2:14" ht="15.75" thickBot="1" x14ac:dyDescent="0.3">
      <c r="B21" s="1887"/>
      <c r="C21" s="1850">
        <v>16</v>
      </c>
      <c r="D21" s="1850">
        <v>0</v>
      </c>
      <c r="E21" s="1850">
        <v>0</v>
      </c>
      <c r="F21" s="1945">
        <v>1</v>
      </c>
      <c r="G21" s="3197" t="s">
        <v>1672</v>
      </c>
      <c r="H21" s="3198"/>
      <c r="I21" s="3198"/>
      <c r="J21" s="3199"/>
      <c r="K21" s="1365">
        <v>111</v>
      </c>
      <c r="L21" s="3384" t="s">
        <v>1673</v>
      </c>
      <c r="M21" s="3385"/>
      <c r="N21" s="3386"/>
    </row>
    <row r="22" spans="2:14" ht="15.75" thickBot="1" x14ac:dyDescent="0.3">
      <c r="B22" s="1887"/>
      <c r="C22" s="1850"/>
      <c r="D22" s="1850"/>
      <c r="E22" s="1850"/>
      <c r="F22" s="1945"/>
      <c r="G22" s="3197"/>
      <c r="H22" s="3198"/>
      <c r="I22" s="3198"/>
      <c r="J22" s="3199"/>
      <c r="K22" s="1365"/>
      <c r="L22" s="3384"/>
      <c r="M22" s="3385"/>
      <c r="N22" s="3386"/>
    </row>
    <row r="23" spans="2:14" ht="16.5" thickBot="1" x14ac:dyDescent="0.3">
      <c r="B23" s="341">
        <v>96</v>
      </c>
      <c r="C23" s="1262">
        <v>0</v>
      </c>
      <c r="D23" s="1262">
        <v>0</v>
      </c>
      <c r="E23" s="1252"/>
      <c r="F23" s="1945"/>
      <c r="G23" s="3377" t="s">
        <v>1674</v>
      </c>
      <c r="H23" s="3354"/>
      <c r="I23" s="3354"/>
      <c r="J23" s="3378"/>
      <c r="K23" s="1365"/>
      <c r="L23" s="3384"/>
      <c r="M23" s="3385"/>
      <c r="N23" s="3386"/>
    </row>
    <row r="24" spans="2:14" ht="15.75" thickBot="1" x14ac:dyDescent="0.3">
      <c r="B24" s="341">
        <v>96</v>
      </c>
      <c r="C24" s="1262">
        <v>0</v>
      </c>
      <c r="D24" s="1262">
        <v>0</v>
      </c>
      <c r="E24" s="1850"/>
      <c r="F24" s="1945"/>
      <c r="G24" s="3197" t="s">
        <v>1634</v>
      </c>
      <c r="H24" s="3198"/>
      <c r="I24" s="3198"/>
      <c r="J24" s="3199"/>
      <c r="K24" s="1365"/>
      <c r="L24" s="3384"/>
      <c r="M24" s="3385"/>
      <c r="N24" s="3386"/>
    </row>
    <row r="25" spans="2:14" ht="16.5" thickBot="1" x14ac:dyDescent="0.3">
      <c r="B25" s="341">
        <v>96</v>
      </c>
      <c r="C25" s="1262">
        <v>0</v>
      </c>
      <c r="D25" s="1262">
        <v>0</v>
      </c>
      <c r="E25" s="1262">
        <v>0</v>
      </c>
      <c r="F25" s="1945"/>
      <c r="G25" s="3377" t="s">
        <v>1634</v>
      </c>
      <c r="H25" s="3354"/>
      <c r="I25" s="3354"/>
      <c r="J25" s="3378"/>
      <c r="K25" s="1365"/>
      <c r="L25" s="3384"/>
      <c r="M25" s="3385"/>
      <c r="N25" s="3386"/>
    </row>
    <row r="26" spans="2:14" ht="15.75" thickBot="1" x14ac:dyDescent="0.3">
      <c r="B26" s="1887">
        <v>96</v>
      </c>
      <c r="C26" s="1252"/>
      <c r="D26" s="1252">
        <v>0</v>
      </c>
      <c r="E26" s="1252">
        <v>0</v>
      </c>
      <c r="F26" s="1945">
        <v>1</v>
      </c>
      <c r="G26" s="3197"/>
      <c r="H26" s="3198"/>
      <c r="I26" s="3198"/>
      <c r="J26" s="3199"/>
      <c r="K26" s="1365">
        <v>999</v>
      </c>
      <c r="L26" s="3384"/>
      <c r="M26" s="3385"/>
      <c r="N26" s="3386"/>
    </row>
    <row r="27" spans="2:14" ht="16.5" thickBot="1" x14ac:dyDescent="0.3">
      <c r="B27" s="1887"/>
      <c r="C27" s="1252"/>
      <c r="D27" s="1252"/>
      <c r="E27" s="1252"/>
      <c r="F27" s="1945"/>
      <c r="G27" s="3377"/>
      <c r="H27" s="3354"/>
      <c r="I27" s="3354"/>
      <c r="J27" s="3378"/>
      <c r="K27" s="1365"/>
      <c r="L27" s="3384"/>
      <c r="M27" s="3385"/>
      <c r="N27" s="3386"/>
    </row>
    <row r="28" spans="2:14" ht="15.75" thickBot="1" x14ac:dyDescent="0.3">
      <c r="B28" s="341">
        <v>98</v>
      </c>
      <c r="C28" s="1262"/>
      <c r="D28" s="1850"/>
      <c r="E28" s="1850"/>
      <c r="F28" s="1945"/>
      <c r="G28" s="3197" t="s">
        <v>1675</v>
      </c>
      <c r="H28" s="3198"/>
      <c r="I28" s="3198"/>
      <c r="J28" s="3199"/>
      <c r="K28" s="1365"/>
      <c r="L28" s="3384"/>
      <c r="M28" s="3385"/>
      <c r="N28" s="3386"/>
    </row>
    <row r="29" spans="2:14" ht="16.5" thickBot="1" x14ac:dyDescent="0.3">
      <c r="B29" s="341">
        <v>98</v>
      </c>
      <c r="C29" s="1262">
        <v>0</v>
      </c>
      <c r="D29" s="1262">
        <v>0</v>
      </c>
      <c r="E29" s="1262">
        <v>0</v>
      </c>
      <c r="F29" s="1945"/>
      <c r="G29" s="3377" t="s">
        <v>1634</v>
      </c>
      <c r="H29" s="3354"/>
      <c r="I29" s="3354"/>
      <c r="J29" s="3378"/>
      <c r="K29" s="1365"/>
      <c r="L29" s="3384"/>
      <c r="M29" s="3385"/>
      <c r="N29" s="3386"/>
    </row>
    <row r="30" spans="2:14" ht="15.75" thickBot="1" x14ac:dyDescent="0.3">
      <c r="B30" s="341">
        <v>98</v>
      </c>
      <c r="C30" s="1262">
        <v>0</v>
      </c>
      <c r="D30" s="1262">
        <v>0</v>
      </c>
      <c r="E30" s="1262">
        <v>0</v>
      </c>
      <c r="F30" s="1944"/>
      <c r="G30" s="3197" t="s">
        <v>1634</v>
      </c>
      <c r="H30" s="3198"/>
      <c r="I30" s="3198"/>
      <c r="J30" s="3199"/>
      <c r="K30" s="1258"/>
      <c r="L30" s="3384"/>
      <c r="M30" s="3385"/>
      <c r="N30" s="3386"/>
    </row>
    <row r="31" spans="2:14" ht="16.5" thickBot="1" x14ac:dyDescent="0.3">
      <c r="B31" s="1887">
        <v>98</v>
      </c>
      <c r="C31" s="1252">
        <v>0</v>
      </c>
      <c r="D31" s="1850">
        <v>0</v>
      </c>
      <c r="E31" s="1850">
        <v>0</v>
      </c>
      <c r="F31" s="1944">
        <v>0</v>
      </c>
      <c r="G31" s="3377" t="s">
        <v>1676</v>
      </c>
      <c r="H31" s="3354"/>
      <c r="I31" s="3354"/>
      <c r="J31" s="3378"/>
      <c r="K31" s="1365">
        <v>0</v>
      </c>
      <c r="L31" s="3384" t="s">
        <v>1637</v>
      </c>
      <c r="M31" s="3385"/>
      <c r="N31" s="3386"/>
    </row>
    <row r="32" spans="2:14" ht="15.75" thickBot="1" x14ac:dyDescent="0.3">
      <c r="B32" s="1887"/>
      <c r="C32" s="1262"/>
      <c r="D32" s="1262"/>
      <c r="E32" s="1850"/>
      <c r="F32" s="1944"/>
      <c r="G32" s="3197"/>
      <c r="H32" s="3198"/>
      <c r="I32" s="3198"/>
      <c r="J32" s="3199"/>
      <c r="K32" s="1258"/>
      <c r="L32" s="3384"/>
      <c r="M32" s="3385"/>
      <c r="N32" s="3386"/>
    </row>
    <row r="33" spans="2:14" ht="16.5" thickBot="1" x14ac:dyDescent="0.3">
      <c r="B33" s="341">
        <v>99</v>
      </c>
      <c r="C33" s="1262"/>
      <c r="D33" s="1262"/>
      <c r="E33" s="1262"/>
      <c r="F33" s="1944"/>
      <c r="G33" s="3377" t="s">
        <v>1677</v>
      </c>
      <c r="H33" s="3354"/>
      <c r="I33" s="3354"/>
      <c r="J33" s="3378"/>
      <c r="K33" s="1258"/>
      <c r="L33" s="3384"/>
      <c r="M33" s="3385"/>
      <c r="N33" s="3386"/>
    </row>
    <row r="34" spans="2:14" ht="15.75" thickBot="1" x14ac:dyDescent="0.3">
      <c r="B34" s="341">
        <v>99</v>
      </c>
      <c r="C34" s="1262">
        <v>0</v>
      </c>
      <c r="D34" s="1262">
        <v>0</v>
      </c>
      <c r="E34" s="1262">
        <v>0</v>
      </c>
      <c r="F34" s="1944"/>
      <c r="G34" s="3197" t="s">
        <v>1634</v>
      </c>
      <c r="H34" s="3198"/>
      <c r="I34" s="3198"/>
      <c r="J34" s="3199"/>
      <c r="K34" s="1273"/>
      <c r="L34" s="3384"/>
      <c r="M34" s="3385"/>
      <c r="N34" s="3386"/>
    </row>
    <row r="35" spans="2:14" ht="16.5" thickBot="1" x14ac:dyDescent="0.3">
      <c r="B35" s="341">
        <v>99</v>
      </c>
      <c r="C35" s="1262">
        <v>0</v>
      </c>
      <c r="D35" s="1262">
        <v>0</v>
      </c>
      <c r="E35" s="1262">
        <v>0</v>
      </c>
      <c r="F35" s="1944"/>
      <c r="G35" s="3377" t="s">
        <v>1634</v>
      </c>
      <c r="H35" s="3354"/>
      <c r="I35" s="3354"/>
      <c r="J35" s="3378"/>
      <c r="K35" s="1365"/>
      <c r="L35" s="3384"/>
      <c r="M35" s="3385"/>
      <c r="N35" s="3386"/>
    </row>
    <row r="36" spans="2:14" ht="15.75" thickBot="1" x14ac:dyDescent="0.3">
      <c r="B36" s="1451">
        <v>99</v>
      </c>
      <c r="C36" s="1452">
        <v>0</v>
      </c>
      <c r="D36" s="1452">
        <v>0</v>
      </c>
      <c r="E36" s="1452">
        <v>0</v>
      </c>
      <c r="F36" s="1946">
        <v>0</v>
      </c>
      <c r="G36" s="3197" t="s">
        <v>1678</v>
      </c>
      <c r="H36" s="3198"/>
      <c r="I36" s="3198"/>
      <c r="J36" s="3199"/>
      <c r="K36" s="1453">
        <v>0</v>
      </c>
      <c r="L36" s="3384" t="s">
        <v>1637</v>
      </c>
      <c r="M36" s="3385"/>
      <c r="N36" s="3386"/>
    </row>
    <row r="37" spans="2:14" x14ac:dyDescent="0.25">
      <c r="B37" s="1289"/>
      <c r="C37" s="1275"/>
      <c r="D37" s="1275"/>
      <c r="E37" s="1275"/>
      <c r="F37" s="1275"/>
      <c r="G37" s="1275"/>
      <c r="H37" s="1275"/>
      <c r="I37" s="1275"/>
      <c r="J37" s="1275"/>
      <c r="K37" s="1275"/>
      <c r="L37" s="1275"/>
      <c r="M37" s="1275"/>
      <c r="N37" s="1290"/>
    </row>
    <row r="38" spans="2:14" x14ac:dyDescent="0.25">
      <c r="B38" s="1150"/>
      <c r="C38" s="1250"/>
      <c r="D38" s="1250"/>
      <c r="E38" s="1250"/>
      <c r="F38" s="1250"/>
      <c r="G38" s="1247"/>
      <c r="H38" s="1250"/>
      <c r="I38" s="1250"/>
      <c r="J38" s="1250"/>
      <c r="K38" s="1247"/>
      <c r="L38" s="1250"/>
      <c r="M38" s="1250"/>
      <c r="N38" s="1149"/>
    </row>
    <row r="39" spans="2:14" x14ac:dyDescent="0.25">
      <c r="B39" s="3090" t="s">
        <v>28</v>
      </c>
      <c r="C39" s="3086"/>
      <c r="D39" s="3086"/>
      <c r="E39" s="3086"/>
      <c r="F39" s="3086"/>
      <c r="G39" s="1247"/>
      <c r="H39" s="3086" t="s">
        <v>15</v>
      </c>
      <c r="I39" s="3086"/>
      <c r="J39" s="3086"/>
      <c r="K39" s="1247"/>
      <c r="L39" s="3086" t="s">
        <v>12</v>
      </c>
      <c r="M39" s="3086"/>
      <c r="N39" s="3087"/>
    </row>
    <row r="40" spans="2:14" ht="15.75" thickBot="1" x14ac:dyDescent="0.3">
      <c r="B40" s="1292"/>
      <c r="C40" s="1293"/>
      <c r="D40" s="1293"/>
      <c r="E40" s="1293"/>
      <c r="F40" s="1293"/>
      <c r="G40" s="1293"/>
      <c r="H40" s="1293"/>
      <c r="I40" s="1293"/>
      <c r="J40" s="1293"/>
      <c r="K40" s="1293"/>
      <c r="L40" s="1293"/>
      <c r="M40" s="1293"/>
      <c r="N40" s="1295"/>
    </row>
    <row r="41" spans="2:14" x14ac:dyDescent="0.25">
      <c r="N41">
        <v>25</v>
      </c>
    </row>
  </sheetData>
  <mergeCells count="58">
    <mergeCell ref="L32:N32"/>
    <mergeCell ref="L33:N33"/>
    <mergeCell ref="L34:N34"/>
    <mergeCell ref="L35:N35"/>
    <mergeCell ref="L36:N36"/>
    <mergeCell ref="G35:J35"/>
    <mergeCell ref="G36:J36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27:N27"/>
    <mergeCell ref="L28:N28"/>
    <mergeCell ref="L29:N29"/>
    <mergeCell ref="L30:N30"/>
    <mergeCell ref="L31:N31"/>
    <mergeCell ref="G30:J30"/>
    <mergeCell ref="G31:J31"/>
    <mergeCell ref="G32:J32"/>
    <mergeCell ref="G33:J33"/>
    <mergeCell ref="G34:J34"/>
    <mergeCell ref="B9:E9"/>
    <mergeCell ref="B2:N2"/>
    <mergeCell ref="B3:N3"/>
    <mergeCell ref="B4:N4"/>
    <mergeCell ref="B5:N5"/>
    <mergeCell ref="B8:N8"/>
    <mergeCell ref="L6:N6"/>
    <mergeCell ref="B12:F12"/>
    <mergeCell ref="G12:J16"/>
    <mergeCell ref="K12:K16"/>
    <mergeCell ref="L12:N16"/>
    <mergeCell ref="B13:B16"/>
    <mergeCell ref="C13:C16"/>
    <mergeCell ref="D13:D16"/>
    <mergeCell ref="E13:E16"/>
    <mergeCell ref="F13:F16"/>
    <mergeCell ref="G17:J17"/>
    <mergeCell ref="L17:N17"/>
    <mergeCell ref="B39:F39"/>
    <mergeCell ref="H39:J39"/>
    <mergeCell ref="L39:N39"/>
    <mergeCell ref="G21:J21"/>
    <mergeCell ref="G26:J26"/>
    <mergeCell ref="G28:J28"/>
    <mergeCell ref="G19:J19"/>
    <mergeCell ref="G20:J20"/>
    <mergeCell ref="G22:J22"/>
    <mergeCell ref="G23:J23"/>
    <mergeCell ref="G24:J24"/>
    <mergeCell ref="G25:J25"/>
    <mergeCell ref="G27:J27"/>
    <mergeCell ref="G29:J29"/>
  </mergeCells>
  <pageMargins left="0.7" right="0.7" top="0.75" bottom="0.75" header="0.3" footer="0.3"/>
  <pageSetup paperSize="5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FF0000"/>
  </sheetPr>
  <dimension ref="A1:AO63"/>
  <sheetViews>
    <sheetView zoomScale="120" zoomScaleNormal="120" zoomScaleSheetLayoutView="100" workbookViewId="0">
      <selection activeCell="A23" sqref="A23"/>
    </sheetView>
  </sheetViews>
  <sheetFormatPr baseColWidth="10" defaultRowHeight="15" x14ac:dyDescent="0.25"/>
  <cols>
    <col min="1" max="1" width="9.28515625" style="1246" customWidth="1"/>
    <col min="2" max="2" width="5.5703125" customWidth="1"/>
    <col min="3" max="3" width="6.85546875" customWidth="1"/>
    <col min="4" max="4" width="5.5703125" customWidth="1"/>
    <col min="5" max="5" width="5.85546875" customWidth="1"/>
    <col min="6" max="6" width="6.7109375" customWidth="1"/>
    <col min="7" max="7" width="6.28515625" customWidth="1"/>
    <col min="8" max="8" width="5.28515625" customWidth="1"/>
    <col min="9" max="9" width="4.140625" customWidth="1"/>
    <col min="10" max="10" width="4.28515625" customWidth="1"/>
    <col min="11" max="12" width="4.42578125" customWidth="1"/>
    <col min="13" max="13" width="4.85546875" customWidth="1"/>
    <col min="14" max="14" width="4.42578125" customWidth="1"/>
    <col min="18" max="18" width="12" customWidth="1"/>
    <col min="19" max="19" width="10.42578125" customWidth="1"/>
    <col min="20" max="20" width="16.42578125" customWidth="1"/>
    <col min="21" max="22" width="10.42578125" customWidth="1"/>
    <col min="23" max="23" width="17.85546875" customWidth="1"/>
    <col min="24" max="24" width="17.140625" customWidth="1"/>
    <col min="25" max="25" width="17.85546875" customWidth="1"/>
  </cols>
  <sheetData>
    <row r="1" spans="2:39" s="1246" customFormat="1" ht="15.75" thickBot="1" x14ac:dyDescent="0.3"/>
    <row r="2" spans="2:39" x14ac:dyDescent="0.25">
      <c r="B2" s="3102" t="s">
        <v>17</v>
      </c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6"/>
      <c r="N2" s="3036"/>
      <c r="O2" s="3036"/>
      <c r="P2" s="3036"/>
      <c r="Q2" s="3036"/>
      <c r="R2" s="3036"/>
      <c r="S2" s="3036"/>
      <c r="T2" s="3036"/>
      <c r="U2" s="3036"/>
      <c r="V2" s="3036"/>
      <c r="W2" s="3036"/>
      <c r="X2" s="3036"/>
      <c r="Y2" s="3037"/>
    </row>
    <row r="3" spans="2:39" x14ac:dyDescent="0.25">
      <c r="B3" s="2999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221"/>
      <c r="O3" s="3221"/>
      <c r="P3" s="3221"/>
      <c r="Q3" s="3221"/>
      <c r="R3" s="3221"/>
      <c r="S3" s="3221"/>
      <c r="T3" s="3221"/>
      <c r="U3" s="3221"/>
      <c r="V3" s="3221"/>
      <c r="W3" s="3221"/>
      <c r="X3" s="3221"/>
      <c r="Y3" s="3222"/>
    </row>
    <row r="4" spans="2:39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39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  <c r="AA5" s="1468"/>
      <c r="AB5" s="1468"/>
      <c r="AC5" s="1468"/>
      <c r="AD5" s="1468"/>
      <c r="AE5" s="1468"/>
      <c r="AF5" s="1468"/>
      <c r="AG5" s="1468"/>
      <c r="AH5" s="1468"/>
      <c r="AI5" s="1468"/>
      <c r="AJ5" s="1468"/>
      <c r="AK5" s="1468"/>
      <c r="AL5" s="1468"/>
      <c r="AM5" s="1468"/>
    </row>
    <row r="6" spans="2:39" x14ac:dyDescent="0.25">
      <c r="B6" s="425" t="s">
        <v>684</v>
      </c>
      <c r="C6" s="424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1075"/>
      <c r="P6" s="1075"/>
      <c r="Q6" s="1075"/>
      <c r="R6" s="1075"/>
      <c r="S6" s="1075"/>
      <c r="T6" s="1075"/>
      <c r="U6" s="1075"/>
      <c r="V6" s="1075"/>
      <c r="W6" s="3036" t="s">
        <v>2454</v>
      </c>
      <c r="X6" s="3036"/>
      <c r="Y6" s="3037"/>
      <c r="AA6" s="1468"/>
      <c r="AB6" s="1468"/>
      <c r="AC6" s="1468"/>
      <c r="AD6" s="1468"/>
      <c r="AE6" s="1468"/>
      <c r="AF6" s="1468"/>
      <c r="AG6" s="1468"/>
      <c r="AH6" s="1468"/>
      <c r="AI6" s="1468"/>
      <c r="AJ6" s="1468"/>
      <c r="AK6" s="1468"/>
      <c r="AL6" s="1468"/>
      <c r="AM6" s="1468"/>
    </row>
    <row r="7" spans="2:39" x14ac:dyDescent="0.25">
      <c r="B7" s="1076"/>
      <c r="C7" s="1040"/>
      <c r="D7" s="1040"/>
      <c r="E7" s="3000" t="s">
        <v>2033</v>
      </c>
      <c r="F7" s="3000"/>
      <c r="G7" s="3000"/>
      <c r="H7" s="3000"/>
      <c r="I7" s="3000"/>
      <c r="J7" s="1040"/>
      <c r="K7" s="1040"/>
      <c r="L7" s="1040"/>
      <c r="M7" s="1040"/>
      <c r="N7" s="1040"/>
      <c r="O7" s="1040"/>
      <c r="P7" s="1040"/>
      <c r="Q7" s="1040"/>
      <c r="R7" s="1040"/>
      <c r="S7" s="1040"/>
      <c r="T7" s="1040"/>
      <c r="U7" s="1040"/>
      <c r="V7" s="1040"/>
      <c r="W7" s="1074"/>
      <c r="X7" s="3000" t="s">
        <v>19</v>
      </c>
      <c r="Y7" s="3001"/>
      <c r="AA7" s="1468"/>
      <c r="AB7" s="1468"/>
      <c r="AC7" s="1468"/>
      <c r="AD7" s="1468"/>
      <c r="AE7" s="1468"/>
      <c r="AF7" s="1468"/>
      <c r="AG7" s="1468"/>
      <c r="AH7" s="1468"/>
      <c r="AI7" s="1468"/>
      <c r="AJ7" s="1468"/>
      <c r="AK7" s="1468"/>
      <c r="AL7" s="1468"/>
      <c r="AM7" s="1468"/>
    </row>
    <row r="8" spans="2:39" x14ac:dyDescent="0.25">
      <c r="B8" s="3038" t="s">
        <v>685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  <c r="AA8" s="1468"/>
      <c r="AB8" s="1468"/>
      <c r="AC8" s="1468"/>
      <c r="AD8" s="1468"/>
      <c r="AE8" s="1468"/>
      <c r="AF8" s="1468"/>
      <c r="AG8" s="1468"/>
      <c r="AH8" s="1468"/>
      <c r="AI8" s="1468"/>
      <c r="AJ8" s="1468"/>
      <c r="AK8" s="1468"/>
      <c r="AL8" s="1468"/>
      <c r="AM8" s="1468"/>
    </row>
    <row r="9" spans="2:39" ht="15.75" thickBot="1" x14ac:dyDescent="0.3">
      <c r="B9" s="472" t="s">
        <v>686</v>
      </c>
      <c r="C9" s="193"/>
      <c r="D9" s="193"/>
      <c r="E9" s="193"/>
      <c r="F9" s="193"/>
      <c r="G9" s="193"/>
      <c r="H9" s="193"/>
      <c r="I9" s="3022" t="s">
        <v>687</v>
      </c>
      <c r="J9" s="3022"/>
      <c r="K9" s="3022"/>
      <c r="L9" s="3022"/>
      <c r="M9" s="3022"/>
      <c r="N9" s="3022"/>
      <c r="O9" s="3022"/>
      <c r="P9" s="3022"/>
      <c r="Q9" s="3022"/>
      <c r="R9" s="3022"/>
      <c r="S9" s="3022"/>
      <c r="T9" s="3022"/>
      <c r="U9" s="3022"/>
      <c r="V9" s="3022"/>
      <c r="W9" s="3022"/>
      <c r="X9" s="1081"/>
      <c r="Y9" s="1082"/>
      <c r="AA9" s="1468"/>
      <c r="AB9" s="1468"/>
      <c r="AC9" s="1468"/>
      <c r="AD9" s="1468"/>
      <c r="AE9" s="1468"/>
      <c r="AF9" s="1468"/>
      <c r="AG9" s="1468"/>
      <c r="AH9" s="1468"/>
      <c r="AI9" s="1468"/>
      <c r="AJ9" s="1468"/>
      <c r="AK9" s="1468"/>
      <c r="AL9" s="1468"/>
      <c r="AM9" s="1468"/>
    </row>
    <row r="10" spans="2:39" ht="15.75" thickBot="1" x14ac:dyDescent="0.3">
      <c r="B10" s="3404" t="s">
        <v>688</v>
      </c>
      <c r="C10" s="3404" t="s">
        <v>689</v>
      </c>
      <c r="D10" s="3398" t="s">
        <v>16</v>
      </c>
      <c r="E10" s="3399"/>
      <c r="F10" s="3399"/>
      <c r="G10" s="3399"/>
      <c r="H10" s="3400"/>
      <c r="I10" s="3401" t="s">
        <v>695</v>
      </c>
      <c r="J10" s="3009" t="s">
        <v>45</v>
      </c>
      <c r="K10" s="3010"/>
      <c r="L10" s="3010"/>
      <c r="M10" s="3010"/>
      <c r="N10" s="3011"/>
      <c r="O10" s="1289"/>
      <c r="P10" s="1275"/>
      <c r="Q10" s="1275"/>
      <c r="R10" s="1290"/>
      <c r="S10" s="3394" t="s">
        <v>22</v>
      </c>
      <c r="T10" s="3392" t="s">
        <v>697</v>
      </c>
      <c r="U10" s="3394" t="s">
        <v>678</v>
      </c>
      <c r="V10" s="3246" t="s">
        <v>14</v>
      </c>
      <c r="W10" s="3413" t="s">
        <v>2305</v>
      </c>
      <c r="X10" s="3414"/>
      <c r="Y10" s="221" t="s">
        <v>2455</v>
      </c>
      <c r="AA10" s="1468"/>
      <c r="AB10" s="1468"/>
      <c r="AC10" s="1468"/>
      <c r="AD10" s="1468"/>
      <c r="AE10" s="1468"/>
      <c r="AF10" s="1468"/>
      <c r="AG10" s="1468"/>
      <c r="AH10" s="1468"/>
      <c r="AI10" s="1468"/>
      <c r="AJ10" s="1468"/>
      <c r="AK10" s="1468"/>
      <c r="AL10" s="1468"/>
      <c r="AM10" s="1468"/>
    </row>
    <row r="11" spans="2:39" ht="15.75" customHeight="1" x14ac:dyDescent="0.25">
      <c r="B11" s="3405"/>
      <c r="C11" s="3405"/>
      <c r="D11" s="3389" t="s">
        <v>690</v>
      </c>
      <c r="E11" s="3407" t="s">
        <v>691</v>
      </c>
      <c r="F11" s="3410" t="s">
        <v>692</v>
      </c>
      <c r="G11" s="3401" t="s">
        <v>693</v>
      </c>
      <c r="H11" s="3401" t="s">
        <v>694</v>
      </c>
      <c r="I11" s="3402"/>
      <c r="J11" s="3401" t="s">
        <v>671</v>
      </c>
      <c r="K11" s="3401" t="s">
        <v>696</v>
      </c>
      <c r="L11" s="3402" t="s">
        <v>5</v>
      </c>
      <c r="M11" s="3389" t="s">
        <v>44</v>
      </c>
      <c r="N11" s="3389" t="s">
        <v>6</v>
      </c>
      <c r="O11" s="1288"/>
      <c r="P11" s="1247"/>
      <c r="Q11" s="1247"/>
      <c r="R11" s="1291"/>
      <c r="S11" s="3403"/>
      <c r="T11" s="3393"/>
      <c r="U11" s="3395"/>
      <c r="V11" s="3200"/>
      <c r="W11" s="3392" t="s">
        <v>704</v>
      </c>
      <c r="X11" s="3393" t="s">
        <v>705</v>
      </c>
      <c r="Y11" s="3392" t="s">
        <v>706</v>
      </c>
      <c r="AA11" s="1468"/>
      <c r="AB11" s="1468"/>
      <c r="AC11" s="1468"/>
      <c r="AD11" s="1468"/>
      <c r="AE11" s="1468"/>
      <c r="AF11" s="1468"/>
      <c r="AG11" s="1468"/>
      <c r="AH11" s="1468"/>
      <c r="AI11" s="1468"/>
      <c r="AJ11" s="1468"/>
      <c r="AK11" s="1468"/>
      <c r="AL11" s="1468"/>
      <c r="AM11" s="1468"/>
    </row>
    <row r="12" spans="2:39" ht="18" customHeight="1" x14ac:dyDescent="0.25">
      <c r="B12" s="3405"/>
      <c r="C12" s="3405"/>
      <c r="D12" s="3390"/>
      <c r="E12" s="3408"/>
      <c r="F12" s="3411"/>
      <c r="G12" s="3402"/>
      <c r="H12" s="3402"/>
      <c r="I12" s="3402"/>
      <c r="J12" s="3402"/>
      <c r="K12" s="3402"/>
      <c r="L12" s="3402"/>
      <c r="M12" s="3390"/>
      <c r="N12" s="3390"/>
      <c r="O12" s="2999" t="s">
        <v>46</v>
      </c>
      <c r="P12" s="3000"/>
      <c r="Q12" s="3000"/>
      <c r="R12" s="3001"/>
      <c r="S12" s="3403"/>
      <c r="T12" s="3393"/>
      <c r="U12" s="3395"/>
      <c r="V12" s="3200"/>
      <c r="W12" s="3396"/>
      <c r="X12" s="3396"/>
      <c r="Y12" s="3396"/>
      <c r="AA12" s="1468"/>
      <c r="AB12" s="1468"/>
      <c r="AC12" s="1468"/>
      <c r="AD12" s="1468"/>
      <c r="AE12" s="1468"/>
      <c r="AF12" s="1468"/>
      <c r="AG12" s="1468"/>
      <c r="AH12" s="1468"/>
      <c r="AI12" s="1468"/>
      <c r="AJ12" s="1468"/>
      <c r="AK12" s="1468"/>
      <c r="AL12" s="1468"/>
      <c r="AM12" s="1468"/>
    </row>
    <row r="13" spans="2:39" ht="54.75" customHeight="1" thickBot="1" x14ac:dyDescent="0.3">
      <c r="B13" s="3405"/>
      <c r="C13" s="3405"/>
      <c r="D13" s="3390"/>
      <c r="E13" s="3408"/>
      <c r="F13" s="3411"/>
      <c r="G13" s="3402"/>
      <c r="H13" s="3402"/>
      <c r="I13" s="3402"/>
      <c r="J13" s="3402"/>
      <c r="K13" s="3402"/>
      <c r="L13" s="3402"/>
      <c r="M13" s="3390"/>
      <c r="N13" s="3390"/>
      <c r="O13" s="1292"/>
      <c r="P13" s="1293"/>
      <c r="Q13" s="1293"/>
      <c r="R13" s="1295"/>
      <c r="S13" s="3403"/>
      <c r="T13" s="3393"/>
      <c r="U13" s="3395"/>
      <c r="V13" s="3200"/>
      <c r="W13" s="3396"/>
      <c r="X13" s="3396"/>
      <c r="Y13" s="3396"/>
      <c r="AA13" s="1468"/>
      <c r="AB13" s="1468"/>
      <c r="AC13" s="1468"/>
      <c r="AD13" s="1468"/>
      <c r="AE13" s="1468"/>
      <c r="AF13" s="1468"/>
      <c r="AG13" s="1468"/>
      <c r="AH13" s="1468"/>
      <c r="AI13" s="1468"/>
      <c r="AJ13" s="1468"/>
      <c r="AK13" s="1468"/>
      <c r="AL13" s="1468"/>
      <c r="AM13" s="1468"/>
    </row>
    <row r="14" spans="2:39" ht="33" hidden="1" customHeight="1" thickBot="1" x14ac:dyDescent="0.3">
      <c r="B14" s="3406"/>
      <c r="C14" s="3405"/>
      <c r="D14" s="3391"/>
      <c r="E14" s="3409"/>
      <c r="F14" s="3411"/>
      <c r="G14" s="3402"/>
      <c r="H14" s="3402"/>
      <c r="I14" s="3402"/>
      <c r="J14" s="3402"/>
      <c r="K14" s="3402"/>
      <c r="L14" s="3402"/>
      <c r="M14" s="3391"/>
      <c r="N14" s="3391"/>
      <c r="O14" s="55"/>
      <c r="P14" s="2"/>
      <c r="Q14" s="2"/>
      <c r="R14" s="190"/>
      <c r="S14" s="3403"/>
      <c r="T14" s="3393"/>
      <c r="U14" s="3395"/>
      <c r="V14" s="3200"/>
      <c r="W14" s="3397"/>
      <c r="X14" s="3397"/>
      <c r="Y14" s="3397"/>
      <c r="AA14" s="1468"/>
      <c r="AB14" s="1468"/>
      <c r="AC14" s="1468"/>
      <c r="AD14" s="1468"/>
      <c r="AE14" s="1468"/>
      <c r="AF14" s="1468"/>
      <c r="AG14" s="1468"/>
      <c r="AH14" s="1468"/>
      <c r="AI14" s="1468"/>
      <c r="AJ14" s="1468"/>
      <c r="AK14" s="1468"/>
      <c r="AL14" s="1468"/>
      <c r="AM14" s="1468"/>
    </row>
    <row r="15" spans="2:39" ht="1.5" hidden="1" customHeight="1" thickBot="1" x14ac:dyDescent="0.3">
      <c r="B15" s="421">
        <v>1</v>
      </c>
      <c r="C15" s="422">
        <v>2</v>
      </c>
      <c r="D15" s="422">
        <v>3</v>
      </c>
      <c r="E15" s="422">
        <v>4</v>
      </c>
      <c r="F15" s="422">
        <v>5</v>
      </c>
      <c r="G15" s="422">
        <v>6</v>
      </c>
      <c r="H15" s="422">
        <v>7</v>
      </c>
      <c r="I15" s="423"/>
      <c r="J15" s="422">
        <v>8</v>
      </c>
      <c r="K15" s="422">
        <v>9</v>
      </c>
      <c r="L15" s="422">
        <v>10</v>
      </c>
      <c r="M15" s="422">
        <v>11</v>
      </c>
      <c r="N15" s="422">
        <v>12</v>
      </c>
      <c r="O15" s="3010">
        <v>13</v>
      </c>
      <c r="P15" s="3010"/>
      <c r="Q15" s="3010"/>
      <c r="R15" s="3166"/>
      <c r="S15" s="420"/>
      <c r="T15" s="420">
        <v>14</v>
      </c>
      <c r="U15" s="420">
        <v>15</v>
      </c>
      <c r="V15" s="420">
        <v>16</v>
      </c>
      <c r="W15" s="420">
        <v>17</v>
      </c>
      <c r="X15" s="420">
        <v>18</v>
      </c>
      <c r="Y15" s="419">
        <v>19</v>
      </c>
      <c r="AA15" s="1468"/>
      <c r="AB15" s="1468"/>
      <c r="AC15" s="1468"/>
      <c r="AD15" s="1468"/>
      <c r="AE15" s="1468"/>
      <c r="AF15" s="1468"/>
      <c r="AG15" s="1468"/>
      <c r="AH15" s="1468"/>
      <c r="AI15" s="1468"/>
      <c r="AJ15" s="1468"/>
      <c r="AK15" s="1468"/>
      <c r="AL15" s="1468"/>
      <c r="AM15" s="1468"/>
    </row>
    <row r="16" spans="2:39" ht="15.75" thickBot="1" x14ac:dyDescent="0.3">
      <c r="B16" s="808"/>
      <c r="C16" s="810"/>
      <c r="D16" s="490" t="s">
        <v>598</v>
      </c>
      <c r="E16" s="490" t="s">
        <v>1716</v>
      </c>
      <c r="F16" s="435" t="s">
        <v>541</v>
      </c>
      <c r="G16" s="433"/>
      <c r="H16" s="433"/>
      <c r="I16" s="568"/>
      <c r="J16" s="785" t="s">
        <v>675</v>
      </c>
      <c r="K16" s="435" t="s">
        <v>677</v>
      </c>
      <c r="L16" s="435"/>
      <c r="M16" s="435"/>
      <c r="N16" s="436"/>
      <c r="O16" s="3223" t="s">
        <v>719</v>
      </c>
      <c r="P16" s="2993"/>
      <c r="Q16" s="2993"/>
      <c r="R16" s="3224"/>
      <c r="S16" s="46"/>
      <c r="T16" s="46"/>
      <c r="U16" s="46"/>
      <c r="V16" s="54"/>
      <c r="W16" s="1301"/>
      <c r="X16" s="808"/>
      <c r="AA16" s="1468"/>
      <c r="AB16" s="1468"/>
      <c r="AC16" s="1468"/>
      <c r="AD16" s="1468"/>
      <c r="AE16" s="1468"/>
      <c r="AF16" s="1468"/>
      <c r="AG16" s="1468"/>
      <c r="AH16" s="1468"/>
      <c r="AI16" s="1468"/>
      <c r="AJ16" s="1468"/>
      <c r="AK16" s="1468"/>
      <c r="AL16" s="1468"/>
      <c r="AM16" s="1468"/>
    </row>
    <row r="17" spans="1:39" s="1468" customFormat="1" x14ac:dyDescent="0.25">
      <c r="B17" s="2272"/>
      <c r="C17" s="2607"/>
      <c r="D17" s="2273"/>
      <c r="E17" s="2273"/>
      <c r="F17" s="2273"/>
      <c r="G17" s="2273"/>
      <c r="H17" s="2273"/>
      <c r="I17" s="2274"/>
      <c r="J17" s="2275" t="s">
        <v>675</v>
      </c>
      <c r="K17" s="2276" t="s">
        <v>677</v>
      </c>
      <c r="L17" s="2276" t="s">
        <v>677</v>
      </c>
      <c r="M17" s="2276"/>
      <c r="N17" s="2277"/>
      <c r="O17" s="3387" t="s">
        <v>720</v>
      </c>
      <c r="P17" s="3149"/>
      <c r="Q17" s="3149"/>
      <c r="R17" s="3388"/>
      <c r="S17" s="2272"/>
      <c r="T17" s="2272"/>
      <c r="U17" s="2272"/>
      <c r="V17" s="2608"/>
      <c r="W17" s="1533"/>
      <c r="X17" s="2278"/>
      <c r="Y17" s="1111"/>
    </row>
    <row r="18" spans="1:39" s="2905" customFormat="1" ht="16.5" customHeight="1" x14ac:dyDescent="0.25">
      <c r="A18" s="1468"/>
      <c r="B18" s="2279" t="s">
        <v>68</v>
      </c>
      <c r="C18" s="2607"/>
      <c r="D18" s="2273"/>
      <c r="E18" s="2273"/>
      <c r="F18" s="2273"/>
      <c r="G18" s="2273"/>
      <c r="H18" s="2273"/>
      <c r="I18" s="2274"/>
      <c r="J18" s="2280" t="s">
        <v>675</v>
      </c>
      <c r="K18" s="2281">
        <v>1</v>
      </c>
      <c r="L18" s="2281">
        <v>1</v>
      </c>
      <c r="M18" s="2282" t="s">
        <v>677</v>
      </c>
      <c r="N18" s="2283" t="s">
        <v>598</v>
      </c>
      <c r="O18" s="3418" t="s">
        <v>1691</v>
      </c>
      <c r="P18" s="3419"/>
      <c r="Q18" s="3419"/>
      <c r="R18" s="3420"/>
      <c r="S18" s="2279">
        <v>1101</v>
      </c>
      <c r="T18" s="2279">
        <v>20</v>
      </c>
      <c r="U18" s="2279">
        <v>1955</v>
      </c>
      <c r="V18" s="2857">
        <v>100</v>
      </c>
      <c r="W18" s="1494">
        <v>8182536</v>
      </c>
      <c r="X18" s="1494">
        <v>6136902</v>
      </c>
      <c r="Y18" s="2846">
        <v>8582220</v>
      </c>
      <c r="Z18" s="1468"/>
      <c r="AA18" s="1468"/>
      <c r="AB18" s="1468"/>
      <c r="AC18" s="1468"/>
      <c r="AD18" s="1468"/>
      <c r="AE18" s="1468"/>
      <c r="AF18" s="1468"/>
      <c r="AG18" s="1468"/>
      <c r="AH18" s="1468"/>
      <c r="AI18" s="1468"/>
      <c r="AJ18" s="1468"/>
      <c r="AK18" s="1468"/>
      <c r="AL18" s="1468"/>
      <c r="AM18" s="1468"/>
    </row>
    <row r="19" spans="1:39" s="1468" customFormat="1" ht="14.25" customHeight="1" x14ac:dyDescent="0.25">
      <c r="B19" s="2279"/>
      <c r="C19" s="2607"/>
      <c r="D19" s="2273"/>
      <c r="E19" s="2273"/>
      <c r="F19" s="2273"/>
      <c r="G19" s="2273"/>
      <c r="H19" s="2273"/>
      <c r="I19" s="2274"/>
      <c r="J19" s="2275" t="s">
        <v>675</v>
      </c>
      <c r="K19" s="2276" t="s">
        <v>677</v>
      </c>
      <c r="L19" s="2276" t="s">
        <v>677</v>
      </c>
      <c r="M19" s="2276" t="s">
        <v>722</v>
      </c>
      <c r="N19" s="2277"/>
      <c r="O19" s="3421" t="s">
        <v>724</v>
      </c>
      <c r="P19" s="3422"/>
      <c r="Q19" s="3422"/>
      <c r="R19" s="3423"/>
      <c r="S19" s="2272"/>
      <c r="T19" s="2285"/>
      <c r="U19" s="2279"/>
      <c r="V19" s="2857"/>
      <c r="W19" s="2272"/>
      <c r="X19" s="2278"/>
      <c r="Y19" s="1494"/>
    </row>
    <row r="20" spans="1:39" s="2844" customFormat="1" ht="16.5" customHeight="1" x14ac:dyDescent="0.25">
      <c r="A20" s="1468"/>
      <c r="B20" s="2279" t="s">
        <v>68</v>
      </c>
      <c r="C20" s="2609"/>
      <c r="D20" s="2286"/>
      <c r="E20" s="2286"/>
      <c r="F20" s="2286"/>
      <c r="G20" s="2286"/>
      <c r="H20" s="2286"/>
      <c r="I20" s="2287"/>
      <c r="J20" s="2288" t="s">
        <v>675</v>
      </c>
      <c r="K20" s="2282" t="s">
        <v>677</v>
      </c>
      <c r="L20" s="2282" t="s">
        <v>677</v>
      </c>
      <c r="M20" s="2282" t="s">
        <v>722</v>
      </c>
      <c r="N20" s="2283" t="s">
        <v>598</v>
      </c>
      <c r="O20" s="3424" t="s">
        <v>724</v>
      </c>
      <c r="P20" s="3425"/>
      <c r="Q20" s="3425"/>
      <c r="R20" s="3426"/>
      <c r="S20" s="2279">
        <v>1101</v>
      </c>
      <c r="T20" s="2279"/>
      <c r="U20" s="2279"/>
      <c r="V20" s="2289"/>
      <c r="W20" s="1494">
        <v>648595.82999999996</v>
      </c>
      <c r="X20" s="1494">
        <v>486446.94</v>
      </c>
      <c r="Y20" s="1494">
        <v>715185</v>
      </c>
      <c r="Z20" s="1468"/>
      <c r="AA20" s="1468"/>
      <c r="AB20" s="1468"/>
      <c r="AC20" s="1468"/>
      <c r="AD20" s="1468"/>
      <c r="AE20" s="1468"/>
      <c r="AF20" s="1468"/>
      <c r="AG20" s="1468"/>
      <c r="AH20" s="1468"/>
      <c r="AI20" s="1468"/>
      <c r="AJ20" s="1468"/>
      <c r="AK20" s="1468"/>
      <c r="AL20" s="1468"/>
      <c r="AM20" s="1468"/>
    </row>
    <row r="21" spans="1:39" s="2844" customFormat="1" x14ac:dyDescent="0.25">
      <c r="A21" s="1468"/>
      <c r="B21" s="2279" t="s">
        <v>68</v>
      </c>
      <c r="C21" s="2607"/>
      <c r="D21" s="2273"/>
      <c r="E21" s="2273"/>
      <c r="F21" s="2273"/>
      <c r="G21" s="2273"/>
      <c r="H21" s="2273"/>
      <c r="I21" s="2290"/>
      <c r="J21" s="2288" t="s">
        <v>675</v>
      </c>
      <c r="K21" s="2282" t="s">
        <v>677</v>
      </c>
      <c r="L21" s="2282" t="s">
        <v>677</v>
      </c>
      <c r="M21" s="2282" t="s">
        <v>723</v>
      </c>
      <c r="N21" s="2283" t="s">
        <v>726</v>
      </c>
      <c r="O21" s="3424" t="s">
        <v>2240</v>
      </c>
      <c r="P21" s="3425"/>
      <c r="Q21" s="3425"/>
      <c r="R21" s="3426"/>
      <c r="S21" s="2279">
        <v>1101</v>
      </c>
      <c r="T21" s="2279">
        <v>20</v>
      </c>
      <c r="U21" s="2279">
        <v>1955</v>
      </c>
      <c r="V21" s="2857">
        <v>100</v>
      </c>
      <c r="W21" s="1494"/>
      <c r="X21" s="1494"/>
      <c r="Y21" s="1494"/>
      <c r="Z21" s="1468"/>
      <c r="AA21" s="1468"/>
      <c r="AB21" s="1468"/>
      <c r="AC21" s="1468"/>
      <c r="AD21" s="1468"/>
      <c r="AE21" s="1468"/>
      <c r="AF21" s="1468"/>
      <c r="AG21" s="1468"/>
      <c r="AH21" s="1468"/>
      <c r="AI21" s="1468"/>
      <c r="AJ21" s="1468"/>
      <c r="AK21" s="1468"/>
      <c r="AL21" s="1468"/>
      <c r="AM21" s="1468"/>
    </row>
    <row r="22" spans="1:39" s="1468" customFormat="1" x14ac:dyDescent="0.25">
      <c r="B22" s="2279"/>
      <c r="C22" s="2607"/>
      <c r="D22" s="2273"/>
      <c r="E22" s="2273"/>
      <c r="F22" s="2273"/>
      <c r="G22" s="2273"/>
      <c r="H22" s="2273"/>
      <c r="I22" s="2290"/>
      <c r="J22" s="2275" t="s">
        <v>675</v>
      </c>
      <c r="K22" s="2276" t="s">
        <v>677</v>
      </c>
      <c r="L22" s="2276" t="s">
        <v>675</v>
      </c>
      <c r="M22" s="2276"/>
      <c r="N22" s="2277"/>
      <c r="O22" s="3421" t="s">
        <v>725</v>
      </c>
      <c r="P22" s="3422"/>
      <c r="Q22" s="3422"/>
      <c r="R22" s="3423"/>
      <c r="S22" s="2285"/>
      <c r="T22" s="2279"/>
      <c r="U22" s="2285"/>
      <c r="V22" s="2857"/>
      <c r="W22" s="1494"/>
      <c r="X22" s="1494"/>
      <c r="Y22" s="1494"/>
    </row>
    <row r="23" spans="1:39" s="1468" customFormat="1" x14ac:dyDescent="0.25">
      <c r="B23" s="2279"/>
      <c r="C23" s="2607"/>
      <c r="D23" s="2273"/>
      <c r="E23" s="2273"/>
      <c r="F23" s="2273"/>
      <c r="G23" s="2273"/>
      <c r="H23" s="2273"/>
      <c r="I23" s="2290"/>
      <c r="J23" s="2275" t="s">
        <v>675</v>
      </c>
      <c r="K23" s="2276" t="s">
        <v>677</v>
      </c>
      <c r="L23" s="2276" t="s">
        <v>675</v>
      </c>
      <c r="M23" s="2276" t="s">
        <v>675</v>
      </c>
      <c r="N23" s="2277"/>
      <c r="O23" s="3421" t="s">
        <v>1261</v>
      </c>
      <c r="P23" s="3422"/>
      <c r="Q23" s="3422"/>
      <c r="R23" s="3427"/>
      <c r="S23" s="2291"/>
      <c r="T23" s="2279"/>
      <c r="U23" s="2279"/>
      <c r="V23" s="2857"/>
      <c r="W23" s="1494"/>
      <c r="X23" s="1494"/>
      <c r="Y23" s="1494"/>
    </row>
    <row r="24" spans="1:39" s="2844" customFormat="1" x14ac:dyDescent="0.25">
      <c r="A24" s="1468"/>
      <c r="B24" s="2279" t="s">
        <v>68</v>
      </c>
      <c r="C24" s="2607"/>
      <c r="D24" s="2273"/>
      <c r="E24" s="2273"/>
      <c r="F24" s="2273"/>
      <c r="G24" s="2273"/>
      <c r="H24" s="2273"/>
      <c r="I24" s="2290"/>
      <c r="J24" s="2288" t="s">
        <v>675</v>
      </c>
      <c r="K24" s="2282" t="s">
        <v>677</v>
      </c>
      <c r="L24" s="2282" t="s">
        <v>675</v>
      </c>
      <c r="M24" s="2282" t="s">
        <v>675</v>
      </c>
      <c r="N24" s="2283" t="s">
        <v>727</v>
      </c>
      <c r="O24" s="3424" t="s">
        <v>728</v>
      </c>
      <c r="P24" s="3425"/>
      <c r="Q24" s="3425"/>
      <c r="R24" s="3426"/>
      <c r="S24" s="2279">
        <v>1101</v>
      </c>
      <c r="T24" s="2279">
        <v>20</v>
      </c>
      <c r="U24" s="2279">
        <v>1955</v>
      </c>
      <c r="V24" s="2857">
        <v>100</v>
      </c>
      <c r="W24" s="1494">
        <v>102000</v>
      </c>
      <c r="X24" s="1494">
        <v>76500</v>
      </c>
      <c r="Y24" s="1494">
        <v>156000</v>
      </c>
      <c r="Z24" s="1468"/>
      <c r="AA24" s="1468"/>
      <c r="AB24" s="1468"/>
      <c r="AC24" s="1468"/>
      <c r="AD24" s="1468"/>
      <c r="AE24" s="1468"/>
      <c r="AF24" s="1468"/>
      <c r="AG24" s="1468"/>
      <c r="AH24" s="1468"/>
      <c r="AI24" s="1468"/>
      <c r="AJ24" s="1468"/>
      <c r="AK24" s="1468"/>
      <c r="AL24" s="1468"/>
      <c r="AM24" s="1468"/>
    </row>
    <row r="25" spans="1:39" s="1468" customFormat="1" x14ac:dyDescent="0.25">
      <c r="B25" s="2279"/>
      <c r="C25" s="2607"/>
      <c r="D25" s="2273"/>
      <c r="E25" s="2273"/>
      <c r="F25" s="2273"/>
      <c r="G25" s="2273"/>
      <c r="H25" s="2273"/>
      <c r="I25" s="2290"/>
      <c r="J25" s="2275" t="s">
        <v>675</v>
      </c>
      <c r="K25" s="2276" t="s">
        <v>677</v>
      </c>
      <c r="L25" s="2276" t="s">
        <v>680</v>
      </c>
      <c r="M25" s="2276"/>
      <c r="N25" s="2277"/>
      <c r="O25" s="3421" t="s">
        <v>2241</v>
      </c>
      <c r="P25" s="3422"/>
      <c r="Q25" s="3422"/>
      <c r="R25" s="3423"/>
      <c r="S25" s="2279"/>
      <c r="T25" s="2279"/>
      <c r="U25" s="2279"/>
      <c r="V25" s="2857"/>
      <c r="W25" s="1494"/>
      <c r="X25" s="1494"/>
      <c r="Y25" s="1494"/>
    </row>
    <row r="26" spans="1:39" s="1468" customFormat="1" ht="15" customHeight="1" x14ac:dyDescent="0.25">
      <c r="B26" s="2279"/>
      <c r="C26" s="2609"/>
      <c r="D26" s="2286"/>
      <c r="E26" s="2273"/>
      <c r="F26" s="2273"/>
      <c r="G26" s="2273"/>
      <c r="H26" s="2273"/>
      <c r="I26" s="2290"/>
      <c r="J26" s="2275" t="s">
        <v>675</v>
      </c>
      <c r="K26" s="2276" t="s">
        <v>677</v>
      </c>
      <c r="L26" s="2276" t="s">
        <v>680</v>
      </c>
      <c r="M26" s="2276" t="s">
        <v>677</v>
      </c>
      <c r="N26" s="2277"/>
      <c r="O26" s="3421" t="s">
        <v>1781</v>
      </c>
      <c r="P26" s="3422"/>
      <c r="Q26" s="3422"/>
      <c r="R26" s="3423"/>
      <c r="S26" s="2285"/>
      <c r="T26" s="2279"/>
      <c r="U26" s="2279"/>
      <c r="V26" s="2857"/>
      <c r="W26" s="1494"/>
      <c r="X26" s="1494"/>
      <c r="Y26" s="1494"/>
    </row>
    <row r="27" spans="1:39" s="2865" customFormat="1" x14ac:dyDescent="0.25">
      <c r="A27" s="2292"/>
      <c r="B27" s="2899" t="s">
        <v>68</v>
      </c>
      <c r="C27" s="2900"/>
      <c r="D27" s="2880"/>
      <c r="E27" s="2880"/>
      <c r="F27" s="2880"/>
      <c r="G27" s="2880"/>
      <c r="H27" s="2880"/>
      <c r="I27" s="2881"/>
      <c r="J27" s="2901" t="s">
        <v>675</v>
      </c>
      <c r="K27" s="2902" t="s">
        <v>677</v>
      </c>
      <c r="L27" s="2902" t="s">
        <v>680</v>
      </c>
      <c r="M27" s="2902" t="s">
        <v>677</v>
      </c>
      <c r="N27" s="2903" t="s">
        <v>598</v>
      </c>
      <c r="O27" s="3428" t="s">
        <v>1761</v>
      </c>
      <c r="P27" s="3429"/>
      <c r="Q27" s="3429"/>
      <c r="R27" s="3430"/>
      <c r="S27" s="2899">
        <v>1101</v>
      </c>
      <c r="T27" s="2899">
        <v>20</v>
      </c>
      <c r="U27" s="2899">
        <v>1955</v>
      </c>
      <c r="V27" s="2904">
        <v>100</v>
      </c>
      <c r="W27" s="1558">
        <v>4800000</v>
      </c>
      <c r="X27" s="1558">
        <v>3600000</v>
      </c>
      <c r="Y27" s="1558">
        <v>5685600</v>
      </c>
      <c r="Z27" s="2292"/>
      <c r="AA27" s="2292"/>
      <c r="AB27" s="2292"/>
      <c r="AC27" s="2292"/>
      <c r="AD27" s="2292"/>
      <c r="AE27" s="2292"/>
      <c r="AF27" s="2292"/>
      <c r="AG27" s="2292"/>
      <c r="AH27" s="2292"/>
      <c r="AI27" s="2292"/>
      <c r="AJ27" s="2292"/>
      <c r="AK27" s="2292"/>
      <c r="AL27" s="2292"/>
      <c r="AM27" s="2292"/>
    </row>
    <row r="28" spans="1:39" s="1468" customFormat="1" x14ac:dyDescent="0.25">
      <c r="B28" s="2279" t="s">
        <v>68</v>
      </c>
      <c r="C28" s="2609"/>
      <c r="D28" s="2286"/>
      <c r="E28" s="2286" t="s">
        <v>2422</v>
      </c>
      <c r="F28" s="2286"/>
      <c r="G28" s="2286"/>
      <c r="H28" s="2286"/>
      <c r="I28" s="2287"/>
      <c r="J28" s="2288" t="s">
        <v>675</v>
      </c>
      <c r="K28" s="2282" t="s">
        <v>677</v>
      </c>
      <c r="L28" s="2282" t="s">
        <v>680</v>
      </c>
      <c r="M28" s="2282" t="s">
        <v>677</v>
      </c>
      <c r="N28" s="2283" t="s">
        <v>610</v>
      </c>
      <c r="O28" s="3424" t="s">
        <v>1854</v>
      </c>
      <c r="P28" s="3425"/>
      <c r="Q28" s="3425"/>
      <c r="R28" s="3426"/>
      <c r="S28" s="2279">
        <v>1101</v>
      </c>
      <c r="T28" s="2279">
        <v>20</v>
      </c>
      <c r="U28" s="2279">
        <v>1955</v>
      </c>
      <c r="V28" s="2857">
        <v>100</v>
      </c>
      <c r="W28" s="1494"/>
      <c r="X28" s="1494"/>
      <c r="Y28" s="1558"/>
    </row>
    <row r="29" spans="1:39" s="1468" customFormat="1" x14ac:dyDescent="0.25">
      <c r="B29" s="2279"/>
      <c r="C29" s="2609"/>
      <c r="D29" s="2286"/>
      <c r="E29" s="2286"/>
      <c r="F29" s="2286"/>
      <c r="G29" s="2286"/>
      <c r="H29" s="2286"/>
      <c r="I29" s="2287"/>
      <c r="J29" s="2275" t="s">
        <v>675</v>
      </c>
      <c r="K29" s="2276" t="s">
        <v>677</v>
      </c>
      <c r="L29" s="2276" t="s">
        <v>680</v>
      </c>
      <c r="M29" s="2276" t="s">
        <v>675</v>
      </c>
      <c r="N29" s="2277"/>
      <c r="O29" s="3421" t="s">
        <v>730</v>
      </c>
      <c r="P29" s="3422"/>
      <c r="Q29" s="3422"/>
      <c r="R29" s="3423"/>
      <c r="S29" s="2285"/>
      <c r="T29" s="2279"/>
      <c r="U29" s="2285"/>
      <c r="V29" s="2857"/>
      <c r="W29" s="1494"/>
      <c r="X29" s="1494"/>
      <c r="Y29" s="2293"/>
    </row>
    <row r="30" spans="1:39" s="2844" customFormat="1" x14ac:dyDescent="0.25">
      <c r="A30" s="1468"/>
      <c r="B30" s="2279" t="s">
        <v>68</v>
      </c>
      <c r="C30" s="2609"/>
      <c r="D30" s="2286"/>
      <c r="E30" s="2286"/>
      <c r="F30" s="2286"/>
      <c r="G30" s="2286"/>
      <c r="H30" s="2286"/>
      <c r="I30" s="2287"/>
      <c r="J30" s="2288" t="s">
        <v>675</v>
      </c>
      <c r="K30" s="2282" t="s">
        <v>677</v>
      </c>
      <c r="L30" s="2282" t="s">
        <v>680</v>
      </c>
      <c r="M30" s="2282" t="s">
        <v>675</v>
      </c>
      <c r="N30" s="2283" t="s">
        <v>598</v>
      </c>
      <c r="O30" s="3424" t="s">
        <v>729</v>
      </c>
      <c r="P30" s="3425"/>
      <c r="Q30" s="3425"/>
      <c r="R30" s="3426"/>
      <c r="S30" s="2279">
        <v>1101</v>
      </c>
      <c r="T30" s="2279">
        <v>20</v>
      </c>
      <c r="U30" s="2279">
        <v>1955</v>
      </c>
      <c r="V30" s="2857">
        <v>100</v>
      </c>
      <c r="W30" s="1494">
        <v>194797.66</v>
      </c>
      <c r="X30" s="1494">
        <v>146098.25</v>
      </c>
      <c r="Y30" s="1494">
        <v>194797.66</v>
      </c>
      <c r="Z30" s="1468"/>
      <c r="AA30" s="1468"/>
      <c r="AB30" s="1468"/>
      <c r="AC30" s="1468"/>
      <c r="AD30" s="1468"/>
      <c r="AE30" s="1468"/>
      <c r="AF30" s="1468"/>
      <c r="AG30" s="1468"/>
      <c r="AH30" s="1468"/>
      <c r="AI30" s="1468"/>
      <c r="AJ30" s="1468"/>
      <c r="AK30" s="1468"/>
      <c r="AL30" s="1468"/>
      <c r="AM30" s="1468"/>
    </row>
    <row r="31" spans="1:39" s="1468" customFormat="1" x14ac:dyDescent="0.25">
      <c r="B31" s="2279" t="s">
        <v>68</v>
      </c>
      <c r="C31" s="2609"/>
      <c r="D31" s="2286"/>
      <c r="E31" s="2286"/>
      <c r="F31" s="2286"/>
      <c r="G31" s="2286"/>
      <c r="H31" s="2286"/>
      <c r="I31" s="2287"/>
      <c r="J31" s="2288" t="s">
        <v>675</v>
      </c>
      <c r="K31" s="2282" t="s">
        <v>677</v>
      </c>
      <c r="L31" s="2282" t="s">
        <v>680</v>
      </c>
      <c r="M31" s="2282" t="s">
        <v>675</v>
      </c>
      <c r="N31" s="2283" t="s">
        <v>610</v>
      </c>
      <c r="O31" s="3424" t="s">
        <v>731</v>
      </c>
      <c r="P31" s="3425"/>
      <c r="Q31" s="3425"/>
      <c r="R31" s="3426"/>
      <c r="S31" s="2279">
        <v>1101</v>
      </c>
      <c r="T31" s="2279">
        <v>20</v>
      </c>
      <c r="U31" s="2279">
        <v>1955</v>
      </c>
      <c r="V31" s="2857">
        <v>100</v>
      </c>
      <c r="W31" s="1494"/>
      <c r="X31" s="1494"/>
      <c r="Y31" s="1494"/>
    </row>
    <row r="32" spans="1:39" s="1468" customFormat="1" x14ac:dyDescent="0.25">
      <c r="B32" s="2279"/>
      <c r="C32" s="2609"/>
      <c r="D32" s="2286"/>
      <c r="E32" s="2286"/>
      <c r="F32" s="2286"/>
      <c r="G32" s="2286"/>
      <c r="H32" s="2286"/>
      <c r="I32" s="2287"/>
      <c r="J32" s="2275" t="s">
        <v>675</v>
      </c>
      <c r="K32" s="2276" t="s">
        <v>677</v>
      </c>
      <c r="L32" s="2276" t="s">
        <v>723</v>
      </c>
      <c r="M32" s="2282"/>
      <c r="N32" s="2283"/>
      <c r="O32" s="3421" t="s">
        <v>491</v>
      </c>
      <c r="P32" s="3422"/>
      <c r="Q32" s="3422"/>
      <c r="R32" s="3423"/>
      <c r="S32" s="2285"/>
      <c r="T32" s="2279"/>
      <c r="U32" s="2285"/>
      <c r="V32" s="2857"/>
      <c r="W32" s="1494"/>
      <c r="X32" s="1494"/>
      <c r="Y32" s="1494"/>
    </row>
    <row r="33" spans="1:41" s="1468" customFormat="1" x14ac:dyDescent="0.25">
      <c r="B33" s="2279"/>
      <c r="C33" s="2609"/>
      <c r="D33" s="2286"/>
      <c r="E33" s="2286"/>
      <c r="F33" s="2286"/>
      <c r="G33" s="2286"/>
      <c r="H33" s="2286"/>
      <c r="I33" s="2287"/>
      <c r="J33" s="2275" t="s">
        <v>675</v>
      </c>
      <c r="K33" s="2276" t="s">
        <v>677</v>
      </c>
      <c r="L33" s="2276" t="s">
        <v>723</v>
      </c>
      <c r="M33" s="2276" t="s">
        <v>677</v>
      </c>
      <c r="N33" s="2277"/>
      <c r="O33" s="3421" t="s">
        <v>1143</v>
      </c>
      <c r="P33" s="3422"/>
      <c r="Q33" s="3422"/>
      <c r="R33" s="3423"/>
      <c r="S33" s="2285"/>
      <c r="T33" s="2285"/>
      <c r="U33" s="2279"/>
      <c r="V33" s="2857"/>
      <c r="W33" s="1494"/>
      <c r="X33" s="1494"/>
      <c r="Y33" s="1494"/>
    </row>
    <row r="34" spans="1:41" s="2844" customFormat="1" x14ac:dyDescent="0.25">
      <c r="A34" s="1468"/>
      <c r="B34" s="2279" t="s">
        <v>68</v>
      </c>
      <c r="C34" s="2609"/>
      <c r="D34" s="2286"/>
      <c r="E34" s="2286"/>
      <c r="F34" s="2286"/>
      <c r="G34" s="2286"/>
      <c r="H34" s="2286"/>
      <c r="I34" s="2287"/>
      <c r="J34" s="2288" t="s">
        <v>675</v>
      </c>
      <c r="K34" s="2282" t="s">
        <v>677</v>
      </c>
      <c r="L34" s="2282" t="s">
        <v>723</v>
      </c>
      <c r="M34" s="2282" t="s">
        <v>677</v>
      </c>
      <c r="N34" s="2283" t="s">
        <v>598</v>
      </c>
      <c r="O34" s="3424" t="s">
        <v>319</v>
      </c>
      <c r="P34" s="3425"/>
      <c r="Q34" s="3425"/>
      <c r="R34" s="3426"/>
      <c r="S34" s="2279">
        <v>1101</v>
      </c>
      <c r="T34" s="2279">
        <v>20</v>
      </c>
      <c r="U34" s="2279">
        <v>1955</v>
      </c>
      <c r="V34" s="2857">
        <v>100</v>
      </c>
      <c r="W34" s="1494">
        <v>140269.4</v>
      </c>
      <c r="X34" s="1494">
        <v>105209.55</v>
      </c>
      <c r="Y34" s="1494">
        <v>140000</v>
      </c>
      <c r="Z34" s="1468"/>
      <c r="AA34" s="1468"/>
      <c r="AB34" s="1468"/>
      <c r="AC34" s="1468"/>
      <c r="AD34" s="1468"/>
      <c r="AE34" s="1468"/>
      <c r="AF34" s="1468"/>
      <c r="AG34" s="1468"/>
      <c r="AH34" s="1468"/>
      <c r="AI34" s="1468"/>
      <c r="AJ34" s="1468"/>
      <c r="AK34" s="1468"/>
      <c r="AL34" s="1468"/>
      <c r="AM34" s="1468"/>
    </row>
    <row r="35" spans="1:41" s="1468" customFormat="1" x14ac:dyDescent="0.25">
      <c r="B35" s="2279"/>
      <c r="C35" s="2609"/>
      <c r="D35" s="2286"/>
      <c r="E35" s="2286"/>
      <c r="F35" s="2286"/>
      <c r="G35" s="2286"/>
      <c r="H35" s="2286"/>
      <c r="I35" s="2287"/>
      <c r="J35" s="2275" t="s">
        <v>675</v>
      </c>
      <c r="K35" s="2276" t="s">
        <v>677</v>
      </c>
      <c r="L35" s="2276" t="s">
        <v>723</v>
      </c>
      <c r="M35" s="2276" t="s">
        <v>675</v>
      </c>
      <c r="N35" s="2277"/>
      <c r="O35" s="3421" t="s">
        <v>2088</v>
      </c>
      <c r="P35" s="3422"/>
      <c r="Q35" s="3422"/>
      <c r="R35" s="3423"/>
      <c r="S35" s="2285"/>
      <c r="T35" s="2279"/>
      <c r="U35" s="2279"/>
      <c r="V35" s="2857"/>
      <c r="W35" s="1494"/>
      <c r="X35" s="1494"/>
      <c r="Y35" s="1494"/>
    </row>
    <row r="36" spans="1:41" s="2844" customFormat="1" x14ac:dyDescent="0.25">
      <c r="A36" s="1468"/>
      <c r="B36" s="2279" t="s">
        <v>68</v>
      </c>
      <c r="C36" s="2609"/>
      <c r="D36" s="2286"/>
      <c r="E36" s="2286"/>
      <c r="F36" s="2286"/>
      <c r="G36" s="2286"/>
      <c r="H36" s="2286"/>
      <c r="I36" s="2287"/>
      <c r="J36" s="2288" t="s">
        <v>675</v>
      </c>
      <c r="K36" s="2282" t="s">
        <v>677</v>
      </c>
      <c r="L36" s="2282" t="s">
        <v>723</v>
      </c>
      <c r="M36" s="2282" t="s">
        <v>675</v>
      </c>
      <c r="N36" s="2283" t="s">
        <v>598</v>
      </c>
      <c r="O36" s="3424" t="s">
        <v>2242</v>
      </c>
      <c r="P36" s="3425"/>
      <c r="Q36" s="3425"/>
      <c r="R36" s="3426"/>
      <c r="S36" s="2279">
        <v>1101</v>
      </c>
      <c r="T36" s="2279">
        <v>20</v>
      </c>
      <c r="U36" s="2279">
        <v>1955</v>
      </c>
      <c r="V36" s="2857">
        <v>100</v>
      </c>
      <c r="W36" s="1494">
        <v>170677.41</v>
      </c>
      <c r="X36" s="1494">
        <v>128008.08</v>
      </c>
      <c r="Y36" s="1494">
        <v>150000</v>
      </c>
      <c r="Z36" s="1468"/>
      <c r="AA36" s="1468"/>
      <c r="AB36" s="1468"/>
      <c r="AC36" s="1468"/>
      <c r="AD36" s="1468"/>
      <c r="AE36" s="1468"/>
      <c r="AF36" s="1468"/>
      <c r="AG36" s="1468"/>
      <c r="AH36" s="1468"/>
      <c r="AI36" s="1468"/>
      <c r="AJ36" s="1468"/>
      <c r="AK36" s="1468"/>
      <c r="AL36" s="1468"/>
      <c r="AM36" s="1468"/>
    </row>
    <row r="37" spans="1:41" s="1468" customFormat="1" x14ac:dyDescent="0.25">
      <c r="B37" s="2279"/>
      <c r="C37" s="2609"/>
      <c r="D37" s="2286"/>
      <c r="E37" s="2286"/>
      <c r="F37" s="2286"/>
      <c r="G37" s="2286"/>
      <c r="H37" s="2286"/>
      <c r="I37" s="2287"/>
      <c r="J37" s="2275" t="s">
        <v>675</v>
      </c>
      <c r="K37" s="2276" t="s">
        <v>677</v>
      </c>
      <c r="L37" s="2276" t="s">
        <v>723</v>
      </c>
      <c r="M37" s="2276" t="s">
        <v>680</v>
      </c>
      <c r="N37" s="2277"/>
      <c r="O37" s="3421" t="s">
        <v>1262</v>
      </c>
      <c r="P37" s="3422"/>
      <c r="Q37" s="3422"/>
      <c r="R37" s="3423"/>
      <c r="S37" s="2279"/>
      <c r="T37" s="2285"/>
      <c r="U37" s="2279"/>
      <c r="V37" s="2857"/>
      <c r="W37" s="1494"/>
      <c r="X37" s="1494"/>
      <c r="Y37" s="1494"/>
    </row>
    <row r="38" spans="1:41" s="2844" customFormat="1" x14ac:dyDescent="0.25">
      <c r="A38" s="1468"/>
      <c r="B38" s="2279" t="s">
        <v>68</v>
      </c>
      <c r="C38" s="2609"/>
      <c r="D38" s="2286"/>
      <c r="E38" s="2286"/>
      <c r="F38" s="2286"/>
      <c r="G38" s="2286"/>
      <c r="H38" s="2286"/>
      <c r="I38" s="2287"/>
      <c r="J38" s="2288" t="s">
        <v>675</v>
      </c>
      <c r="K38" s="2282" t="s">
        <v>677</v>
      </c>
      <c r="L38" s="2282" t="s">
        <v>723</v>
      </c>
      <c r="M38" s="2282" t="s">
        <v>680</v>
      </c>
      <c r="N38" s="2283" t="s">
        <v>598</v>
      </c>
      <c r="O38" s="3424" t="s">
        <v>732</v>
      </c>
      <c r="P38" s="3425"/>
      <c r="Q38" s="3425"/>
      <c r="R38" s="3426"/>
      <c r="S38" s="2279">
        <v>1101</v>
      </c>
      <c r="T38" s="2279">
        <v>20</v>
      </c>
      <c r="U38" s="2279">
        <v>1955</v>
      </c>
      <c r="V38" s="2857">
        <v>100</v>
      </c>
      <c r="W38" s="1494">
        <v>140000</v>
      </c>
      <c r="X38" s="1494">
        <v>105000</v>
      </c>
      <c r="Y38" s="1494">
        <v>140000</v>
      </c>
      <c r="Z38" s="1468"/>
      <c r="AA38" s="1468"/>
      <c r="AB38" s="1468"/>
      <c r="AC38" s="1468"/>
      <c r="AD38" s="1468"/>
      <c r="AE38" s="1468"/>
      <c r="AF38" s="1468"/>
      <c r="AG38" s="1468"/>
      <c r="AH38" s="1468"/>
      <c r="AI38" s="1468"/>
      <c r="AJ38" s="1468"/>
      <c r="AK38" s="1468"/>
      <c r="AL38" s="1468"/>
      <c r="AM38" s="1468"/>
    </row>
    <row r="39" spans="1:41" s="1468" customFormat="1" x14ac:dyDescent="0.25">
      <c r="B39" s="2279"/>
      <c r="C39" s="2609"/>
      <c r="D39" s="2286"/>
      <c r="E39" s="2286"/>
      <c r="F39" s="2286"/>
      <c r="G39" s="2286"/>
      <c r="H39" s="2286"/>
      <c r="I39" s="2287"/>
      <c r="J39" s="2275" t="s">
        <v>675</v>
      </c>
      <c r="K39" s="2276" t="s">
        <v>677</v>
      </c>
      <c r="L39" s="2276" t="s">
        <v>723</v>
      </c>
      <c r="M39" s="2276" t="s">
        <v>722</v>
      </c>
      <c r="N39" s="2277"/>
      <c r="O39" s="3421" t="s">
        <v>2243</v>
      </c>
      <c r="P39" s="3422"/>
      <c r="Q39" s="3422"/>
      <c r="R39" s="3423"/>
      <c r="S39" s="2285"/>
      <c r="T39" s="2279"/>
      <c r="U39" s="2294"/>
      <c r="V39" s="2857"/>
      <c r="W39" s="1494"/>
      <c r="X39" s="1494"/>
      <c r="Y39" s="1494"/>
    </row>
    <row r="40" spans="1:41" s="2844" customFormat="1" ht="15.75" thickBot="1" x14ac:dyDescent="0.3">
      <c r="A40" s="1468"/>
      <c r="B40" s="2279" t="s">
        <v>68</v>
      </c>
      <c r="C40" s="2609"/>
      <c r="D40" s="2286"/>
      <c r="E40" s="2286"/>
      <c r="F40" s="2286"/>
      <c r="G40" s="2286"/>
      <c r="H40" s="2286"/>
      <c r="I40" s="2287"/>
      <c r="J40" s="2288" t="s">
        <v>675</v>
      </c>
      <c r="K40" s="2282" t="s">
        <v>677</v>
      </c>
      <c r="L40" s="2282" t="s">
        <v>723</v>
      </c>
      <c r="M40" s="2282" t="s">
        <v>722</v>
      </c>
      <c r="N40" s="2283" t="s">
        <v>598</v>
      </c>
      <c r="O40" s="3424" t="s">
        <v>2244</v>
      </c>
      <c r="P40" s="3425"/>
      <c r="Q40" s="3425"/>
      <c r="R40" s="3426"/>
      <c r="S40" s="2279">
        <v>1101</v>
      </c>
      <c r="T40" s="2279">
        <v>20</v>
      </c>
      <c r="U40" s="2295">
        <v>1955</v>
      </c>
      <c r="V40" s="2857">
        <v>100</v>
      </c>
      <c r="W40" s="1494"/>
      <c r="X40" s="1494"/>
      <c r="Y40" s="1494"/>
      <c r="Z40" s="1468"/>
      <c r="AA40" s="1468"/>
      <c r="AB40" s="1468"/>
      <c r="AC40" s="1468"/>
      <c r="AD40" s="1468"/>
      <c r="AE40" s="1468"/>
      <c r="AF40" s="1468"/>
      <c r="AG40" s="1468"/>
      <c r="AH40" s="1468"/>
      <c r="AI40" s="1468"/>
      <c r="AJ40" s="1468"/>
      <c r="AK40" s="1468"/>
      <c r="AL40" s="1468"/>
      <c r="AM40" s="1468"/>
    </row>
    <row r="41" spans="1:41" s="1469" customFormat="1" ht="15.75" thickBot="1" x14ac:dyDescent="0.3">
      <c r="B41" s="2142"/>
      <c r="C41" s="2143"/>
      <c r="D41" s="2144"/>
      <c r="E41" s="2144"/>
      <c r="F41" s="2144"/>
      <c r="G41" s="2144"/>
      <c r="H41" s="2144"/>
      <c r="I41" s="2145"/>
      <c r="J41" s="2146"/>
      <c r="K41" s="2147"/>
      <c r="L41" s="2147"/>
      <c r="M41" s="2147"/>
      <c r="N41" s="2148"/>
      <c r="O41" s="1098"/>
      <c r="P41" s="1098"/>
      <c r="Q41" s="1098"/>
      <c r="R41" s="1098"/>
      <c r="S41" s="2149"/>
      <c r="T41" s="2149"/>
      <c r="U41" s="1621"/>
      <c r="V41" s="2150"/>
      <c r="W41" s="2151"/>
      <c r="X41" s="2151"/>
      <c r="Y41" s="2151"/>
      <c r="Z41" s="1468"/>
      <c r="AA41" s="1468"/>
      <c r="AB41" s="1468"/>
      <c r="AC41" s="1468"/>
      <c r="AD41" s="1468"/>
      <c r="AE41" s="1468"/>
      <c r="AF41" s="1468"/>
      <c r="AG41" s="1468"/>
      <c r="AH41" s="1468"/>
      <c r="AI41" s="1468"/>
      <c r="AJ41" s="1468"/>
      <c r="AK41" s="1468"/>
      <c r="AL41" s="1468"/>
      <c r="AM41" s="1468"/>
      <c r="AN41" s="1468"/>
      <c r="AO41" s="1468"/>
    </row>
    <row r="42" spans="1:41" s="1888" customFormat="1" ht="15.75" thickBot="1" x14ac:dyDescent="0.3">
      <c r="A42" s="1468"/>
      <c r="B42" s="3415" t="s">
        <v>9</v>
      </c>
      <c r="C42" s="3416"/>
      <c r="D42" s="3416"/>
      <c r="E42" s="3416"/>
      <c r="F42" s="3416"/>
      <c r="G42" s="3416"/>
      <c r="H42" s="3416"/>
      <c r="I42" s="3416"/>
      <c r="J42" s="3416"/>
      <c r="K42" s="3416"/>
      <c r="L42" s="3416"/>
      <c r="M42" s="3416"/>
      <c r="N42" s="3416"/>
      <c r="O42" s="3416"/>
      <c r="P42" s="3416"/>
      <c r="Q42" s="3416"/>
      <c r="R42" s="3416"/>
      <c r="S42" s="3416"/>
      <c r="T42" s="3416"/>
      <c r="U42" s="3416"/>
      <c r="V42" s="3417"/>
      <c r="W42" s="1891">
        <f>SUM(W17:W41)</f>
        <v>14378876.300000001</v>
      </c>
      <c r="X42" s="1891">
        <f>SUM(X16:X41)</f>
        <v>10784164.820000002</v>
      </c>
      <c r="Y42" s="1891">
        <f>SUM(Y18:Y41)</f>
        <v>15763802.66</v>
      </c>
      <c r="Z42" s="1468"/>
      <c r="AA42" s="1468"/>
      <c r="AB42" s="1468"/>
      <c r="AC42" s="1468"/>
      <c r="AD42" s="1468"/>
      <c r="AE42" s="1468"/>
      <c r="AF42" s="1468"/>
      <c r="AG42" s="1468"/>
      <c r="AH42" s="1468"/>
      <c r="AI42" s="1468"/>
      <c r="AJ42" s="1468"/>
      <c r="AK42" s="1468"/>
      <c r="AL42" s="1468"/>
      <c r="AM42" s="1468"/>
      <c r="AN42" s="1468"/>
      <c r="AO42" s="1468"/>
    </row>
    <row r="43" spans="1:41" x14ac:dyDescent="0.25">
      <c r="B43" s="6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61"/>
      <c r="Z43" s="1468"/>
      <c r="AA43" s="1468"/>
      <c r="AB43" s="1468"/>
      <c r="AC43" s="1468"/>
      <c r="AD43" s="1468"/>
      <c r="AE43" s="1468"/>
      <c r="AF43" s="1468"/>
      <c r="AG43" s="1468"/>
      <c r="AH43" s="1468"/>
      <c r="AI43" s="1468"/>
      <c r="AJ43" s="1468"/>
      <c r="AK43" s="1468"/>
      <c r="AL43" s="1468"/>
      <c r="AM43" s="1468"/>
      <c r="AN43" s="1468"/>
      <c r="AO43" s="1468"/>
    </row>
    <row r="44" spans="1:41" x14ac:dyDescent="0.25">
      <c r="B44" s="5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62"/>
      <c r="AA44" s="1468"/>
      <c r="AB44" s="1468"/>
      <c r="AC44" s="1468"/>
      <c r="AD44" s="1468"/>
      <c r="AE44" s="1468"/>
      <c r="AF44" s="1468"/>
      <c r="AG44" s="1468"/>
      <c r="AH44" s="1468"/>
      <c r="AI44" s="1468"/>
      <c r="AJ44" s="1468"/>
      <c r="AK44" s="1468"/>
      <c r="AL44" s="1468"/>
      <c r="AM44" s="1468"/>
    </row>
    <row r="45" spans="1:41" ht="15.75" thickBot="1" x14ac:dyDescent="0.3">
      <c r="A45" s="1291"/>
      <c r="C45" s="807"/>
      <c r="D45" s="807"/>
      <c r="E45" s="807"/>
      <c r="F45" s="807"/>
      <c r="G45" s="807"/>
      <c r="J45" s="2"/>
      <c r="K45" s="2"/>
      <c r="L45" s="2"/>
      <c r="M45" s="2"/>
      <c r="N45" s="64"/>
      <c r="O45" s="64"/>
      <c r="P45" s="64"/>
      <c r="Q45" s="64"/>
      <c r="R45" s="2"/>
      <c r="S45" s="2"/>
      <c r="T45" s="2"/>
      <c r="U45" s="64"/>
      <c r="V45" s="64"/>
      <c r="W45" s="64"/>
      <c r="X45" s="64"/>
      <c r="Y45" s="62"/>
      <c r="AA45" s="1468"/>
      <c r="AB45" s="1468"/>
      <c r="AC45" s="1468"/>
      <c r="AD45" s="1468"/>
      <c r="AE45" s="1468"/>
      <c r="AF45" s="1468"/>
      <c r="AG45" s="1468"/>
      <c r="AH45" s="1468"/>
      <c r="AI45" s="1468"/>
      <c r="AJ45" s="1468"/>
      <c r="AK45" s="1468"/>
      <c r="AL45" s="1468"/>
      <c r="AM45" s="1468"/>
    </row>
    <row r="46" spans="1:41" x14ac:dyDescent="0.25">
      <c r="B46" s="1288"/>
      <c r="C46" s="3412" t="s">
        <v>28</v>
      </c>
      <c r="D46" s="3412"/>
      <c r="E46" s="3412"/>
      <c r="F46" s="3412"/>
      <c r="G46" s="3412"/>
      <c r="J46" s="2"/>
      <c r="K46" s="2"/>
      <c r="L46" s="2"/>
      <c r="M46" s="2"/>
      <c r="N46" s="3086" t="s">
        <v>698</v>
      </c>
      <c r="O46" s="3086"/>
      <c r="P46" s="3086"/>
      <c r="Q46" s="3086"/>
      <c r="R46" s="2"/>
      <c r="S46" s="2"/>
      <c r="T46" s="2"/>
      <c r="U46" s="3086" t="s">
        <v>12</v>
      </c>
      <c r="V46" s="3086"/>
      <c r="W46" s="3086"/>
      <c r="X46" s="3086"/>
      <c r="Y46" s="62"/>
      <c r="AA46" s="1468"/>
      <c r="AB46" s="1468"/>
      <c r="AC46" s="1468"/>
      <c r="AD46" s="1468"/>
      <c r="AE46" s="1468"/>
      <c r="AF46" s="1468"/>
      <c r="AG46" s="1468"/>
      <c r="AH46" s="1468"/>
      <c r="AI46" s="1468"/>
      <c r="AJ46" s="1468"/>
      <c r="AK46" s="1468"/>
      <c r="AL46" s="1468"/>
      <c r="AM46" s="1468"/>
    </row>
    <row r="47" spans="1:41" ht="15.75" thickBot="1" x14ac:dyDescent="0.3">
      <c r="B47" s="63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8">
        <v>26</v>
      </c>
      <c r="AA47" s="1468"/>
      <c r="AB47" s="1468"/>
      <c r="AC47" s="1468"/>
      <c r="AD47" s="1468"/>
      <c r="AE47" s="1468"/>
      <c r="AF47" s="1468"/>
      <c r="AG47" s="1468"/>
      <c r="AH47" s="1468"/>
      <c r="AI47" s="1468"/>
      <c r="AJ47" s="1468"/>
      <c r="AK47" s="1468"/>
      <c r="AL47" s="1468"/>
      <c r="AM47" s="1468"/>
    </row>
    <row r="48" spans="1:41" x14ac:dyDescent="0.25">
      <c r="AA48" s="1468"/>
      <c r="AB48" s="1468"/>
      <c r="AC48" s="1468"/>
      <c r="AD48" s="1468"/>
      <c r="AE48" s="1468"/>
      <c r="AF48" s="1468"/>
      <c r="AG48" s="1468"/>
      <c r="AH48" s="1468"/>
      <c r="AI48" s="1468"/>
      <c r="AJ48" s="1468"/>
      <c r="AK48" s="1468"/>
      <c r="AL48" s="1468"/>
      <c r="AM48" s="1468"/>
    </row>
    <row r="49" spans="20:25" x14ac:dyDescent="0.25">
      <c r="Y49" s="815"/>
    </row>
    <row r="53" spans="20:25" x14ac:dyDescent="0.25">
      <c r="T53" s="2731"/>
    </row>
    <row r="54" spans="20:25" x14ac:dyDescent="0.25">
      <c r="T54" s="2731"/>
    </row>
    <row r="55" spans="20:25" x14ac:dyDescent="0.25">
      <c r="T55" s="2731"/>
    </row>
    <row r="56" spans="20:25" x14ac:dyDescent="0.25">
      <c r="T56" s="2731"/>
    </row>
    <row r="57" spans="20:25" x14ac:dyDescent="0.25">
      <c r="T57" s="2731"/>
    </row>
    <row r="58" spans="20:25" x14ac:dyDescent="0.25">
      <c r="T58" s="2731"/>
    </row>
    <row r="60" spans="20:25" x14ac:dyDescent="0.25">
      <c r="W60" s="336"/>
    </row>
    <row r="61" spans="20:25" x14ac:dyDescent="0.25">
      <c r="W61" s="1454"/>
    </row>
    <row r="62" spans="20:25" x14ac:dyDescent="0.25">
      <c r="W62" s="336"/>
    </row>
    <row r="63" spans="20:25" x14ac:dyDescent="0.25">
      <c r="W63" s="336"/>
    </row>
  </sheetData>
  <mergeCells count="63">
    <mergeCell ref="O38:R38"/>
    <mergeCell ref="O39:R39"/>
    <mergeCell ref="O40:R40"/>
    <mergeCell ref="O33:R33"/>
    <mergeCell ref="O34:R34"/>
    <mergeCell ref="O35:R35"/>
    <mergeCell ref="O36:R36"/>
    <mergeCell ref="O37:R37"/>
    <mergeCell ref="O28:R28"/>
    <mergeCell ref="O29:R29"/>
    <mergeCell ref="O30:R30"/>
    <mergeCell ref="O31:R31"/>
    <mergeCell ref="O32:R32"/>
    <mergeCell ref="O23:R23"/>
    <mergeCell ref="O24:R24"/>
    <mergeCell ref="O25:R25"/>
    <mergeCell ref="O26:R26"/>
    <mergeCell ref="O27:R27"/>
    <mergeCell ref="O18:R18"/>
    <mergeCell ref="O19:R19"/>
    <mergeCell ref="O20:R20"/>
    <mergeCell ref="O21:R21"/>
    <mergeCell ref="O22:R22"/>
    <mergeCell ref="E7:I7"/>
    <mergeCell ref="C46:G46"/>
    <mergeCell ref="H11:H14"/>
    <mergeCell ref="W11:W14"/>
    <mergeCell ref="W10:X10"/>
    <mergeCell ref="X11:X14"/>
    <mergeCell ref="I9:W9"/>
    <mergeCell ref="U46:X46"/>
    <mergeCell ref="N46:Q46"/>
    <mergeCell ref="I10:I14"/>
    <mergeCell ref="J11:J14"/>
    <mergeCell ref="K11:K14"/>
    <mergeCell ref="J10:N10"/>
    <mergeCell ref="L11:L14"/>
    <mergeCell ref="B42:V42"/>
    <mergeCell ref="M11:M14"/>
    <mergeCell ref="Y11:Y14"/>
    <mergeCell ref="D10:H10"/>
    <mergeCell ref="G11:G14"/>
    <mergeCell ref="S10:S14"/>
    <mergeCell ref="B2:Y2"/>
    <mergeCell ref="B3:Y3"/>
    <mergeCell ref="B4:Y4"/>
    <mergeCell ref="B5:Y5"/>
    <mergeCell ref="B8:Y8"/>
    <mergeCell ref="W6:Y6"/>
    <mergeCell ref="X7:Y7"/>
    <mergeCell ref="B10:B14"/>
    <mergeCell ref="C10:C14"/>
    <mergeCell ref="D11:D14"/>
    <mergeCell ref="E11:E14"/>
    <mergeCell ref="F11:F14"/>
    <mergeCell ref="O17:R17"/>
    <mergeCell ref="O16:R16"/>
    <mergeCell ref="V10:V14"/>
    <mergeCell ref="N11:N14"/>
    <mergeCell ref="O15:R15"/>
    <mergeCell ref="O12:R12"/>
    <mergeCell ref="T10:T14"/>
    <mergeCell ref="U10:U14"/>
  </mergeCells>
  <pageMargins left="0.25" right="0.25" top="0.75" bottom="0.75" header="0.3" footer="0.3"/>
  <pageSetup paperSize="5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FF0000"/>
    <pageSetUpPr fitToPage="1"/>
  </sheetPr>
  <dimension ref="A1:AR81"/>
  <sheetViews>
    <sheetView topLeftCell="A14" zoomScaleNormal="100" workbookViewId="0">
      <selection activeCell="F29" sqref="F29"/>
    </sheetView>
  </sheetViews>
  <sheetFormatPr baseColWidth="10" defaultRowHeight="15" x14ac:dyDescent="0.25"/>
  <cols>
    <col min="1" max="1" width="8.5703125" style="1246" customWidth="1"/>
    <col min="2" max="2" width="7.42578125" customWidth="1"/>
    <col min="3" max="3" width="8.28515625" customWidth="1"/>
    <col min="4" max="4" width="3.7109375" customWidth="1"/>
    <col min="5" max="5" width="4.42578125" customWidth="1"/>
    <col min="6" max="6" width="5.85546875" customWidth="1"/>
    <col min="7" max="7" width="5" customWidth="1"/>
    <col min="8" max="8" width="4" customWidth="1"/>
    <col min="9" max="9" width="3.5703125" customWidth="1"/>
    <col min="10" max="13" width="4.7109375" customWidth="1"/>
    <col min="14" max="14" width="7.28515625" customWidth="1"/>
    <col min="18" max="18" width="36.85546875" customWidth="1"/>
    <col min="19" max="19" width="10.42578125" customWidth="1"/>
    <col min="20" max="20" width="15.85546875" customWidth="1"/>
    <col min="21" max="21" width="15.7109375" customWidth="1"/>
    <col min="22" max="22" width="12.85546875" customWidth="1"/>
    <col min="23" max="23" width="17.28515625" customWidth="1"/>
    <col min="24" max="24" width="17.85546875" customWidth="1"/>
    <col min="25" max="26" width="17.7109375" customWidth="1"/>
  </cols>
  <sheetData>
    <row r="1" spans="2:25" s="1246" customFormat="1" ht="15.75" thickBot="1" x14ac:dyDescent="0.3"/>
    <row r="2" spans="2:25" x14ac:dyDescent="0.25">
      <c r="B2" s="3102" t="s">
        <v>17</v>
      </c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6"/>
      <c r="N2" s="3036"/>
      <c r="O2" s="3036"/>
      <c r="P2" s="3036"/>
      <c r="Q2" s="3036"/>
      <c r="R2" s="3036"/>
      <c r="S2" s="3036"/>
      <c r="T2" s="3036"/>
      <c r="U2" s="3036"/>
      <c r="V2" s="3036"/>
      <c r="W2" s="3036"/>
      <c r="X2" s="3036"/>
      <c r="Y2" s="3037"/>
    </row>
    <row r="3" spans="2:25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221"/>
      <c r="O3" s="3221"/>
      <c r="P3" s="3221"/>
      <c r="Q3" s="3221"/>
      <c r="R3" s="3221"/>
      <c r="S3" s="3221"/>
      <c r="T3" s="3221"/>
      <c r="U3" s="3221"/>
      <c r="V3" s="3221"/>
      <c r="W3" s="3221"/>
      <c r="X3" s="3221"/>
      <c r="Y3" s="3222"/>
    </row>
    <row r="4" spans="2:25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425" t="s">
        <v>684</v>
      </c>
      <c r="C6" s="424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34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3037"/>
    </row>
    <row r="7" spans="2:25" x14ac:dyDescent="0.25">
      <c r="B7" s="55"/>
      <c r="C7" s="2"/>
      <c r="D7" s="2"/>
      <c r="E7" s="3000" t="s">
        <v>2033</v>
      </c>
      <c r="F7" s="3000"/>
      <c r="G7" s="3000"/>
      <c r="H7" s="3000"/>
      <c r="I7" s="3000"/>
      <c r="J7" s="3000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/>
      <c r="X7" s="26" t="s">
        <v>19</v>
      </c>
      <c r="Y7" s="62"/>
    </row>
    <row r="8" spans="2:25" x14ac:dyDescent="0.25">
      <c r="B8" s="3038" t="s">
        <v>2261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25" ht="15.75" thickBot="1" x14ac:dyDescent="0.3">
      <c r="B10" s="2999" t="s">
        <v>699</v>
      </c>
      <c r="C10" s="3000"/>
      <c r="D10" s="3000"/>
      <c r="E10" s="3000"/>
      <c r="F10" s="3000"/>
      <c r="G10" s="3022" t="s">
        <v>700</v>
      </c>
      <c r="H10" s="3022"/>
      <c r="I10" s="3022"/>
      <c r="J10" s="3022"/>
      <c r="K10" s="3022"/>
      <c r="L10" s="3022"/>
      <c r="M10" s="3022"/>
      <c r="N10" s="3022"/>
      <c r="O10" s="3022"/>
      <c r="P10" s="3022"/>
      <c r="Q10" s="3022"/>
      <c r="R10" s="3022"/>
      <c r="S10" s="3022"/>
      <c r="T10" s="3022"/>
      <c r="U10" s="3022"/>
      <c r="V10" s="193"/>
      <c r="W10" s="193"/>
      <c r="X10" s="64"/>
      <c r="Y10" s="68"/>
    </row>
    <row r="11" spans="2:25" ht="15.75" customHeight="1" thickBot="1" x14ac:dyDescent="0.3">
      <c r="B11" s="3431" t="s">
        <v>701</v>
      </c>
      <c r="C11" s="3434" t="s">
        <v>702</v>
      </c>
      <c r="D11" s="3442" t="s">
        <v>16</v>
      </c>
      <c r="E11" s="3442"/>
      <c r="F11" s="3442"/>
      <c r="G11" s="3442"/>
      <c r="H11" s="3442"/>
      <c r="I11" s="3434" t="s">
        <v>695</v>
      </c>
      <c r="J11" s="3442" t="s">
        <v>45</v>
      </c>
      <c r="K11" s="3442"/>
      <c r="L11" s="3442"/>
      <c r="M11" s="3442"/>
      <c r="N11" s="3446"/>
      <c r="O11" s="2"/>
      <c r="P11" s="2"/>
      <c r="Q11" s="2"/>
      <c r="R11" s="62"/>
      <c r="S11" s="3448" t="s">
        <v>80</v>
      </c>
      <c r="T11" s="3437" t="s">
        <v>47</v>
      </c>
      <c r="U11" s="3192" t="s">
        <v>678</v>
      </c>
      <c r="V11" s="3437" t="s">
        <v>14</v>
      </c>
      <c r="W11" s="3444" t="s">
        <v>2304</v>
      </c>
      <c r="X11" s="3445"/>
      <c r="Y11" s="493" t="s">
        <v>2456</v>
      </c>
    </row>
    <row r="12" spans="2:25" ht="16.5" customHeight="1" x14ac:dyDescent="0.25">
      <c r="B12" s="3432"/>
      <c r="C12" s="3435"/>
      <c r="D12" s="3435" t="s">
        <v>20</v>
      </c>
      <c r="E12" s="3435" t="s">
        <v>21</v>
      </c>
      <c r="F12" s="3435" t="s">
        <v>692</v>
      </c>
      <c r="G12" s="3435" t="s">
        <v>693</v>
      </c>
      <c r="H12" s="3435" t="s">
        <v>703</v>
      </c>
      <c r="I12" s="3435"/>
      <c r="J12" s="3435" t="s">
        <v>671</v>
      </c>
      <c r="K12" s="3435" t="s">
        <v>299</v>
      </c>
      <c r="L12" s="3435" t="s">
        <v>5</v>
      </c>
      <c r="M12" s="3435" t="s">
        <v>113</v>
      </c>
      <c r="N12" s="3439" t="s">
        <v>6</v>
      </c>
      <c r="O12" s="2"/>
      <c r="P12" s="2"/>
      <c r="Q12" s="2"/>
      <c r="R12" s="62"/>
      <c r="S12" s="3449"/>
      <c r="T12" s="3438"/>
      <c r="U12" s="3443"/>
      <c r="V12" s="3441"/>
      <c r="W12" s="3437" t="s">
        <v>760</v>
      </c>
      <c r="X12" s="3437" t="s">
        <v>707</v>
      </c>
      <c r="Y12" s="3437" t="s">
        <v>708</v>
      </c>
    </row>
    <row r="13" spans="2:25" x14ac:dyDescent="0.25">
      <c r="B13" s="3432"/>
      <c r="C13" s="3435"/>
      <c r="D13" s="3435"/>
      <c r="E13" s="3435"/>
      <c r="F13" s="3435"/>
      <c r="G13" s="3435"/>
      <c r="H13" s="3435"/>
      <c r="I13" s="3435"/>
      <c r="J13" s="3435"/>
      <c r="K13" s="3435"/>
      <c r="L13" s="3435"/>
      <c r="M13" s="3435"/>
      <c r="N13" s="3439"/>
      <c r="O13" s="3000" t="s">
        <v>46</v>
      </c>
      <c r="P13" s="3000"/>
      <c r="Q13" s="3000"/>
      <c r="R13" s="3001"/>
      <c r="S13" s="3449"/>
      <c r="T13" s="3438"/>
      <c r="U13" s="3443"/>
      <c r="V13" s="3441"/>
      <c r="W13" s="3438"/>
      <c r="X13" s="3438"/>
      <c r="Y13" s="3438"/>
    </row>
    <row r="14" spans="2:25" ht="43.5" customHeight="1" thickBot="1" x14ac:dyDescent="0.3">
      <c r="B14" s="3432"/>
      <c r="C14" s="3435"/>
      <c r="D14" s="3435"/>
      <c r="E14" s="3435"/>
      <c r="F14" s="3435"/>
      <c r="G14" s="3435"/>
      <c r="H14" s="3435"/>
      <c r="I14" s="3435"/>
      <c r="J14" s="3435"/>
      <c r="K14" s="3435"/>
      <c r="L14" s="3435"/>
      <c r="M14" s="3435"/>
      <c r="N14" s="3439"/>
      <c r="O14" s="2"/>
      <c r="P14" s="2"/>
      <c r="Q14" s="2"/>
      <c r="R14" s="62"/>
      <c r="S14" s="3449"/>
      <c r="T14" s="3438"/>
      <c r="U14" s="3443"/>
      <c r="V14" s="3441"/>
      <c r="W14" s="3438"/>
      <c r="X14" s="3438"/>
      <c r="Y14" s="3438"/>
    </row>
    <row r="15" spans="2:25" ht="9" hidden="1" customHeight="1" thickBot="1" x14ac:dyDescent="0.3">
      <c r="B15" s="3433"/>
      <c r="C15" s="3436"/>
      <c r="D15" s="3436"/>
      <c r="E15" s="3436"/>
      <c r="F15" s="3436"/>
      <c r="G15" s="3436"/>
      <c r="H15" s="3436"/>
      <c r="I15" s="3436"/>
      <c r="J15" s="3436"/>
      <c r="K15" s="3436"/>
      <c r="L15" s="3436"/>
      <c r="M15" s="3436"/>
      <c r="N15" s="3440"/>
      <c r="O15" s="2"/>
      <c r="P15" s="2"/>
      <c r="Q15" s="2"/>
      <c r="R15" s="190"/>
      <c r="S15" s="3449"/>
      <c r="T15" s="3438"/>
      <c r="U15" s="3443"/>
      <c r="V15" s="3441"/>
      <c r="W15" s="3438"/>
      <c r="X15" s="3438"/>
      <c r="Y15" s="3438"/>
    </row>
    <row r="16" spans="2:25" ht="15.75" thickBot="1" x14ac:dyDescent="0.3">
      <c r="B16" s="470">
        <v>1</v>
      </c>
      <c r="C16" s="45">
        <v>2</v>
      </c>
      <c r="D16" s="45">
        <v>3</v>
      </c>
      <c r="E16" s="45">
        <v>4</v>
      </c>
      <c r="F16" s="45">
        <v>5</v>
      </c>
      <c r="G16" s="45">
        <v>6</v>
      </c>
      <c r="H16" s="45">
        <v>7</v>
      </c>
      <c r="I16" s="45"/>
      <c r="J16" s="45">
        <v>8</v>
      </c>
      <c r="K16" s="45">
        <v>9</v>
      </c>
      <c r="L16" s="45">
        <v>10</v>
      </c>
      <c r="M16" s="45">
        <v>11</v>
      </c>
      <c r="N16" s="45">
        <v>12</v>
      </c>
      <c r="O16" s="3211">
        <v>13</v>
      </c>
      <c r="P16" s="3212"/>
      <c r="Q16" s="3212"/>
      <c r="R16" s="3212"/>
      <c r="S16" s="95"/>
      <c r="T16" s="95">
        <v>14</v>
      </c>
      <c r="U16" s="95">
        <v>15</v>
      </c>
      <c r="V16" s="97">
        <v>16</v>
      </c>
      <c r="W16" s="719">
        <v>17</v>
      </c>
      <c r="X16" s="722">
        <v>18</v>
      </c>
      <c r="Y16" s="720">
        <v>19</v>
      </c>
    </row>
    <row r="17" spans="2:26" x14ac:dyDescent="0.25">
      <c r="B17" s="770"/>
      <c r="C17" s="819"/>
      <c r="D17" s="543" t="s">
        <v>598</v>
      </c>
      <c r="E17" s="543" t="s">
        <v>582</v>
      </c>
      <c r="F17" s="543" t="s">
        <v>541</v>
      </c>
      <c r="G17" s="413"/>
      <c r="H17" s="413"/>
      <c r="I17" s="409"/>
      <c r="J17" s="785" t="s">
        <v>675</v>
      </c>
      <c r="K17" s="435">
        <v>2</v>
      </c>
      <c r="L17" s="435"/>
      <c r="M17" s="671"/>
      <c r="N17" s="765"/>
      <c r="O17" s="119" t="s">
        <v>733</v>
      </c>
      <c r="P17" s="119"/>
      <c r="Q17" s="119"/>
      <c r="R17" s="119"/>
      <c r="S17" s="50"/>
      <c r="T17" s="50"/>
      <c r="U17" s="50"/>
      <c r="V17" s="260"/>
      <c r="W17" s="717"/>
      <c r="X17" s="32"/>
      <c r="Y17" s="1910"/>
      <c r="Z17" s="1288"/>
    </row>
    <row r="18" spans="2:26" s="1469" customFormat="1" ht="15.75" customHeight="1" thickBot="1" x14ac:dyDescent="0.3">
      <c r="B18" s="2152"/>
      <c r="C18" s="2153"/>
      <c r="D18" s="2140"/>
      <c r="E18" s="2140"/>
      <c r="F18" s="2140"/>
      <c r="G18" s="2140"/>
      <c r="H18" s="2140"/>
      <c r="I18" s="860"/>
      <c r="J18" s="2134">
        <v>2</v>
      </c>
      <c r="K18" s="2135">
        <v>2</v>
      </c>
      <c r="L18" s="2135">
        <v>1</v>
      </c>
      <c r="M18" s="2135"/>
      <c r="N18" s="2136"/>
      <c r="O18" s="3450" t="s">
        <v>159</v>
      </c>
      <c r="P18" s="2990"/>
      <c r="Q18" s="2990"/>
      <c r="R18" s="3451"/>
      <c r="S18" s="1415"/>
      <c r="T18" s="1415"/>
      <c r="U18" s="1415"/>
      <c r="V18" s="2137"/>
      <c r="W18" s="2154"/>
      <c r="X18" s="1016"/>
      <c r="Y18" s="1910"/>
    </row>
    <row r="19" spans="2:26" s="1469" customFormat="1" ht="15.75" hidden="1" customHeight="1" thickBot="1" x14ac:dyDescent="0.3">
      <c r="B19" s="2152"/>
      <c r="C19" s="2153"/>
      <c r="D19" s="2140"/>
      <c r="E19" s="2140"/>
      <c r="F19" s="2140"/>
      <c r="G19" s="2140"/>
      <c r="H19" s="2140"/>
      <c r="I19" s="860"/>
      <c r="J19" s="2139"/>
      <c r="K19" s="2140"/>
      <c r="L19" s="2140"/>
      <c r="M19" s="2140"/>
      <c r="N19" s="2155"/>
      <c r="O19" s="2156"/>
      <c r="P19" s="2156"/>
      <c r="Q19" s="2156"/>
      <c r="R19" s="2156"/>
      <c r="S19" s="1415"/>
      <c r="T19" s="1415"/>
      <c r="U19" s="1415"/>
      <c r="V19" s="2137"/>
      <c r="W19" s="2154"/>
      <c r="X19" s="1016"/>
      <c r="Y19" s="1910"/>
    </row>
    <row r="20" spans="2:26" s="1468" customFormat="1" ht="15.75" thickBot="1" x14ac:dyDescent="0.3">
      <c r="B20" s="2334"/>
      <c r="C20" s="2301"/>
      <c r="D20" s="2281"/>
      <c r="E20" s="2281"/>
      <c r="F20" s="2281"/>
      <c r="G20" s="2281"/>
      <c r="H20" s="2281"/>
      <c r="I20" s="2302"/>
      <c r="J20" s="2275" t="s">
        <v>675</v>
      </c>
      <c r="K20" s="2276" t="s">
        <v>675</v>
      </c>
      <c r="L20" s="2276" t="s">
        <v>677</v>
      </c>
      <c r="M20" s="2429" t="s">
        <v>675</v>
      </c>
      <c r="N20" s="2836"/>
      <c r="O20" s="3452" t="s">
        <v>2245</v>
      </c>
      <c r="P20" s="3453"/>
      <c r="Q20" s="3453"/>
      <c r="R20" s="3454"/>
      <c r="S20" s="2279"/>
      <c r="T20" s="2279"/>
      <c r="U20" s="2279"/>
      <c r="V20" s="2284"/>
      <c r="W20" s="2376"/>
      <c r="X20" s="2322"/>
      <c r="Y20" s="2629"/>
    </row>
    <row r="21" spans="2:26" s="1468" customFormat="1" x14ac:dyDescent="0.25">
      <c r="B21" s="2300" t="s">
        <v>53</v>
      </c>
      <c r="C21" s="2301"/>
      <c r="D21" s="2281"/>
      <c r="E21" s="2281"/>
      <c r="F21" s="2281"/>
      <c r="G21" s="2281"/>
      <c r="H21" s="2281"/>
      <c r="I21" s="2302"/>
      <c r="J21" s="2280">
        <v>2</v>
      </c>
      <c r="K21" s="2281">
        <v>2</v>
      </c>
      <c r="L21" s="2281">
        <v>1</v>
      </c>
      <c r="M21" s="2281">
        <v>2</v>
      </c>
      <c r="N21" s="2951" t="s">
        <v>598</v>
      </c>
      <c r="O21" s="3418" t="s">
        <v>2245</v>
      </c>
      <c r="P21" s="3419"/>
      <c r="Q21" s="3419"/>
      <c r="R21" s="3420"/>
      <c r="S21" s="2279">
        <v>1101</v>
      </c>
      <c r="T21" s="2279">
        <v>30</v>
      </c>
      <c r="U21" s="2279">
        <v>9996</v>
      </c>
      <c r="V21" s="2857">
        <v>102</v>
      </c>
      <c r="W21" s="2235">
        <v>20000</v>
      </c>
      <c r="X21" s="2235">
        <v>15000</v>
      </c>
      <c r="Y21" s="2629">
        <v>20000</v>
      </c>
    </row>
    <row r="22" spans="2:26" s="1468" customFormat="1" x14ac:dyDescent="0.25">
      <c r="B22" s="2303"/>
      <c r="C22" s="2827"/>
      <c r="D22" s="2307"/>
      <c r="E22" s="2307"/>
      <c r="F22" s="2307"/>
      <c r="G22" s="2307"/>
      <c r="H22" s="2307"/>
      <c r="I22" s="2828"/>
      <c r="J22" s="2351" t="s">
        <v>675</v>
      </c>
      <c r="K22" s="2352" t="s">
        <v>675</v>
      </c>
      <c r="L22" s="2352" t="s">
        <v>677</v>
      </c>
      <c r="M22" s="2352" t="s">
        <v>680</v>
      </c>
      <c r="N22" s="2454"/>
      <c r="O22" s="3387" t="s">
        <v>55</v>
      </c>
      <c r="P22" s="3149"/>
      <c r="Q22" s="3149"/>
      <c r="R22" s="3388"/>
      <c r="S22" s="1538"/>
      <c r="T22" s="1538"/>
      <c r="U22" s="1538"/>
      <c r="V22" s="2308"/>
      <c r="W22" s="2235"/>
      <c r="X22" s="2235"/>
      <c r="Y22" s="2629"/>
    </row>
    <row r="23" spans="2:26" s="1468" customFormat="1" x14ac:dyDescent="0.25">
      <c r="B23" s="2303" t="s">
        <v>53</v>
      </c>
      <c r="C23" s="2304"/>
      <c r="D23" s="2305"/>
      <c r="E23" s="2305"/>
      <c r="F23" s="2305"/>
      <c r="G23" s="2305"/>
      <c r="H23" s="2305"/>
      <c r="I23" s="2306"/>
      <c r="J23" s="2926">
        <v>2</v>
      </c>
      <c r="K23" s="2307">
        <v>2</v>
      </c>
      <c r="L23" s="2801">
        <v>1</v>
      </c>
      <c r="M23" s="2801">
        <v>3</v>
      </c>
      <c r="N23" s="2802" t="s">
        <v>598</v>
      </c>
      <c r="O23" s="3455" t="s">
        <v>55</v>
      </c>
      <c r="P23" s="3104"/>
      <c r="Q23" s="3104"/>
      <c r="R23" s="3456"/>
      <c r="S23" s="1538">
        <v>1101</v>
      </c>
      <c r="T23" s="1538">
        <v>30</v>
      </c>
      <c r="U23" s="1538">
        <v>9996</v>
      </c>
      <c r="V23" s="2308">
        <v>102</v>
      </c>
      <c r="W23" s="2309">
        <v>200000</v>
      </c>
      <c r="X23" s="2309">
        <v>150000</v>
      </c>
      <c r="Y23" s="2629">
        <v>200000</v>
      </c>
    </row>
    <row r="24" spans="2:26" s="1468" customFormat="1" x14ac:dyDescent="0.25">
      <c r="B24" s="2303"/>
      <c r="C24" s="2304"/>
      <c r="D24" s="2305"/>
      <c r="E24" s="2305"/>
      <c r="F24" s="2305"/>
      <c r="G24" s="2305"/>
      <c r="H24" s="2305"/>
      <c r="I24" s="2306"/>
      <c r="J24" s="2351" t="s">
        <v>675</v>
      </c>
      <c r="K24" s="2352" t="s">
        <v>675</v>
      </c>
      <c r="L24" s="2352" t="s">
        <v>677</v>
      </c>
      <c r="M24" s="2352" t="s">
        <v>734</v>
      </c>
      <c r="N24" s="2454"/>
      <c r="O24" s="3387" t="s">
        <v>56</v>
      </c>
      <c r="P24" s="3149"/>
      <c r="Q24" s="3149"/>
      <c r="R24" s="3388"/>
      <c r="S24" s="1538"/>
      <c r="T24" s="1538"/>
      <c r="U24" s="1538"/>
      <c r="V24" s="2308"/>
      <c r="W24" s="2309"/>
      <c r="X24" s="2309"/>
      <c r="Y24" s="2629"/>
    </row>
    <row r="25" spans="2:26" s="1468" customFormat="1" x14ac:dyDescent="0.25">
      <c r="B25" s="2300" t="s">
        <v>53</v>
      </c>
      <c r="C25" s="2311"/>
      <c r="D25" s="2273"/>
      <c r="E25" s="2273"/>
      <c r="F25" s="2273"/>
      <c r="G25" s="2273"/>
      <c r="H25" s="2273"/>
      <c r="I25" s="2274"/>
      <c r="J25" s="2280" t="s">
        <v>675</v>
      </c>
      <c r="K25" s="2281" t="s">
        <v>675</v>
      </c>
      <c r="L25" s="2281" t="s">
        <v>677</v>
      </c>
      <c r="M25" s="2282" t="s">
        <v>734</v>
      </c>
      <c r="N25" s="2283" t="s">
        <v>598</v>
      </c>
      <c r="O25" s="3418" t="s">
        <v>56</v>
      </c>
      <c r="P25" s="3419"/>
      <c r="Q25" s="3419"/>
      <c r="R25" s="3420"/>
      <c r="S25" s="2279">
        <v>1101</v>
      </c>
      <c r="T25" s="2279">
        <v>30</v>
      </c>
      <c r="U25" s="2279">
        <v>9996</v>
      </c>
      <c r="V25" s="2857">
        <v>102</v>
      </c>
      <c r="W25" s="2309">
        <v>15000</v>
      </c>
      <c r="X25" s="2309">
        <v>11250</v>
      </c>
      <c r="Y25" s="2629">
        <v>15000</v>
      </c>
    </row>
    <row r="26" spans="2:26" s="1468" customFormat="1" x14ac:dyDescent="0.25">
      <c r="B26" s="2300"/>
      <c r="C26" s="2311"/>
      <c r="D26" s="2273"/>
      <c r="E26" s="2273"/>
      <c r="F26" s="2273"/>
      <c r="G26" s="2273"/>
      <c r="H26" s="2273"/>
      <c r="I26" s="2274"/>
      <c r="J26" s="2275" t="s">
        <v>675</v>
      </c>
      <c r="K26" s="2276" t="s">
        <v>675</v>
      </c>
      <c r="L26" s="2276" t="s">
        <v>675</v>
      </c>
      <c r="M26" s="2276"/>
      <c r="N26" s="2277"/>
      <c r="O26" s="3387" t="s">
        <v>735</v>
      </c>
      <c r="P26" s="3149"/>
      <c r="Q26" s="3149"/>
      <c r="R26" s="3388"/>
      <c r="S26" s="2279"/>
      <c r="T26" s="2279"/>
      <c r="U26" s="2279"/>
      <c r="V26" s="2857"/>
      <c r="W26" s="2309"/>
      <c r="X26" s="2309"/>
      <c r="Y26" s="2629"/>
    </row>
    <row r="27" spans="2:26" s="1468" customFormat="1" x14ac:dyDescent="0.25">
      <c r="B27" s="2300"/>
      <c r="C27" s="2311"/>
      <c r="D27" s="2273"/>
      <c r="E27" s="2273"/>
      <c r="F27" s="2273"/>
      <c r="G27" s="2273"/>
      <c r="H27" s="2273"/>
      <c r="I27" s="2274"/>
      <c r="J27" s="2275" t="s">
        <v>675</v>
      </c>
      <c r="K27" s="2276" t="s">
        <v>675</v>
      </c>
      <c r="L27" s="2276" t="s">
        <v>675</v>
      </c>
      <c r="M27" s="2276" t="s">
        <v>675</v>
      </c>
      <c r="N27" s="2277"/>
      <c r="O27" s="3387" t="s">
        <v>161</v>
      </c>
      <c r="P27" s="3149"/>
      <c r="Q27" s="3149"/>
      <c r="R27" s="3388"/>
      <c r="S27" s="2279"/>
      <c r="T27" s="2279"/>
      <c r="U27" s="2279"/>
      <c r="V27" s="2857"/>
      <c r="W27" s="2309"/>
      <c r="X27" s="2309"/>
      <c r="Y27" s="2629"/>
    </row>
    <row r="28" spans="2:26" s="1468" customFormat="1" x14ac:dyDescent="0.25">
      <c r="B28" s="2300" t="s">
        <v>53</v>
      </c>
      <c r="C28" s="2311"/>
      <c r="D28" s="2273"/>
      <c r="E28" s="2273"/>
      <c r="F28" s="2273"/>
      <c r="G28" s="2273"/>
      <c r="H28" s="2273"/>
      <c r="I28" s="2274"/>
      <c r="J28" s="2280" t="s">
        <v>675</v>
      </c>
      <c r="K28" s="2281" t="s">
        <v>675</v>
      </c>
      <c r="L28" s="2282" t="s">
        <v>675</v>
      </c>
      <c r="M28" s="2282" t="s">
        <v>675</v>
      </c>
      <c r="N28" s="2312" t="s">
        <v>598</v>
      </c>
      <c r="O28" s="3455" t="s">
        <v>2060</v>
      </c>
      <c r="P28" s="3104"/>
      <c r="Q28" s="3104"/>
      <c r="R28" s="3456"/>
      <c r="S28" s="2279">
        <v>1101</v>
      </c>
      <c r="T28" s="2279">
        <v>30</v>
      </c>
      <c r="U28" s="2279">
        <v>9996</v>
      </c>
      <c r="V28" s="2857">
        <v>102</v>
      </c>
      <c r="W28" s="2309">
        <v>50000</v>
      </c>
      <c r="X28" s="2309">
        <v>37500</v>
      </c>
      <c r="Y28" s="2629">
        <v>50000</v>
      </c>
    </row>
    <row r="29" spans="2:26" s="1468" customFormat="1" x14ac:dyDescent="0.25">
      <c r="B29" s="2300"/>
      <c r="C29" s="2311"/>
      <c r="D29" s="2273"/>
      <c r="E29" s="2273"/>
      <c r="F29" s="2273"/>
      <c r="G29" s="2273"/>
      <c r="H29" s="2273"/>
      <c r="I29" s="2274"/>
      <c r="J29" s="2275" t="s">
        <v>675</v>
      </c>
      <c r="K29" s="2276" t="s">
        <v>675</v>
      </c>
      <c r="L29" s="2276" t="s">
        <v>680</v>
      </c>
      <c r="M29" s="2276"/>
      <c r="N29" s="2277"/>
      <c r="O29" s="3387" t="s">
        <v>736</v>
      </c>
      <c r="P29" s="3149"/>
      <c r="Q29" s="3149"/>
      <c r="R29" s="3150"/>
      <c r="S29" s="2857"/>
      <c r="T29" s="2279"/>
      <c r="U29" s="2279"/>
      <c r="V29" s="2857"/>
      <c r="W29" s="2309"/>
      <c r="X29" s="2309"/>
      <c r="Y29" s="2629"/>
    </row>
    <row r="30" spans="2:26" s="1468" customFormat="1" x14ac:dyDescent="0.25">
      <c r="B30" s="2300"/>
      <c r="C30" s="2311"/>
      <c r="D30" s="2273"/>
      <c r="E30" s="2273"/>
      <c r="F30" s="2273"/>
      <c r="G30" s="2273"/>
      <c r="H30" s="2273"/>
      <c r="I30" s="2274"/>
      <c r="J30" s="2275" t="s">
        <v>675</v>
      </c>
      <c r="K30" s="2276" t="s">
        <v>675</v>
      </c>
      <c r="L30" s="2276" t="s">
        <v>680</v>
      </c>
      <c r="M30" s="2276" t="s">
        <v>677</v>
      </c>
      <c r="N30" s="2429"/>
      <c r="O30" s="3148" t="s">
        <v>1084</v>
      </c>
      <c r="P30" s="3149"/>
      <c r="Q30" s="3149"/>
      <c r="R30" s="3150"/>
      <c r="S30" s="2606"/>
      <c r="T30" s="2279"/>
      <c r="U30" s="2279"/>
      <c r="V30" s="2857"/>
      <c r="W30" s="2309"/>
      <c r="X30" s="2309"/>
      <c r="Y30" s="2629"/>
    </row>
    <row r="31" spans="2:26" s="1468" customFormat="1" x14ac:dyDescent="0.25">
      <c r="B31" s="2300" t="s">
        <v>68</v>
      </c>
      <c r="C31" s="2311"/>
      <c r="D31" s="2273"/>
      <c r="E31" s="2273"/>
      <c r="F31" s="2273"/>
      <c r="G31" s="2273"/>
      <c r="H31" s="2273"/>
      <c r="I31" s="2274"/>
      <c r="J31" s="2280" t="s">
        <v>675</v>
      </c>
      <c r="K31" s="2281" t="s">
        <v>675</v>
      </c>
      <c r="L31" s="2282" t="s">
        <v>680</v>
      </c>
      <c r="M31" s="2281" t="s">
        <v>677</v>
      </c>
      <c r="N31" s="2312" t="s">
        <v>598</v>
      </c>
      <c r="O31" s="3418" t="s">
        <v>58</v>
      </c>
      <c r="P31" s="3419"/>
      <c r="Q31" s="3419"/>
      <c r="R31" s="3420"/>
      <c r="S31" s="2279">
        <v>1101</v>
      </c>
      <c r="T31" s="2279">
        <v>20</v>
      </c>
      <c r="U31" s="2279">
        <v>1955</v>
      </c>
      <c r="V31" s="2857">
        <v>100</v>
      </c>
      <c r="W31" s="2309">
        <v>150000</v>
      </c>
      <c r="X31" s="2309">
        <v>112500</v>
      </c>
      <c r="Y31" s="2629">
        <v>250000</v>
      </c>
    </row>
    <row r="32" spans="2:26" s="1468" customFormat="1" x14ac:dyDescent="0.25">
      <c r="B32" s="2300"/>
      <c r="C32" s="2311"/>
      <c r="D32" s="2273"/>
      <c r="E32" s="2273"/>
      <c r="F32" s="2273"/>
      <c r="G32" s="2273"/>
      <c r="H32" s="2273"/>
      <c r="I32" s="2274"/>
      <c r="J32" s="2275" t="s">
        <v>675</v>
      </c>
      <c r="K32" s="2276" t="s">
        <v>675</v>
      </c>
      <c r="L32" s="2276" t="s">
        <v>680</v>
      </c>
      <c r="M32" s="2276" t="s">
        <v>675</v>
      </c>
      <c r="N32" s="2429"/>
      <c r="O32" s="3148" t="s">
        <v>1692</v>
      </c>
      <c r="P32" s="3149"/>
      <c r="Q32" s="3149"/>
      <c r="R32" s="3150"/>
      <c r="S32" s="2857"/>
      <c r="T32" s="2279"/>
      <c r="U32" s="2279"/>
      <c r="V32" s="2857"/>
      <c r="W32" s="2309"/>
      <c r="X32" s="2309"/>
      <c r="Y32" s="2629"/>
    </row>
    <row r="33" spans="2:25" s="1468" customFormat="1" x14ac:dyDescent="0.25">
      <c r="B33" s="2300" t="s">
        <v>68</v>
      </c>
      <c r="C33" s="2311"/>
      <c r="D33" s="2273"/>
      <c r="E33" s="2273"/>
      <c r="F33" s="2273"/>
      <c r="G33" s="2273"/>
      <c r="H33" s="2273"/>
      <c r="I33" s="2274"/>
      <c r="J33" s="2280" t="s">
        <v>675</v>
      </c>
      <c r="K33" s="2281" t="s">
        <v>675</v>
      </c>
      <c r="L33" s="2282" t="s">
        <v>680</v>
      </c>
      <c r="M33" s="2282" t="s">
        <v>675</v>
      </c>
      <c r="N33" s="2283" t="s">
        <v>598</v>
      </c>
      <c r="O33" s="3418" t="s">
        <v>59</v>
      </c>
      <c r="P33" s="3419"/>
      <c r="Q33" s="3419"/>
      <c r="R33" s="3420"/>
      <c r="S33" s="2279">
        <v>1101</v>
      </c>
      <c r="T33" s="2279">
        <v>20</v>
      </c>
      <c r="U33" s="2279">
        <v>1955</v>
      </c>
      <c r="V33" s="2857">
        <v>100</v>
      </c>
      <c r="W33" s="2309">
        <v>75000</v>
      </c>
      <c r="X33" s="2309">
        <v>56250</v>
      </c>
      <c r="Y33" s="2629">
        <v>100000</v>
      </c>
    </row>
    <row r="34" spans="2:25" s="1468" customFormat="1" x14ac:dyDescent="0.25">
      <c r="B34" s="2300"/>
      <c r="C34" s="2311"/>
      <c r="D34" s="2273"/>
      <c r="E34" s="2273"/>
      <c r="F34" s="2273"/>
      <c r="G34" s="2273"/>
      <c r="H34" s="2273"/>
      <c r="I34" s="2274"/>
      <c r="J34" s="2275" t="s">
        <v>675</v>
      </c>
      <c r="K34" s="2276" t="s">
        <v>675</v>
      </c>
      <c r="L34" s="2276" t="s">
        <v>722</v>
      </c>
      <c r="M34" s="2276"/>
      <c r="N34" s="2277"/>
      <c r="O34" s="3387" t="s">
        <v>670</v>
      </c>
      <c r="P34" s="3149"/>
      <c r="Q34" s="3149"/>
      <c r="R34" s="3388"/>
      <c r="S34" s="2279"/>
      <c r="T34" s="2279"/>
      <c r="U34" s="2279"/>
      <c r="V34" s="2857"/>
      <c r="W34" s="2309"/>
      <c r="X34" s="2309"/>
      <c r="Y34" s="2629"/>
    </row>
    <row r="35" spans="2:25" s="1468" customFormat="1" x14ac:dyDescent="0.25">
      <c r="B35" s="2300" t="s">
        <v>53</v>
      </c>
      <c r="C35" s="2311"/>
      <c r="D35" s="2273"/>
      <c r="E35" s="2273"/>
      <c r="F35" s="2273"/>
      <c r="G35" s="2273"/>
      <c r="H35" s="2273"/>
      <c r="I35" s="2274"/>
      <c r="J35" s="2280" t="s">
        <v>675</v>
      </c>
      <c r="K35" s="2281" t="s">
        <v>675</v>
      </c>
      <c r="L35" s="2282" t="s">
        <v>722</v>
      </c>
      <c r="M35" s="2282" t="s">
        <v>677</v>
      </c>
      <c r="N35" s="2283" t="s">
        <v>598</v>
      </c>
      <c r="O35" s="3455" t="s">
        <v>60</v>
      </c>
      <c r="P35" s="3104"/>
      <c r="Q35" s="3104"/>
      <c r="R35" s="3456"/>
      <c r="S35" s="2279">
        <v>1101</v>
      </c>
      <c r="T35" s="2279">
        <v>30</v>
      </c>
      <c r="U35" s="2279">
        <v>9995</v>
      </c>
      <c r="V35" s="2857">
        <v>102</v>
      </c>
      <c r="W35" s="2309">
        <v>75000</v>
      </c>
      <c r="X35" s="2309">
        <v>56250</v>
      </c>
      <c r="Y35" s="2629">
        <v>75000</v>
      </c>
    </row>
    <row r="36" spans="2:25" s="1468" customFormat="1" x14ac:dyDescent="0.25">
      <c r="B36" s="2300"/>
      <c r="C36" s="2311"/>
      <c r="D36" s="2273"/>
      <c r="E36" s="2273"/>
      <c r="F36" s="2273"/>
      <c r="G36" s="2273"/>
      <c r="H36" s="2273"/>
      <c r="I36" s="2274"/>
      <c r="J36" s="2275" t="s">
        <v>675</v>
      </c>
      <c r="K36" s="2276" t="s">
        <v>675</v>
      </c>
      <c r="L36" s="2276" t="s">
        <v>738</v>
      </c>
      <c r="M36" s="2276"/>
      <c r="N36" s="2277"/>
      <c r="O36" s="3387" t="s">
        <v>739</v>
      </c>
      <c r="P36" s="3149"/>
      <c r="Q36" s="3149"/>
      <c r="R36" s="3388"/>
      <c r="S36" s="2279"/>
      <c r="T36" s="2279"/>
      <c r="U36" s="2279"/>
      <c r="V36" s="2857"/>
      <c r="W36" s="2309"/>
      <c r="X36" s="2309"/>
      <c r="Y36" s="2629"/>
    </row>
    <row r="37" spans="2:25" s="1468" customFormat="1" x14ac:dyDescent="0.25">
      <c r="B37" s="2300"/>
      <c r="C37" s="2311"/>
      <c r="D37" s="2273"/>
      <c r="E37" s="2273"/>
      <c r="F37" s="2273"/>
      <c r="G37" s="2273"/>
      <c r="H37" s="2273"/>
      <c r="I37" s="2274"/>
      <c r="J37" s="2275" t="s">
        <v>675</v>
      </c>
      <c r="K37" s="2276" t="s">
        <v>675</v>
      </c>
      <c r="L37" s="2276" t="s">
        <v>738</v>
      </c>
      <c r="M37" s="2276" t="s">
        <v>722</v>
      </c>
      <c r="N37" s="2277"/>
      <c r="O37" s="3387" t="s">
        <v>2246</v>
      </c>
      <c r="P37" s="3149"/>
      <c r="Q37" s="3149"/>
      <c r="R37" s="3388"/>
      <c r="S37" s="2279"/>
      <c r="T37" s="2279"/>
      <c r="U37" s="2279"/>
      <c r="V37" s="2857"/>
      <c r="W37" s="2309"/>
      <c r="X37" s="2309"/>
      <c r="Y37" s="2629"/>
    </row>
    <row r="38" spans="2:25" s="1468" customFormat="1" x14ac:dyDescent="0.25">
      <c r="B38" s="2300" t="s">
        <v>53</v>
      </c>
      <c r="C38" s="2311"/>
      <c r="D38" s="2273"/>
      <c r="E38" s="2273"/>
      <c r="F38" s="2273"/>
      <c r="G38" s="2273"/>
      <c r="H38" s="2273"/>
      <c r="I38" s="2274"/>
      <c r="J38" s="2280" t="s">
        <v>675</v>
      </c>
      <c r="K38" s="2281" t="s">
        <v>675</v>
      </c>
      <c r="L38" s="2282" t="s">
        <v>738</v>
      </c>
      <c r="M38" s="2282" t="s">
        <v>722</v>
      </c>
      <c r="N38" s="2283" t="s">
        <v>598</v>
      </c>
      <c r="O38" s="3418" t="s">
        <v>1693</v>
      </c>
      <c r="P38" s="3419"/>
      <c r="Q38" s="3419"/>
      <c r="R38" s="3420"/>
      <c r="S38" s="2279">
        <v>1101</v>
      </c>
      <c r="T38" s="2279">
        <v>30</v>
      </c>
      <c r="U38" s="2279">
        <v>9995</v>
      </c>
      <c r="V38" s="2857">
        <v>102</v>
      </c>
      <c r="W38" s="2309">
        <v>50000</v>
      </c>
      <c r="X38" s="2309">
        <v>37500</v>
      </c>
      <c r="Y38" s="2629">
        <v>50000</v>
      </c>
    </row>
    <row r="39" spans="2:25" s="1468" customFormat="1" x14ac:dyDescent="0.25">
      <c r="B39" s="2300"/>
      <c r="C39" s="2311"/>
      <c r="D39" s="2273"/>
      <c r="E39" s="2273"/>
      <c r="F39" s="2273"/>
      <c r="G39" s="2273"/>
      <c r="H39" s="2273"/>
      <c r="I39" s="2274"/>
      <c r="J39" s="2275" t="s">
        <v>675</v>
      </c>
      <c r="K39" s="2276" t="s">
        <v>675</v>
      </c>
      <c r="L39" s="2276" t="s">
        <v>738</v>
      </c>
      <c r="M39" s="2276" t="s">
        <v>734</v>
      </c>
      <c r="N39" s="2277"/>
      <c r="O39" s="3387" t="s">
        <v>61</v>
      </c>
      <c r="P39" s="3149"/>
      <c r="Q39" s="3149"/>
      <c r="R39" s="3388"/>
      <c r="S39" s="2279"/>
      <c r="T39" s="2279"/>
      <c r="U39" s="2279"/>
      <c r="V39" s="2857"/>
      <c r="W39" s="2309"/>
      <c r="X39" s="2309"/>
      <c r="Y39" s="2629"/>
    </row>
    <row r="40" spans="2:25" s="1468" customFormat="1" x14ac:dyDescent="0.25">
      <c r="B40" s="2300" t="s">
        <v>53</v>
      </c>
      <c r="C40" s="2311"/>
      <c r="D40" s="2273"/>
      <c r="E40" s="2273"/>
      <c r="F40" s="2273"/>
      <c r="G40" s="2273"/>
      <c r="H40" s="2273"/>
      <c r="I40" s="2274"/>
      <c r="J40" s="2280" t="s">
        <v>675</v>
      </c>
      <c r="K40" s="2281" t="s">
        <v>675</v>
      </c>
      <c r="L40" s="2281" t="s">
        <v>738</v>
      </c>
      <c r="M40" s="2282" t="s">
        <v>734</v>
      </c>
      <c r="N40" s="2283" t="s">
        <v>721</v>
      </c>
      <c r="O40" s="3418" t="s">
        <v>61</v>
      </c>
      <c r="P40" s="3419"/>
      <c r="Q40" s="3419"/>
      <c r="R40" s="3420"/>
      <c r="S40" s="2279">
        <v>1101</v>
      </c>
      <c r="T40" s="2279">
        <v>30</v>
      </c>
      <c r="U40" s="2279">
        <v>9995</v>
      </c>
      <c r="V40" s="2857">
        <v>102</v>
      </c>
      <c r="W40" s="2309">
        <v>10000</v>
      </c>
      <c r="X40" s="2309">
        <v>7500</v>
      </c>
      <c r="Y40" s="2629">
        <v>10000</v>
      </c>
    </row>
    <row r="41" spans="2:25" s="1468" customFormat="1" x14ac:dyDescent="0.25">
      <c r="B41" s="2300"/>
      <c r="C41" s="2311"/>
      <c r="D41" s="2273"/>
      <c r="E41" s="2273"/>
      <c r="F41" s="2273"/>
      <c r="G41" s="2273"/>
      <c r="H41" s="2273"/>
      <c r="I41" s="2274"/>
      <c r="J41" s="2275" t="s">
        <v>675</v>
      </c>
      <c r="K41" s="2276" t="s">
        <v>680</v>
      </c>
      <c r="L41" s="2276"/>
      <c r="M41" s="2276"/>
      <c r="N41" s="2277"/>
      <c r="O41" s="3387" t="s">
        <v>62</v>
      </c>
      <c r="P41" s="3149"/>
      <c r="Q41" s="3149"/>
      <c r="R41" s="3388"/>
      <c r="S41" s="2285"/>
      <c r="T41" s="2285"/>
      <c r="U41" s="2279"/>
      <c r="V41" s="2857"/>
      <c r="W41" s="2411"/>
      <c r="X41" s="2837"/>
      <c r="Y41" s="2629"/>
    </row>
    <row r="42" spans="2:25" s="1468" customFormat="1" x14ac:dyDescent="0.25">
      <c r="B42" s="2300"/>
      <c r="C42" s="2311"/>
      <c r="D42" s="2273"/>
      <c r="E42" s="2273"/>
      <c r="F42" s="2273"/>
      <c r="G42" s="2273"/>
      <c r="H42" s="2273"/>
      <c r="I42" s="2274"/>
      <c r="J42" s="2275" t="s">
        <v>675</v>
      </c>
      <c r="K42" s="2276" t="s">
        <v>680</v>
      </c>
      <c r="L42" s="2276" t="s">
        <v>677</v>
      </c>
      <c r="M42" s="2276"/>
      <c r="N42" s="2277"/>
      <c r="O42" s="3387" t="s">
        <v>63</v>
      </c>
      <c r="P42" s="3149"/>
      <c r="Q42" s="3149"/>
      <c r="R42" s="3388"/>
      <c r="S42" s="2829"/>
      <c r="T42" s="2502"/>
      <c r="U42" s="2322"/>
      <c r="V42" s="2291"/>
      <c r="W42" s="2411"/>
      <c r="X42" s="2837"/>
      <c r="Y42" s="2629"/>
    </row>
    <row r="43" spans="2:25" s="1468" customFormat="1" x14ac:dyDescent="0.25">
      <c r="B43" s="2300"/>
      <c r="C43" s="2311"/>
      <c r="D43" s="2273"/>
      <c r="E43" s="2273"/>
      <c r="F43" s="2273"/>
      <c r="G43" s="2273"/>
      <c r="H43" s="2273"/>
      <c r="I43" s="2274"/>
      <c r="J43" s="2275" t="s">
        <v>675</v>
      </c>
      <c r="K43" s="2276" t="s">
        <v>680</v>
      </c>
      <c r="L43" s="2276" t="s">
        <v>677</v>
      </c>
      <c r="M43" s="2276" t="s">
        <v>677</v>
      </c>
      <c r="N43" s="2277"/>
      <c r="O43" s="3387" t="s">
        <v>1694</v>
      </c>
      <c r="P43" s="3149"/>
      <c r="Q43" s="3149"/>
      <c r="R43" s="3388"/>
      <c r="S43" s="2829"/>
      <c r="T43" s="2502"/>
      <c r="U43" s="2322"/>
      <c r="V43" s="2291"/>
      <c r="W43" s="2411"/>
      <c r="X43" s="2837"/>
      <c r="Y43" s="2629"/>
    </row>
    <row r="44" spans="2:25" s="1468" customFormat="1" x14ac:dyDescent="0.25">
      <c r="B44" s="2300" t="s">
        <v>53</v>
      </c>
      <c r="C44" s="2311"/>
      <c r="D44" s="2273"/>
      <c r="E44" s="2273"/>
      <c r="F44" s="2273"/>
      <c r="G44" s="2273"/>
      <c r="H44" s="2273"/>
      <c r="I44" s="2274"/>
      <c r="J44" s="2280" t="s">
        <v>675</v>
      </c>
      <c r="K44" s="2281" t="s">
        <v>680</v>
      </c>
      <c r="L44" s="2281" t="s">
        <v>677</v>
      </c>
      <c r="M44" s="2282" t="s">
        <v>677</v>
      </c>
      <c r="N44" s="2312" t="s">
        <v>598</v>
      </c>
      <c r="O44" s="3418" t="s">
        <v>64</v>
      </c>
      <c r="P44" s="3419"/>
      <c r="Q44" s="3419"/>
      <c r="R44" s="3420"/>
      <c r="S44" s="2279">
        <v>1101</v>
      </c>
      <c r="T44" s="2279">
        <v>30</v>
      </c>
      <c r="U44" s="2279">
        <v>9995</v>
      </c>
      <c r="V44" s="2857">
        <v>102</v>
      </c>
      <c r="W44" s="2309">
        <v>200000</v>
      </c>
      <c r="X44" s="2309">
        <v>150000</v>
      </c>
      <c r="Y44" s="2629">
        <v>200000</v>
      </c>
    </row>
    <row r="45" spans="2:25" s="1468" customFormat="1" x14ac:dyDescent="0.25">
      <c r="B45" s="2300" t="s">
        <v>53</v>
      </c>
      <c r="C45" s="2311"/>
      <c r="D45" s="2273"/>
      <c r="E45" s="2273"/>
      <c r="F45" s="2273"/>
      <c r="G45" s="2273"/>
      <c r="H45" s="2273"/>
      <c r="I45" s="2274"/>
      <c r="J45" s="2280" t="s">
        <v>675</v>
      </c>
      <c r="K45" s="2281" t="s">
        <v>680</v>
      </c>
      <c r="L45" s="2281" t="s">
        <v>675</v>
      </c>
      <c r="M45" s="2282" t="s">
        <v>680</v>
      </c>
      <c r="N45" s="2312" t="s">
        <v>598</v>
      </c>
      <c r="O45" s="3418" t="s">
        <v>449</v>
      </c>
      <c r="P45" s="3419"/>
      <c r="Q45" s="3419"/>
      <c r="R45" s="3420"/>
      <c r="S45" s="2279">
        <v>1101</v>
      </c>
      <c r="T45" s="2279">
        <v>30</v>
      </c>
      <c r="U45" s="2279">
        <v>9995</v>
      </c>
      <c r="V45" s="2857">
        <v>102</v>
      </c>
      <c r="W45" s="2309"/>
      <c r="X45" s="2309"/>
      <c r="Y45" s="2629"/>
    </row>
    <row r="46" spans="2:25" s="1468" customFormat="1" x14ac:dyDescent="0.25">
      <c r="B46" s="2300"/>
      <c r="C46" s="2311"/>
      <c r="D46" s="2273"/>
      <c r="E46" s="2273"/>
      <c r="F46" s="2273"/>
      <c r="G46" s="2273"/>
      <c r="H46" s="2273"/>
      <c r="I46" s="2274"/>
      <c r="J46" s="2275" t="s">
        <v>675</v>
      </c>
      <c r="K46" s="2276" t="s">
        <v>680</v>
      </c>
      <c r="L46" s="2276" t="s">
        <v>680</v>
      </c>
      <c r="M46" s="2276"/>
      <c r="N46" s="2277"/>
      <c r="O46" s="3387" t="s">
        <v>2247</v>
      </c>
      <c r="P46" s="3149"/>
      <c r="Q46" s="3149"/>
      <c r="R46" s="3388"/>
      <c r="S46" s="2279"/>
      <c r="T46" s="2279"/>
      <c r="U46" s="2279"/>
      <c r="V46" s="2857"/>
      <c r="W46" s="2309"/>
      <c r="X46" s="2309"/>
      <c r="Y46" s="2629"/>
    </row>
    <row r="47" spans="2:25" s="1468" customFormat="1" x14ac:dyDescent="0.25">
      <c r="B47" s="2300" t="s">
        <v>53</v>
      </c>
      <c r="C47" s="2311"/>
      <c r="D47" s="2273"/>
      <c r="E47" s="2273"/>
      <c r="F47" s="2273"/>
      <c r="G47" s="2273"/>
      <c r="H47" s="2273"/>
      <c r="I47" s="2274"/>
      <c r="J47" s="2275" t="s">
        <v>675</v>
      </c>
      <c r="K47" s="2276" t="s">
        <v>680</v>
      </c>
      <c r="L47" s="2276" t="s">
        <v>680</v>
      </c>
      <c r="M47" s="2276" t="s">
        <v>677</v>
      </c>
      <c r="N47" s="2277"/>
      <c r="O47" s="3460" t="s">
        <v>65</v>
      </c>
      <c r="P47" s="3461"/>
      <c r="Q47" s="3461"/>
      <c r="R47" s="3462"/>
      <c r="S47" s="2279"/>
      <c r="T47" s="2279"/>
      <c r="U47" s="2279"/>
      <c r="V47" s="2857"/>
      <c r="W47" s="2309"/>
      <c r="X47" s="2309"/>
      <c r="Y47" s="2629"/>
    </row>
    <row r="48" spans="2:25" s="1468" customFormat="1" x14ac:dyDescent="0.25">
      <c r="B48" s="2300" t="s">
        <v>53</v>
      </c>
      <c r="C48" s="2311"/>
      <c r="D48" s="2273"/>
      <c r="E48" s="2273"/>
      <c r="F48" s="2273"/>
      <c r="G48" s="2273"/>
      <c r="H48" s="2273"/>
      <c r="I48" s="2274"/>
      <c r="J48" s="2280" t="s">
        <v>675</v>
      </c>
      <c r="K48" s="2281" t="s">
        <v>680</v>
      </c>
      <c r="L48" s="2276" t="s">
        <v>680</v>
      </c>
      <c r="M48" s="2282" t="s">
        <v>677</v>
      </c>
      <c r="N48" s="2283" t="s">
        <v>598</v>
      </c>
      <c r="O48" s="3418" t="s">
        <v>65</v>
      </c>
      <c r="P48" s="3419"/>
      <c r="Q48" s="3419"/>
      <c r="R48" s="3420"/>
      <c r="S48" s="2279">
        <v>1101</v>
      </c>
      <c r="T48" s="2279">
        <v>30</v>
      </c>
      <c r="U48" s="2279">
        <v>9995</v>
      </c>
      <c r="V48" s="2857">
        <v>102</v>
      </c>
      <c r="W48" s="2309">
        <v>10000</v>
      </c>
      <c r="X48" s="2309">
        <v>7500</v>
      </c>
      <c r="Y48" s="2629">
        <v>10000</v>
      </c>
    </row>
    <row r="49" spans="1:44" s="1468" customFormat="1" x14ac:dyDescent="0.25">
      <c r="B49" s="2300"/>
      <c r="C49" s="2311"/>
      <c r="D49" s="2273"/>
      <c r="E49" s="2273"/>
      <c r="F49" s="2273"/>
      <c r="G49" s="2273"/>
      <c r="H49" s="2273"/>
      <c r="I49" s="2274"/>
      <c r="J49" s="2275" t="s">
        <v>675</v>
      </c>
      <c r="K49" s="2276" t="s">
        <v>680</v>
      </c>
      <c r="L49" s="2276" t="s">
        <v>722</v>
      </c>
      <c r="M49" s="2276"/>
      <c r="N49" s="2277"/>
      <c r="O49" s="3387" t="s">
        <v>1695</v>
      </c>
      <c r="P49" s="3149"/>
      <c r="Q49" s="3149"/>
      <c r="R49" s="3388"/>
      <c r="S49" s="2279">
        <v>1101</v>
      </c>
      <c r="T49" s="2279">
        <v>30</v>
      </c>
      <c r="U49" s="2279">
        <v>9995</v>
      </c>
      <c r="V49" s="2857">
        <v>102</v>
      </c>
      <c r="W49" s="2309"/>
      <c r="X49" s="2309"/>
      <c r="Y49" s="2629"/>
    </row>
    <row r="50" spans="1:44" s="1468" customFormat="1" x14ac:dyDescent="0.25">
      <c r="B50" s="2300" t="s">
        <v>53</v>
      </c>
      <c r="C50" s="2311"/>
      <c r="D50" s="2273"/>
      <c r="E50" s="2273"/>
      <c r="F50" s="2273"/>
      <c r="G50" s="2273"/>
      <c r="H50" s="2273"/>
      <c r="I50" s="2274"/>
      <c r="J50" s="2275" t="s">
        <v>675</v>
      </c>
      <c r="K50" s="2276" t="s">
        <v>680</v>
      </c>
      <c r="L50" s="2276" t="s">
        <v>722</v>
      </c>
      <c r="M50" s="2276" t="s">
        <v>677</v>
      </c>
      <c r="N50" s="2277"/>
      <c r="O50" s="3387" t="s">
        <v>741</v>
      </c>
      <c r="P50" s="3149"/>
      <c r="Q50" s="3149"/>
      <c r="R50" s="3388"/>
      <c r="S50" s="2279"/>
      <c r="T50" s="2279"/>
      <c r="U50" s="2279"/>
      <c r="V50" s="2857"/>
      <c r="W50" s="2309"/>
      <c r="X50" s="2309"/>
      <c r="Y50" s="2629"/>
    </row>
    <row r="51" spans="1:44" s="1468" customFormat="1" x14ac:dyDescent="0.25">
      <c r="B51" s="2300" t="s">
        <v>53</v>
      </c>
      <c r="C51" s="2311"/>
      <c r="D51" s="2273"/>
      <c r="E51" s="2273"/>
      <c r="F51" s="2273"/>
      <c r="G51" s="2273"/>
      <c r="H51" s="2273"/>
      <c r="I51" s="2274"/>
      <c r="J51" s="2280" t="s">
        <v>675</v>
      </c>
      <c r="K51" s="2281" t="s">
        <v>680</v>
      </c>
      <c r="L51" s="2276" t="s">
        <v>722</v>
      </c>
      <c r="M51" s="2282" t="s">
        <v>677</v>
      </c>
      <c r="N51" s="2283" t="s">
        <v>598</v>
      </c>
      <c r="O51" s="3418" t="s">
        <v>1696</v>
      </c>
      <c r="P51" s="3419"/>
      <c r="Q51" s="3419"/>
      <c r="R51" s="3420"/>
      <c r="S51" s="2279">
        <v>1101</v>
      </c>
      <c r="T51" s="2279">
        <v>30</v>
      </c>
      <c r="U51" s="2279">
        <v>9995</v>
      </c>
      <c r="V51" s="2857">
        <v>102</v>
      </c>
      <c r="W51" s="2309">
        <v>50000</v>
      </c>
      <c r="X51" s="2309">
        <v>37500</v>
      </c>
      <c r="Y51" s="2629">
        <v>50000</v>
      </c>
    </row>
    <row r="52" spans="1:44" s="1468" customFormat="1" x14ac:dyDescent="0.25">
      <c r="B52" s="2300"/>
      <c r="C52" s="2311"/>
      <c r="D52" s="2273"/>
      <c r="E52" s="2273"/>
      <c r="F52" s="2273"/>
      <c r="G52" s="2273"/>
      <c r="H52" s="2273"/>
      <c r="I52" s="2274"/>
      <c r="J52" s="2275" t="s">
        <v>675</v>
      </c>
      <c r="K52" s="2276" t="s">
        <v>680</v>
      </c>
      <c r="L52" s="2276" t="s">
        <v>723</v>
      </c>
      <c r="M52" s="2276"/>
      <c r="N52" s="2277"/>
      <c r="O52" s="3387" t="s">
        <v>823</v>
      </c>
      <c r="P52" s="3149"/>
      <c r="Q52" s="3149"/>
      <c r="R52" s="3388"/>
      <c r="S52" s="2279"/>
      <c r="T52" s="2279"/>
      <c r="U52" s="2279"/>
      <c r="V52" s="2857"/>
      <c r="W52" s="2309"/>
      <c r="X52" s="2309"/>
      <c r="Y52" s="2629"/>
    </row>
    <row r="53" spans="1:44" s="1468" customFormat="1" x14ac:dyDescent="0.25">
      <c r="B53" s="2300" t="s">
        <v>54</v>
      </c>
      <c r="C53" s="2311"/>
      <c r="D53" s="2273"/>
      <c r="E53" s="2273"/>
      <c r="F53" s="2273"/>
      <c r="G53" s="2273"/>
      <c r="H53" s="2273"/>
      <c r="I53" s="2274"/>
      <c r="J53" s="2275" t="s">
        <v>675</v>
      </c>
      <c r="K53" s="2276" t="s">
        <v>680</v>
      </c>
      <c r="L53" s="2276" t="s">
        <v>723</v>
      </c>
      <c r="M53" s="2276" t="s">
        <v>680</v>
      </c>
      <c r="N53" s="2277"/>
      <c r="O53" s="3387" t="s">
        <v>742</v>
      </c>
      <c r="P53" s="3149"/>
      <c r="Q53" s="3149"/>
      <c r="R53" s="3388"/>
      <c r="S53" s="2279"/>
      <c r="T53" s="2279"/>
      <c r="U53" s="2279"/>
      <c r="V53" s="2857"/>
      <c r="W53" s="2309"/>
      <c r="X53" s="2309"/>
      <c r="Y53" s="2629"/>
    </row>
    <row r="54" spans="1:44" s="1468" customFormat="1" x14ac:dyDescent="0.25">
      <c r="B54" s="2300" t="s">
        <v>54</v>
      </c>
      <c r="C54" s="2311"/>
      <c r="D54" s="2273"/>
      <c r="E54" s="2273"/>
      <c r="F54" s="2273"/>
      <c r="G54" s="2273"/>
      <c r="H54" s="2273"/>
      <c r="I54" s="2274"/>
      <c r="J54" s="2280" t="s">
        <v>675</v>
      </c>
      <c r="K54" s="2281" t="s">
        <v>680</v>
      </c>
      <c r="L54" s="2276" t="s">
        <v>723</v>
      </c>
      <c r="M54" s="2282" t="s">
        <v>680</v>
      </c>
      <c r="N54" s="2283" t="s">
        <v>598</v>
      </c>
      <c r="O54" s="3418" t="s">
        <v>742</v>
      </c>
      <c r="P54" s="3419"/>
      <c r="Q54" s="3419"/>
      <c r="R54" s="3420"/>
      <c r="S54" s="2279">
        <v>1101</v>
      </c>
      <c r="T54" s="2279">
        <v>20</v>
      </c>
      <c r="U54" s="2279">
        <v>1955</v>
      </c>
      <c r="V54" s="2857">
        <v>100</v>
      </c>
      <c r="W54" s="2309">
        <v>30000</v>
      </c>
      <c r="X54" s="2309">
        <v>22500</v>
      </c>
      <c r="Y54" s="2629">
        <v>30000</v>
      </c>
    </row>
    <row r="55" spans="1:44" s="1468" customFormat="1" x14ac:dyDescent="0.25">
      <c r="B55" s="2300" t="s">
        <v>53</v>
      </c>
      <c r="C55" s="2311"/>
      <c r="D55" s="2273"/>
      <c r="E55" s="2273"/>
      <c r="F55" s="2273"/>
      <c r="G55" s="2273"/>
      <c r="H55" s="2273"/>
      <c r="I55" s="2274"/>
      <c r="J55" s="2275" t="s">
        <v>675</v>
      </c>
      <c r="K55" s="2276" t="s">
        <v>680</v>
      </c>
      <c r="L55" s="2276" t="s">
        <v>743</v>
      </c>
      <c r="M55" s="2276"/>
      <c r="N55" s="2277"/>
      <c r="O55" s="3387" t="s">
        <v>2248</v>
      </c>
      <c r="P55" s="3149"/>
      <c r="Q55" s="3149"/>
      <c r="R55" s="3388"/>
      <c r="S55" s="2279"/>
      <c r="T55" s="2279"/>
      <c r="U55" s="2279"/>
      <c r="V55" s="2857"/>
      <c r="W55" s="2309"/>
      <c r="X55" s="2309"/>
      <c r="Y55" s="2629"/>
    </row>
    <row r="56" spans="1:44" s="1468" customFormat="1" x14ac:dyDescent="0.25">
      <c r="B56" s="2300"/>
      <c r="C56" s="2311"/>
      <c r="D56" s="2273"/>
      <c r="E56" s="2273"/>
      <c r="F56" s="2273"/>
      <c r="G56" s="2273"/>
      <c r="H56" s="2273"/>
      <c r="I56" s="2274"/>
      <c r="J56" s="2275" t="s">
        <v>675</v>
      </c>
      <c r="K56" s="2276" t="s">
        <v>680</v>
      </c>
      <c r="L56" s="2276" t="s">
        <v>743</v>
      </c>
      <c r="M56" s="2276" t="s">
        <v>675</v>
      </c>
      <c r="N56" s="2277"/>
      <c r="O56" s="3387" t="s">
        <v>2249</v>
      </c>
      <c r="P56" s="3149"/>
      <c r="Q56" s="3149"/>
      <c r="R56" s="3388"/>
      <c r="S56" s="2279"/>
      <c r="T56" s="2279"/>
      <c r="U56" s="2279"/>
      <c r="V56" s="2857"/>
      <c r="W56" s="2309"/>
      <c r="X56" s="2309"/>
      <c r="Y56" s="2629"/>
    </row>
    <row r="57" spans="1:44" s="1468" customFormat="1" x14ac:dyDescent="0.25">
      <c r="B57" s="2300" t="s">
        <v>53</v>
      </c>
      <c r="C57" s="2311"/>
      <c r="D57" s="2273"/>
      <c r="E57" s="2273"/>
      <c r="F57" s="2273"/>
      <c r="G57" s="2273"/>
      <c r="H57" s="2273"/>
      <c r="I57" s="2274"/>
      <c r="J57" s="2288" t="s">
        <v>675</v>
      </c>
      <c r="K57" s="2282" t="s">
        <v>680</v>
      </c>
      <c r="L57" s="2282" t="s">
        <v>743</v>
      </c>
      <c r="M57" s="2282" t="s">
        <v>675</v>
      </c>
      <c r="N57" s="2283" t="s">
        <v>610</v>
      </c>
      <c r="O57" s="3455" t="s">
        <v>1697</v>
      </c>
      <c r="P57" s="3104"/>
      <c r="Q57" s="3104"/>
      <c r="R57" s="3456"/>
      <c r="S57" s="2279">
        <v>1101</v>
      </c>
      <c r="T57" s="2279">
        <v>30</v>
      </c>
      <c r="U57" s="2279">
        <v>9995</v>
      </c>
      <c r="V57" s="2857">
        <v>102</v>
      </c>
      <c r="W57" s="2309">
        <v>20000</v>
      </c>
      <c r="X57" s="2309">
        <v>15000</v>
      </c>
      <c r="Y57" s="2629">
        <v>20000</v>
      </c>
    </row>
    <row r="58" spans="1:44" s="1468" customFormat="1" x14ac:dyDescent="0.25">
      <c r="B58" s="2336"/>
      <c r="C58" s="2311"/>
      <c r="D58" s="2273"/>
      <c r="E58" s="2273"/>
      <c r="F58" s="2273"/>
      <c r="G58" s="2273"/>
      <c r="H58" s="2273"/>
      <c r="I58" s="2274"/>
      <c r="J58" s="2275" t="s">
        <v>675</v>
      </c>
      <c r="K58" s="2276" t="s">
        <v>680</v>
      </c>
      <c r="L58" s="2276" t="s">
        <v>734</v>
      </c>
      <c r="M58" s="2276"/>
      <c r="N58" s="2283"/>
      <c r="O58" s="3387" t="s">
        <v>2250</v>
      </c>
      <c r="P58" s="3149"/>
      <c r="Q58" s="3149"/>
      <c r="R58" s="3388"/>
      <c r="S58" s="2279"/>
      <c r="T58" s="2279"/>
      <c r="U58" s="2279"/>
      <c r="V58" s="2857"/>
      <c r="W58" s="2309"/>
      <c r="X58" s="2309"/>
      <c r="Y58" s="2629"/>
    </row>
    <row r="59" spans="1:44" s="1468" customFormat="1" x14ac:dyDescent="0.25">
      <c r="B59" s="2300"/>
      <c r="C59" s="2311"/>
      <c r="D59" s="2273"/>
      <c r="E59" s="2273"/>
      <c r="F59" s="2273"/>
      <c r="G59" s="2273"/>
      <c r="H59" s="2273"/>
      <c r="I59" s="2274"/>
      <c r="J59" s="2275" t="s">
        <v>675</v>
      </c>
      <c r="K59" s="2276" t="s">
        <v>680</v>
      </c>
      <c r="L59" s="2276" t="s">
        <v>734</v>
      </c>
      <c r="M59" s="2276" t="s">
        <v>677</v>
      </c>
      <c r="N59" s="2283"/>
      <c r="O59" s="3387" t="s">
        <v>66</v>
      </c>
      <c r="P59" s="3149"/>
      <c r="Q59" s="3149"/>
      <c r="R59" s="3388"/>
      <c r="S59" s="2279"/>
      <c r="T59" s="2279"/>
      <c r="U59" s="2279"/>
      <c r="V59" s="2857"/>
      <c r="W59" s="2309"/>
      <c r="X59" s="2309"/>
      <c r="Y59" s="2629"/>
    </row>
    <row r="60" spans="1:44" s="1468" customFormat="1" ht="15.75" thickBot="1" x14ac:dyDescent="0.3">
      <c r="B60" s="2313" t="s">
        <v>53</v>
      </c>
      <c r="C60" s="2314"/>
      <c r="D60" s="2315"/>
      <c r="E60" s="2315"/>
      <c r="F60" s="2315"/>
      <c r="G60" s="2315"/>
      <c r="H60" s="2315"/>
      <c r="I60" s="2316"/>
      <c r="J60" s="2280" t="s">
        <v>675</v>
      </c>
      <c r="K60" s="2281" t="s">
        <v>680</v>
      </c>
      <c r="L60" s="2281" t="s">
        <v>734</v>
      </c>
      <c r="M60" s="2282" t="s">
        <v>677</v>
      </c>
      <c r="N60" s="2283" t="s">
        <v>598</v>
      </c>
      <c r="O60" s="3457" t="s">
        <v>1698</v>
      </c>
      <c r="P60" s="3458"/>
      <c r="Q60" s="3458"/>
      <c r="R60" s="3459"/>
      <c r="S60" s="2279">
        <v>1101</v>
      </c>
      <c r="T60" s="2279">
        <v>30</v>
      </c>
      <c r="U60" s="2279">
        <v>9995</v>
      </c>
      <c r="V60" s="2857">
        <v>102</v>
      </c>
      <c r="W60" s="2309">
        <v>450000</v>
      </c>
      <c r="X60" s="2309">
        <v>337500</v>
      </c>
      <c r="Y60" s="2629">
        <v>450000</v>
      </c>
    </row>
    <row r="61" spans="1:44" s="1888" customFormat="1" ht="15.75" thickBot="1" x14ac:dyDescent="0.3">
      <c r="A61" s="1468"/>
      <c r="B61" s="2578" t="s">
        <v>9</v>
      </c>
      <c r="C61" s="2259"/>
      <c r="D61" s="2259"/>
      <c r="E61" s="2259"/>
      <c r="F61" s="2259"/>
      <c r="G61" s="2259"/>
      <c r="H61" s="2259"/>
      <c r="I61" s="2259"/>
      <c r="J61" s="2259"/>
      <c r="K61" s="2259"/>
      <c r="L61" s="2259"/>
      <c r="M61" s="2259"/>
      <c r="N61" s="2259"/>
      <c r="O61" s="2259"/>
      <c r="P61" s="2259"/>
      <c r="Q61" s="2259"/>
      <c r="R61" s="2259"/>
      <c r="S61" s="2259"/>
      <c r="T61" s="2259"/>
      <c r="U61" s="2259"/>
      <c r="V61" s="2260"/>
      <c r="W61" s="2583">
        <f>SUM(W17:W60)</f>
        <v>1405000</v>
      </c>
      <c r="X61" s="2584">
        <f>SUM(X17:X60)</f>
        <v>1053750</v>
      </c>
      <c r="Y61" s="2583">
        <f>SUM(Y21:Y60)</f>
        <v>1530000</v>
      </c>
      <c r="Z61" s="1246"/>
      <c r="AA61" s="1246"/>
      <c r="AB61" s="1246"/>
      <c r="AC61" s="1246"/>
      <c r="AD61" s="1246"/>
      <c r="AE61" s="1246"/>
      <c r="AF61" s="1246"/>
      <c r="AG61" s="1246"/>
      <c r="AH61" s="1246"/>
      <c r="AI61" s="1246"/>
      <c r="AJ61" s="1246"/>
      <c r="AK61" s="1246"/>
      <c r="AL61" s="1246"/>
      <c r="AM61" s="1246"/>
      <c r="AN61" s="1246"/>
      <c r="AO61" s="1246"/>
      <c r="AP61" s="1246"/>
      <c r="AQ61" s="1246"/>
      <c r="AR61" s="1246"/>
    </row>
    <row r="62" spans="1:44" x14ac:dyDescent="0.25">
      <c r="B62" s="60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2"/>
      <c r="X62" s="2"/>
      <c r="Y62" s="62"/>
      <c r="Z62" s="1246"/>
      <c r="AA62" s="1246"/>
      <c r="AB62" s="1246"/>
      <c r="AC62" s="1246"/>
      <c r="AD62" s="1246"/>
      <c r="AE62" s="1246"/>
      <c r="AF62" s="1246"/>
      <c r="AG62" s="1246"/>
      <c r="AH62" s="1246"/>
      <c r="AI62" s="1246"/>
      <c r="AJ62" s="1246"/>
      <c r="AK62" s="1246"/>
      <c r="AL62" s="1246"/>
      <c r="AM62" s="1246"/>
      <c r="AN62" s="1246"/>
      <c r="AO62" s="1246"/>
      <c r="AP62" s="1246"/>
      <c r="AQ62" s="1246"/>
      <c r="AR62" s="1246"/>
    </row>
    <row r="63" spans="1:44" ht="15.75" thickBot="1" x14ac:dyDescent="0.3">
      <c r="B63" s="55"/>
      <c r="C63" s="64"/>
      <c r="D63" s="64"/>
      <c r="E63" s="64"/>
      <c r="F63" s="64"/>
      <c r="G63" s="64"/>
      <c r="H63" s="64"/>
      <c r="I63" s="2"/>
      <c r="J63" s="2"/>
      <c r="K63" s="2"/>
      <c r="L63" s="64"/>
      <c r="M63" s="64"/>
      <c r="N63" s="64"/>
      <c r="O63" s="64"/>
      <c r="P63" s="64"/>
      <c r="Q63" s="64"/>
      <c r="R63" s="2"/>
      <c r="V63" s="1041"/>
      <c r="W63" s="1041"/>
      <c r="Y63" s="62"/>
      <c r="Z63" s="1246"/>
      <c r="AA63" s="1246"/>
      <c r="AB63" s="1246"/>
      <c r="AC63" s="1246"/>
      <c r="AD63" s="1246"/>
      <c r="AE63" s="1246"/>
      <c r="AF63" s="1246"/>
      <c r="AG63" s="1246"/>
      <c r="AH63" s="1246"/>
      <c r="AI63" s="1246"/>
      <c r="AJ63" s="1246"/>
      <c r="AK63" s="1246"/>
      <c r="AL63" s="1246"/>
      <c r="AM63" s="1246"/>
      <c r="AN63" s="1246"/>
      <c r="AO63" s="1246"/>
      <c r="AP63" s="1246"/>
      <c r="AQ63" s="1246"/>
      <c r="AR63" s="1246"/>
    </row>
    <row r="64" spans="1:44" x14ac:dyDescent="0.25">
      <c r="B64" s="55"/>
      <c r="C64" s="3086" t="s">
        <v>28</v>
      </c>
      <c r="D64" s="3086"/>
      <c r="E64" s="3086"/>
      <c r="F64" s="3086"/>
      <c r="G64" s="3086"/>
      <c r="H64" s="3086"/>
      <c r="I64" s="2"/>
      <c r="J64" s="2"/>
      <c r="K64" s="2"/>
      <c r="L64" s="3086" t="s">
        <v>28</v>
      </c>
      <c r="M64" s="3086"/>
      <c r="N64" s="3086"/>
      <c r="O64" s="3086"/>
      <c r="P64" s="3086"/>
      <c r="Q64" s="3086"/>
      <c r="R64" s="2"/>
      <c r="V64" s="3447" t="s">
        <v>12</v>
      </c>
      <c r="W64" s="3447"/>
      <c r="Y64" s="62"/>
      <c r="Z64" s="1246"/>
      <c r="AA64" s="1246"/>
      <c r="AB64" s="1246"/>
      <c r="AC64" s="1246"/>
      <c r="AD64" s="1246"/>
      <c r="AE64" s="1246"/>
      <c r="AF64" s="1246"/>
      <c r="AG64" s="1246"/>
      <c r="AH64" s="1246"/>
      <c r="AI64" s="1246"/>
      <c r="AJ64" s="1246"/>
      <c r="AK64" s="1246"/>
      <c r="AL64" s="1246"/>
      <c r="AM64" s="1246"/>
      <c r="AN64" s="1246"/>
      <c r="AO64" s="1246"/>
      <c r="AP64" s="1246"/>
      <c r="AQ64" s="1246"/>
      <c r="AR64" s="1246"/>
    </row>
    <row r="65" spans="2:44" ht="15.75" thickBot="1" x14ac:dyDescent="0.3">
      <c r="B65" s="63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8"/>
      <c r="Z65" s="1246"/>
      <c r="AA65" s="1246"/>
      <c r="AB65" s="1246"/>
      <c r="AC65" s="1246"/>
      <c r="AD65" s="1246"/>
      <c r="AE65" s="1246"/>
      <c r="AF65" s="1246"/>
      <c r="AG65" s="1246"/>
      <c r="AH65" s="1246"/>
      <c r="AI65" s="1246"/>
      <c r="AJ65" s="1246"/>
      <c r="AK65" s="1246"/>
      <c r="AL65" s="1246"/>
      <c r="AM65" s="1246"/>
      <c r="AN65" s="1246"/>
      <c r="AO65" s="1246"/>
      <c r="AP65" s="1246"/>
      <c r="AQ65" s="1246"/>
      <c r="AR65" s="1246"/>
    </row>
    <row r="66" spans="2:44" x14ac:dyDescent="0.25">
      <c r="Y66">
        <v>27</v>
      </c>
      <c r="Z66" s="1246"/>
      <c r="AA66" s="1246"/>
      <c r="AB66" s="1246"/>
      <c r="AC66" s="1246"/>
      <c r="AD66" s="1246"/>
      <c r="AE66" s="1246"/>
      <c r="AF66" s="1246"/>
      <c r="AG66" s="1246"/>
      <c r="AH66" s="1246"/>
      <c r="AI66" s="1246"/>
      <c r="AJ66" s="1246"/>
      <c r="AK66" s="1246"/>
      <c r="AL66" s="1246"/>
      <c r="AM66" s="1246"/>
      <c r="AN66" s="1246"/>
      <c r="AO66" s="1246"/>
      <c r="AP66" s="1246"/>
      <c r="AQ66" s="1246"/>
      <c r="AR66" s="1246"/>
    </row>
    <row r="67" spans="2:44" x14ac:dyDescent="0.25">
      <c r="Y67" s="815"/>
      <c r="Z67" s="1246"/>
      <c r="AA67" s="1246"/>
      <c r="AB67" s="1246"/>
      <c r="AC67" s="1246"/>
      <c r="AD67" s="1246"/>
      <c r="AE67" s="1246"/>
      <c r="AF67" s="1246"/>
      <c r="AG67" s="1246"/>
      <c r="AH67" s="1246"/>
      <c r="AI67" s="1246"/>
      <c r="AJ67" s="1246"/>
      <c r="AK67" s="1246"/>
      <c r="AL67" s="1246"/>
      <c r="AM67" s="1246"/>
      <c r="AN67" s="1246"/>
      <c r="AO67" s="1246"/>
      <c r="AP67" s="1246"/>
      <c r="AQ67" s="1246"/>
      <c r="AR67" s="1246"/>
    </row>
    <row r="68" spans="2:44" x14ac:dyDescent="0.25">
      <c r="Z68" s="1246"/>
      <c r="AA68" s="1246"/>
      <c r="AB68" s="1246"/>
      <c r="AC68" s="1246"/>
      <c r="AD68" s="1246"/>
      <c r="AE68" s="1246"/>
      <c r="AF68" s="1246"/>
      <c r="AG68" s="1246"/>
      <c r="AH68" s="1246"/>
      <c r="AI68" s="1246"/>
      <c r="AJ68" s="1246"/>
      <c r="AK68" s="1246"/>
      <c r="AL68" s="1246"/>
      <c r="AM68" s="1246"/>
      <c r="AN68" s="1246"/>
      <c r="AO68" s="1246"/>
      <c r="AP68" s="1246"/>
      <c r="AQ68" s="1246"/>
      <c r="AR68" s="1246"/>
    </row>
    <row r="69" spans="2:44" x14ac:dyDescent="0.25">
      <c r="Z69" s="1246"/>
      <c r="AA69" s="1246"/>
      <c r="AB69" s="1246"/>
      <c r="AC69" s="1246"/>
      <c r="AD69" s="1246"/>
      <c r="AE69" s="1246"/>
      <c r="AF69" s="1246"/>
      <c r="AG69" s="1246"/>
      <c r="AH69" s="1246"/>
      <c r="AI69" s="1246"/>
      <c r="AJ69" s="1246"/>
      <c r="AK69" s="1246"/>
      <c r="AL69" s="1246"/>
      <c r="AM69" s="1246"/>
      <c r="AN69" s="1246"/>
      <c r="AO69" s="1246"/>
      <c r="AP69" s="1246"/>
      <c r="AQ69" s="1246"/>
      <c r="AR69" s="1246"/>
    </row>
    <row r="70" spans="2:44" x14ac:dyDescent="0.25">
      <c r="Z70" s="1246"/>
      <c r="AA70" s="1246"/>
      <c r="AB70" s="1246"/>
      <c r="AC70" s="1246"/>
      <c r="AD70" s="1246"/>
      <c r="AE70" s="1246"/>
      <c r="AF70" s="1246"/>
      <c r="AG70" s="1246"/>
      <c r="AH70" s="1246"/>
      <c r="AI70" s="1246"/>
      <c r="AJ70" s="1246"/>
      <c r="AK70" s="1246"/>
      <c r="AL70" s="1246"/>
      <c r="AM70" s="1246"/>
      <c r="AN70" s="1246"/>
      <c r="AO70" s="1246"/>
      <c r="AP70" s="1246"/>
      <c r="AQ70" s="1246"/>
      <c r="AR70" s="1246"/>
    </row>
    <row r="71" spans="2:44" x14ac:dyDescent="0.25">
      <c r="Z71" s="1246"/>
      <c r="AA71" s="1246"/>
      <c r="AB71" s="1246"/>
      <c r="AC71" s="1246"/>
      <c r="AD71" s="1246"/>
      <c r="AE71" s="1246"/>
      <c r="AF71" s="1246"/>
      <c r="AG71" s="1246"/>
      <c r="AH71" s="1246"/>
      <c r="AI71" s="1246"/>
      <c r="AJ71" s="1246"/>
      <c r="AK71" s="1246"/>
      <c r="AL71" s="1246"/>
      <c r="AM71" s="1246"/>
      <c r="AN71" s="1246"/>
      <c r="AO71" s="1246"/>
      <c r="AP71" s="1246"/>
      <c r="AQ71" s="1246"/>
      <c r="AR71" s="1246"/>
    </row>
    <row r="72" spans="2:44" x14ac:dyDescent="0.25">
      <c r="Z72" s="1246"/>
      <c r="AA72" s="1246"/>
      <c r="AB72" s="1246"/>
      <c r="AC72" s="1246"/>
      <c r="AD72" s="1246"/>
      <c r="AE72" s="1246"/>
      <c r="AF72" s="1246"/>
      <c r="AG72" s="1246"/>
      <c r="AH72" s="1246"/>
      <c r="AI72" s="1246"/>
      <c r="AJ72" s="1246"/>
      <c r="AK72" s="1246"/>
      <c r="AL72" s="1246"/>
      <c r="AM72" s="1246"/>
      <c r="AN72" s="1246"/>
      <c r="AO72" s="1246"/>
      <c r="AP72" s="1246"/>
      <c r="AQ72" s="1246"/>
      <c r="AR72" s="1246"/>
    </row>
    <row r="73" spans="2:44" x14ac:dyDescent="0.25">
      <c r="Z73" s="1246"/>
      <c r="AA73" s="1246"/>
      <c r="AB73" s="1246"/>
      <c r="AC73" s="1246"/>
      <c r="AD73" s="1246"/>
      <c r="AE73" s="1246"/>
      <c r="AF73" s="1246"/>
      <c r="AG73" s="1246"/>
      <c r="AH73" s="1246"/>
      <c r="AI73" s="1246"/>
      <c r="AJ73" s="1246"/>
      <c r="AK73" s="1246"/>
      <c r="AL73" s="1246"/>
      <c r="AM73" s="1246"/>
      <c r="AN73" s="1246"/>
      <c r="AO73" s="1246"/>
      <c r="AP73" s="1246"/>
      <c r="AQ73" s="1246"/>
      <c r="AR73" s="1246"/>
    </row>
    <row r="74" spans="2:44" x14ac:dyDescent="0.25">
      <c r="Z74" s="1246"/>
      <c r="AA74" s="1246"/>
      <c r="AB74" s="1246"/>
      <c r="AC74" s="1246"/>
      <c r="AD74" s="1246"/>
      <c r="AE74" s="1246"/>
      <c r="AF74" s="1246"/>
      <c r="AG74" s="1246"/>
      <c r="AH74" s="1246"/>
      <c r="AI74" s="1246"/>
      <c r="AJ74" s="1246"/>
      <c r="AK74" s="1246"/>
      <c r="AL74" s="1246"/>
      <c r="AM74" s="1246"/>
      <c r="AN74" s="1246"/>
      <c r="AO74" s="1246"/>
      <c r="AP74" s="1246"/>
      <c r="AQ74" s="1246"/>
      <c r="AR74" s="1246"/>
    </row>
    <row r="75" spans="2:44" x14ac:dyDescent="0.25">
      <c r="Z75" s="1246"/>
      <c r="AA75" s="1246"/>
      <c r="AB75" s="1246"/>
      <c r="AC75" s="1246"/>
      <c r="AD75" s="1246"/>
      <c r="AE75" s="1246"/>
      <c r="AF75" s="1246"/>
      <c r="AG75" s="1246"/>
      <c r="AH75" s="1246"/>
      <c r="AI75" s="1246"/>
      <c r="AJ75" s="1246"/>
      <c r="AK75" s="1246"/>
      <c r="AL75" s="1246"/>
      <c r="AM75" s="1246"/>
      <c r="AN75" s="1246"/>
      <c r="AO75" s="1246"/>
      <c r="AP75" s="1246"/>
      <c r="AQ75" s="1246"/>
      <c r="AR75" s="1246"/>
    </row>
    <row r="76" spans="2:44" x14ac:dyDescent="0.25">
      <c r="Z76" s="1246"/>
      <c r="AA76" s="1246"/>
      <c r="AB76" s="1246"/>
      <c r="AC76" s="1246"/>
      <c r="AD76" s="1246"/>
      <c r="AE76" s="1246"/>
      <c r="AF76" s="1246"/>
      <c r="AG76" s="1246"/>
      <c r="AH76" s="1246"/>
      <c r="AI76" s="1246"/>
      <c r="AJ76" s="1246"/>
      <c r="AK76" s="1246"/>
      <c r="AL76" s="1246"/>
      <c r="AM76" s="1246"/>
      <c r="AN76" s="1246"/>
      <c r="AO76" s="1246"/>
      <c r="AP76" s="1246"/>
      <c r="AQ76" s="1246"/>
      <c r="AR76" s="1246"/>
    </row>
    <row r="77" spans="2:44" x14ac:dyDescent="0.25">
      <c r="Z77" s="1246"/>
      <c r="AA77" s="1246"/>
      <c r="AB77" s="1246"/>
      <c r="AC77" s="1246"/>
      <c r="AD77" s="1246"/>
      <c r="AE77" s="1246"/>
      <c r="AF77" s="1246"/>
      <c r="AG77" s="1246"/>
      <c r="AH77" s="1246"/>
      <c r="AI77" s="1246"/>
      <c r="AJ77" s="1246"/>
      <c r="AK77" s="1246"/>
      <c r="AL77" s="1246"/>
      <c r="AM77" s="1246"/>
      <c r="AN77" s="1246"/>
      <c r="AO77" s="1246"/>
      <c r="AP77" s="1246"/>
      <c r="AQ77" s="1246"/>
      <c r="AR77" s="1246"/>
    </row>
    <row r="78" spans="2:44" x14ac:dyDescent="0.25">
      <c r="Z78" s="1246"/>
      <c r="AA78" s="1246"/>
      <c r="AB78" s="1246"/>
      <c r="AC78" s="1246"/>
      <c r="AD78" s="1246"/>
      <c r="AE78" s="1246"/>
      <c r="AF78" s="1246"/>
      <c r="AG78" s="1246"/>
      <c r="AH78" s="1246"/>
      <c r="AI78" s="1246"/>
      <c r="AJ78" s="1246"/>
      <c r="AK78" s="1246"/>
      <c r="AL78" s="1246"/>
      <c r="AM78" s="1246"/>
      <c r="AN78" s="1246"/>
      <c r="AO78" s="1246"/>
      <c r="AP78" s="1246"/>
      <c r="AQ78" s="1246"/>
      <c r="AR78" s="1246"/>
    </row>
    <row r="79" spans="2:44" x14ac:dyDescent="0.25">
      <c r="Z79" s="1246"/>
      <c r="AA79" s="1246"/>
      <c r="AB79" s="1246"/>
      <c r="AC79" s="1246"/>
      <c r="AD79" s="1246"/>
      <c r="AE79" s="1246"/>
      <c r="AF79" s="1246"/>
      <c r="AG79" s="1246"/>
      <c r="AH79" s="1246"/>
      <c r="AI79" s="1246"/>
      <c r="AJ79" s="1246"/>
      <c r="AK79" s="1246"/>
      <c r="AL79" s="1246"/>
      <c r="AM79" s="1246"/>
      <c r="AN79" s="1246"/>
      <c r="AO79" s="1246"/>
      <c r="AP79" s="1246"/>
      <c r="AQ79" s="1246"/>
      <c r="AR79" s="1246"/>
    </row>
    <row r="80" spans="2:44" x14ac:dyDescent="0.25">
      <c r="Z80" s="1246"/>
      <c r="AA80" s="1246"/>
      <c r="AB80" s="1246"/>
      <c r="AC80" s="1246"/>
      <c r="AD80" s="1246"/>
      <c r="AE80" s="1246"/>
      <c r="AF80" s="1246"/>
      <c r="AG80" s="1246"/>
      <c r="AH80" s="1246"/>
      <c r="AI80" s="1246"/>
      <c r="AJ80" s="1246"/>
      <c r="AK80" s="1246"/>
      <c r="AL80" s="1246"/>
      <c r="AM80" s="1246"/>
      <c r="AN80" s="1246"/>
      <c r="AO80" s="1246"/>
      <c r="AP80" s="1246"/>
      <c r="AQ80" s="1246"/>
      <c r="AR80" s="1246"/>
    </row>
    <row r="81" spans="26:44" x14ac:dyDescent="0.25">
      <c r="Z81" s="1246"/>
      <c r="AA81" s="1246"/>
      <c r="AB81" s="1246"/>
      <c r="AC81" s="1246"/>
      <c r="AD81" s="1246"/>
      <c r="AE81" s="1246"/>
      <c r="AF81" s="1246"/>
      <c r="AG81" s="1246"/>
      <c r="AH81" s="1246"/>
      <c r="AI81" s="1246"/>
      <c r="AJ81" s="1246"/>
      <c r="AK81" s="1246"/>
      <c r="AL81" s="1246"/>
      <c r="AM81" s="1246"/>
      <c r="AN81" s="1246"/>
      <c r="AO81" s="1246"/>
      <c r="AP81" s="1246"/>
      <c r="AQ81" s="1246"/>
      <c r="AR81" s="1246"/>
    </row>
  </sheetData>
  <mergeCells count="79">
    <mergeCell ref="W6:Y6"/>
    <mergeCell ref="O57:R57"/>
    <mergeCell ref="O58:R58"/>
    <mergeCell ref="O59:R59"/>
    <mergeCell ref="O60:R60"/>
    <mergeCell ref="O52:R52"/>
    <mergeCell ref="O53:R53"/>
    <mergeCell ref="O54:R54"/>
    <mergeCell ref="O55:R55"/>
    <mergeCell ref="O56:R56"/>
    <mergeCell ref="O47:R47"/>
    <mergeCell ref="O48:R48"/>
    <mergeCell ref="O49:R49"/>
    <mergeCell ref="O50:R50"/>
    <mergeCell ref="O51:R51"/>
    <mergeCell ref="O39:R39"/>
    <mergeCell ref="O38:R38"/>
    <mergeCell ref="O40:R40"/>
    <mergeCell ref="O41:R41"/>
    <mergeCell ref="O42:R42"/>
    <mergeCell ref="O46:R46"/>
    <mergeCell ref="O45:R45"/>
    <mergeCell ref="O44:R44"/>
    <mergeCell ref="O43:R43"/>
    <mergeCell ref="O33:R33"/>
    <mergeCell ref="O34:R34"/>
    <mergeCell ref="O35:R35"/>
    <mergeCell ref="O36:R36"/>
    <mergeCell ref="O37:R37"/>
    <mergeCell ref="O28:R28"/>
    <mergeCell ref="O29:R29"/>
    <mergeCell ref="O30:R30"/>
    <mergeCell ref="O31:R31"/>
    <mergeCell ref="O32:R32"/>
    <mergeCell ref="O23:R23"/>
    <mergeCell ref="O24:R24"/>
    <mergeCell ref="O25:R25"/>
    <mergeCell ref="O26:R26"/>
    <mergeCell ref="O27:R27"/>
    <mergeCell ref="L64:Q64"/>
    <mergeCell ref="C64:H64"/>
    <mergeCell ref="U11:U15"/>
    <mergeCell ref="W11:X11"/>
    <mergeCell ref="W12:W15"/>
    <mergeCell ref="O16:R16"/>
    <mergeCell ref="J12:J15"/>
    <mergeCell ref="K12:K15"/>
    <mergeCell ref="J11:N11"/>
    <mergeCell ref="V64:W64"/>
    <mergeCell ref="S11:S15"/>
    <mergeCell ref="O13:R13"/>
    <mergeCell ref="O18:R18"/>
    <mergeCell ref="O20:R20"/>
    <mergeCell ref="O21:R21"/>
    <mergeCell ref="O22:R22"/>
    <mergeCell ref="F12:F15"/>
    <mergeCell ref="D11:H11"/>
    <mergeCell ref="L12:L15"/>
    <mergeCell ref="M12:M15"/>
    <mergeCell ref="Y12:Y15"/>
    <mergeCell ref="G12:G15"/>
    <mergeCell ref="H12:H15"/>
    <mergeCell ref="I11:I15"/>
    <mergeCell ref="B8:Y8"/>
    <mergeCell ref="B10:F10"/>
    <mergeCell ref="B11:B15"/>
    <mergeCell ref="B2:Y2"/>
    <mergeCell ref="B3:Y3"/>
    <mergeCell ref="B4:Y4"/>
    <mergeCell ref="B5:Y5"/>
    <mergeCell ref="E7:J7"/>
    <mergeCell ref="C11:C15"/>
    <mergeCell ref="D12:D15"/>
    <mergeCell ref="E12:E15"/>
    <mergeCell ref="X12:X15"/>
    <mergeCell ref="G10:U10"/>
    <mergeCell ref="N12:N15"/>
    <mergeCell ref="V11:V15"/>
    <mergeCell ref="T11:T15"/>
  </mergeCells>
  <pageMargins left="0.7" right="0.7" top="0.75" bottom="0.75" header="0.3" footer="0.3"/>
  <pageSetup paperSize="5" scale="52" fitToWidth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FF0000"/>
  </sheetPr>
  <dimension ref="A1:AJ59"/>
  <sheetViews>
    <sheetView zoomScale="110" zoomScaleNormal="110" workbookViewId="0">
      <selection activeCell="F29" sqref="F29"/>
    </sheetView>
  </sheetViews>
  <sheetFormatPr baseColWidth="10" defaultRowHeight="15" x14ac:dyDescent="0.25"/>
  <cols>
    <col min="1" max="1" width="12.28515625" style="1246" customWidth="1"/>
    <col min="2" max="2" width="11.28515625" customWidth="1"/>
    <col min="3" max="3" width="12.28515625" customWidth="1"/>
    <col min="4" max="4" width="3.85546875" customWidth="1"/>
    <col min="5" max="5" width="3.42578125" customWidth="1"/>
    <col min="6" max="6" width="5.42578125" customWidth="1"/>
    <col min="7" max="7" width="6.7109375" customWidth="1"/>
    <col min="8" max="8" width="4" customWidth="1"/>
    <col min="9" max="9" width="4.140625" customWidth="1"/>
    <col min="10" max="11" width="3.7109375" customWidth="1"/>
    <col min="12" max="12" width="4.42578125" customWidth="1"/>
    <col min="13" max="13" width="5.85546875" customWidth="1"/>
    <col min="14" max="14" width="4.28515625" customWidth="1"/>
    <col min="16" max="16" width="12.85546875" bestFit="1" customWidth="1"/>
    <col min="18" max="18" width="21.85546875" customWidth="1"/>
    <col min="19" max="19" width="10.28515625" customWidth="1"/>
    <col min="20" max="20" width="18" customWidth="1"/>
    <col min="21" max="21" width="11.42578125" customWidth="1"/>
    <col min="22" max="22" width="16.7109375" customWidth="1"/>
    <col min="23" max="23" width="18.85546875" customWidth="1"/>
    <col min="24" max="24" width="17.85546875" customWidth="1"/>
    <col min="25" max="25" width="21" customWidth="1"/>
    <col min="27" max="27" width="20.140625" customWidth="1"/>
  </cols>
  <sheetData>
    <row r="1" spans="2:34" ht="23.25" x14ac:dyDescent="0.35">
      <c r="B1" s="3106" t="s">
        <v>718</v>
      </c>
      <c r="C1" s="3107"/>
      <c r="D1" s="3107"/>
      <c r="E1" s="3107"/>
      <c r="F1" s="3107"/>
      <c r="G1" s="3107"/>
      <c r="H1" s="3107"/>
      <c r="I1" s="3107"/>
      <c r="J1" s="3107"/>
      <c r="K1" s="3107"/>
      <c r="L1" s="3107"/>
      <c r="M1" s="3107"/>
      <c r="N1" s="3107"/>
      <c r="O1" s="3107"/>
      <c r="P1" s="3107"/>
      <c r="Q1" s="3107"/>
      <c r="R1" s="3107"/>
      <c r="S1" s="3107"/>
      <c r="T1" s="3107"/>
      <c r="U1" s="3107"/>
      <c r="V1" s="3107"/>
      <c r="W1" s="3107"/>
      <c r="X1" s="3107"/>
      <c r="Y1" s="3108"/>
    </row>
    <row r="2" spans="2:34" ht="12" customHeight="1" x14ac:dyDescent="0.25">
      <c r="B2" s="2999" t="s">
        <v>74</v>
      </c>
      <c r="C2" s="3000"/>
      <c r="D2" s="3000"/>
      <c r="E2" s="3000"/>
      <c r="F2" s="3000"/>
      <c r="G2" s="3000"/>
      <c r="H2" s="3000"/>
      <c r="I2" s="3000"/>
      <c r="J2" s="3000"/>
      <c r="K2" s="3000"/>
      <c r="L2" s="3000"/>
      <c r="M2" s="3000"/>
      <c r="N2" s="3000"/>
      <c r="O2" s="3000"/>
      <c r="P2" s="3000"/>
      <c r="Q2" s="3000"/>
      <c r="R2" s="3000"/>
      <c r="S2" s="3000"/>
      <c r="T2" s="3000"/>
      <c r="U2" s="3000"/>
      <c r="V2" s="3000"/>
      <c r="W2" s="3000"/>
      <c r="X2" s="3000"/>
      <c r="Y2" s="3001"/>
    </row>
    <row r="3" spans="2:34" ht="11.45" customHeight="1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34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34" x14ac:dyDescent="0.25">
      <c r="B5" s="3102" t="s">
        <v>684</v>
      </c>
      <c r="C5" s="3036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1075"/>
      <c r="P5" s="1075"/>
      <c r="Q5" s="1075"/>
      <c r="R5" s="1075"/>
      <c r="S5" s="1075"/>
      <c r="T5" s="1075"/>
      <c r="U5" s="1075"/>
      <c r="V5" s="1075"/>
      <c r="W5" s="3036" t="s">
        <v>2454</v>
      </c>
      <c r="X5" s="3036"/>
      <c r="Y5" s="3037"/>
    </row>
    <row r="6" spans="2:34" x14ac:dyDescent="0.25">
      <c r="B6" s="1076"/>
      <c r="C6" s="1040"/>
      <c r="D6" s="1040"/>
      <c r="E6" s="1040"/>
      <c r="F6" s="3000" t="s">
        <v>2033</v>
      </c>
      <c r="G6" s="3000"/>
      <c r="H6" s="3000"/>
      <c r="I6" s="3000"/>
      <c r="J6" s="3000"/>
      <c r="K6" s="3000"/>
      <c r="L6" s="1040"/>
      <c r="M6" s="1040"/>
      <c r="N6" s="1040"/>
      <c r="O6" s="1040"/>
      <c r="P6" s="1040"/>
      <c r="Q6" s="1040"/>
      <c r="R6" s="1040"/>
      <c r="S6" s="1040"/>
      <c r="T6" s="1040"/>
      <c r="U6" s="1040"/>
      <c r="V6" s="1040"/>
      <c r="W6" s="1074"/>
      <c r="X6" s="1074" t="s">
        <v>19</v>
      </c>
      <c r="Y6" s="1079"/>
    </row>
    <row r="7" spans="2:34" x14ac:dyDescent="0.25">
      <c r="B7" s="3038" t="s">
        <v>2260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34" ht="15.75" thickBot="1" x14ac:dyDescent="0.3">
      <c r="B8" s="3121" t="s">
        <v>709</v>
      </c>
      <c r="C8" s="3022"/>
      <c r="D8" s="3022"/>
      <c r="E8" s="3022"/>
      <c r="F8" s="3022"/>
      <c r="G8" s="1081"/>
      <c r="H8" s="1081"/>
      <c r="I8" s="1081"/>
      <c r="J8" s="1081"/>
      <c r="K8" s="1081"/>
      <c r="L8" s="1081"/>
      <c r="M8" s="1084" t="s">
        <v>715</v>
      </c>
      <c r="N8" s="1084"/>
      <c r="O8" s="1084"/>
      <c r="P8" s="1084"/>
      <c r="Q8" s="1084"/>
      <c r="R8" s="1084"/>
      <c r="S8" s="1084"/>
      <c r="T8" s="1081"/>
      <c r="U8" s="1081"/>
      <c r="V8" s="1081"/>
      <c r="W8" s="1081"/>
      <c r="X8" s="1081"/>
      <c r="Y8" s="1082"/>
    </row>
    <row r="9" spans="2:34" ht="15" customHeight="1" thickBot="1" x14ac:dyDescent="0.3">
      <c r="B9" s="3475" t="s">
        <v>688</v>
      </c>
      <c r="C9" s="3472" t="s">
        <v>710</v>
      </c>
      <c r="D9" s="3442" t="s">
        <v>16</v>
      </c>
      <c r="E9" s="3442"/>
      <c r="F9" s="3442"/>
      <c r="G9" s="3442"/>
      <c r="H9" s="3442"/>
      <c r="I9" s="3434" t="s">
        <v>713</v>
      </c>
      <c r="J9" s="3442" t="s">
        <v>45</v>
      </c>
      <c r="K9" s="3442"/>
      <c r="L9" s="3442"/>
      <c r="M9" s="3442"/>
      <c r="N9" s="3446"/>
      <c r="O9" s="60"/>
      <c r="P9" s="34"/>
      <c r="Q9" s="34"/>
      <c r="R9" s="61"/>
      <c r="S9" s="3469" t="s">
        <v>80</v>
      </c>
      <c r="T9" s="3394" t="s">
        <v>47</v>
      </c>
      <c r="U9" s="3394" t="s">
        <v>678</v>
      </c>
      <c r="V9" s="3246" t="s">
        <v>13</v>
      </c>
      <c r="W9" s="3413" t="s">
        <v>2305</v>
      </c>
      <c r="X9" s="3414"/>
      <c r="Y9" s="816" t="s">
        <v>2456</v>
      </c>
    </row>
    <row r="10" spans="2:34" ht="15" customHeight="1" x14ac:dyDescent="0.25">
      <c r="B10" s="3476"/>
      <c r="C10" s="3473"/>
      <c r="D10" s="3435" t="s">
        <v>20</v>
      </c>
      <c r="E10" s="3435" t="s">
        <v>21</v>
      </c>
      <c r="F10" s="3435" t="s">
        <v>711</v>
      </c>
      <c r="G10" s="3435" t="s">
        <v>712</v>
      </c>
      <c r="H10" s="3435" t="s">
        <v>694</v>
      </c>
      <c r="I10" s="3435"/>
      <c r="J10" s="3435" t="s">
        <v>671</v>
      </c>
      <c r="K10" s="3435" t="s">
        <v>43</v>
      </c>
      <c r="L10" s="3479" t="s">
        <v>5</v>
      </c>
      <c r="M10" s="3435" t="s">
        <v>44</v>
      </c>
      <c r="N10" s="3439" t="s">
        <v>6</v>
      </c>
      <c r="O10" s="55"/>
      <c r="P10" s="2"/>
      <c r="Q10" s="2"/>
      <c r="R10" s="62"/>
      <c r="S10" s="3470"/>
      <c r="T10" s="3403"/>
      <c r="U10" s="3403"/>
      <c r="V10" s="3200"/>
      <c r="W10" s="3394" t="s">
        <v>716</v>
      </c>
      <c r="X10" s="3394" t="s">
        <v>717</v>
      </c>
      <c r="Y10" s="3246" t="s">
        <v>269</v>
      </c>
    </row>
    <row r="11" spans="2:34" x14ac:dyDescent="0.25">
      <c r="B11" s="3476"/>
      <c r="C11" s="3473"/>
      <c r="D11" s="3435"/>
      <c r="E11" s="3435"/>
      <c r="F11" s="3435"/>
      <c r="G11" s="3435"/>
      <c r="H11" s="3435"/>
      <c r="I11" s="3435"/>
      <c r="J11" s="3435"/>
      <c r="K11" s="3435"/>
      <c r="L11" s="3479"/>
      <c r="M11" s="3435"/>
      <c r="N11" s="3439"/>
      <c r="O11" s="2999" t="s">
        <v>46</v>
      </c>
      <c r="P11" s="3000"/>
      <c r="Q11" s="3000"/>
      <c r="R11" s="3001"/>
      <c r="S11" s="3470"/>
      <c r="T11" s="3403"/>
      <c r="U11" s="3403"/>
      <c r="V11" s="3200"/>
      <c r="W11" s="3395"/>
      <c r="X11" s="3395"/>
      <c r="Y11" s="3200"/>
    </row>
    <row r="12" spans="2:34" ht="27.75" customHeight="1" x14ac:dyDescent="0.25">
      <c r="B12" s="3476"/>
      <c r="C12" s="3473"/>
      <c r="D12" s="3435"/>
      <c r="E12" s="3435"/>
      <c r="F12" s="3435"/>
      <c r="G12" s="3435"/>
      <c r="H12" s="3435"/>
      <c r="I12" s="3435"/>
      <c r="J12" s="3435"/>
      <c r="K12" s="3435"/>
      <c r="L12" s="3479"/>
      <c r="M12" s="3435"/>
      <c r="N12" s="3439"/>
      <c r="O12" s="55"/>
      <c r="P12" s="2"/>
      <c r="Q12" s="2"/>
      <c r="R12" s="62"/>
      <c r="S12" s="3470"/>
      <c r="T12" s="3403"/>
      <c r="U12" s="3403"/>
      <c r="V12" s="3200"/>
      <c r="W12" s="3395"/>
      <c r="X12" s="3395"/>
      <c r="Y12" s="3200"/>
    </row>
    <row r="13" spans="2:34" ht="0.75" customHeight="1" thickBot="1" x14ac:dyDescent="0.3">
      <c r="B13" s="3477"/>
      <c r="C13" s="3474"/>
      <c r="D13" s="3436"/>
      <c r="E13" s="3436"/>
      <c r="F13" s="3436"/>
      <c r="G13" s="3436"/>
      <c r="H13" s="3436"/>
      <c r="I13" s="3436"/>
      <c r="J13" s="3436"/>
      <c r="K13" s="3436"/>
      <c r="L13" s="3480"/>
      <c r="M13" s="3436"/>
      <c r="N13" s="3440"/>
      <c r="O13" s="63"/>
      <c r="P13" s="64"/>
      <c r="Q13" s="64"/>
      <c r="R13" s="65"/>
      <c r="S13" s="3471"/>
      <c r="T13" s="3478"/>
      <c r="U13" s="3478"/>
      <c r="V13" s="3201"/>
      <c r="W13" s="3481"/>
      <c r="X13" s="3481"/>
      <c r="Y13" s="3201"/>
    </row>
    <row r="14" spans="2:34" ht="17.25" customHeight="1" thickBot="1" x14ac:dyDescent="0.3">
      <c r="B14" s="97">
        <v>1</v>
      </c>
      <c r="C14" s="1091">
        <v>2</v>
      </c>
      <c r="D14" s="722">
        <v>3</v>
      </c>
      <c r="E14" s="722">
        <v>4</v>
      </c>
      <c r="F14" s="722">
        <v>5</v>
      </c>
      <c r="G14" s="722">
        <v>6</v>
      </c>
      <c r="H14" s="722">
        <v>7</v>
      </c>
      <c r="I14" s="476"/>
      <c r="J14" s="722">
        <v>8</v>
      </c>
      <c r="K14" s="722">
        <v>9</v>
      </c>
      <c r="L14" s="722">
        <v>10</v>
      </c>
      <c r="M14" s="722">
        <v>11</v>
      </c>
      <c r="N14" s="723">
        <v>12</v>
      </c>
      <c r="O14" s="3010">
        <v>13</v>
      </c>
      <c r="P14" s="3010"/>
      <c r="Q14" s="3010"/>
      <c r="R14" s="3011"/>
      <c r="S14" s="426"/>
      <c r="T14" s="428">
        <v>14</v>
      </c>
      <c r="U14" s="428">
        <v>15</v>
      </c>
      <c r="V14" s="428">
        <v>16</v>
      </c>
      <c r="W14" s="428">
        <v>17</v>
      </c>
      <c r="X14" s="428">
        <v>18</v>
      </c>
      <c r="Y14" s="427">
        <v>19</v>
      </c>
      <c r="Z14" s="1246"/>
      <c r="AA14" s="1246"/>
      <c r="AB14" s="1246"/>
      <c r="AC14" s="1246"/>
      <c r="AD14" s="1246"/>
      <c r="AE14" s="1246"/>
      <c r="AF14" s="1246"/>
      <c r="AG14" s="1246"/>
      <c r="AH14" s="1246"/>
    </row>
    <row r="15" spans="2:34" x14ac:dyDescent="0.25">
      <c r="B15" s="1155"/>
      <c r="C15" s="2015"/>
      <c r="D15" s="580" t="s">
        <v>598</v>
      </c>
      <c r="E15" s="1334" t="s">
        <v>582</v>
      </c>
      <c r="F15" s="1334" t="s">
        <v>541</v>
      </c>
      <c r="G15" s="1201"/>
      <c r="H15" s="1201"/>
      <c r="I15" s="1201"/>
      <c r="J15" s="1334">
        <v>2</v>
      </c>
      <c r="K15" s="1334">
        <v>3</v>
      </c>
      <c r="L15" s="1334">
        <v>9</v>
      </c>
      <c r="M15" s="441"/>
      <c r="N15" s="441"/>
      <c r="O15" s="2992" t="s">
        <v>281</v>
      </c>
      <c r="P15" s="2993"/>
      <c r="Q15" s="2993"/>
      <c r="R15" s="3224"/>
      <c r="S15" s="808"/>
      <c r="T15" s="70"/>
      <c r="U15" s="49"/>
      <c r="V15" s="50"/>
      <c r="W15" s="75"/>
      <c r="X15" s="75"/>
      <c r="Y15" s="75"/>
      <c r="Z15" s="1246"/>
      <c r="AA15" s="1246"/>
      <c r="AB15" s="1246"/>
      <c r="AC15" s="1246"/>
      <c r="AD15" s="1246"/>
      <c r="AE15" s="1246"/>
      <c r="AF15" s="1246"/>
      <c r="AG15" s="1246"/>
      <c r="AH15" s="1246"/>
    </row>
    <row r="16" spans="2:34" s="1468" customFormat="1" ht="17.25" customHeight="1" x14ac:dyDescent="0.25">
      <c r="B16" s="2303"/>
      <c r="C16" s="2834"/>
      <c r="D16" s="2526"/>
      <c r="E16" s="2352"/>
      <c r="F16" s="2352"/>
      <c r="G16" s="2307"/>
      <c r="H16" s="2307"/>
      <c r="I16" s="2307"/>
      <c r="J16" s="2352" t="s">
        <v>675</v>
      </c>
      <c r="K16" s="2352" t="s">
        <v>680</v>
      </c>
      <c r="L16" s="2352" t="s">
        <v>737</v>
      </c>
      <c r="M16" s="2801" t="s">
        <v>677</v>
      </c>
      <c r="N16" s="2801"/>
      <c r="O16" s="3148" t="s">
        <v>69</v>
      </c>
      <c r="P16" s="3149"/>
      <c r="Q16" s="3149"/>
      <c r="R16" s="3388"/>
      <c r="S16" s="2786"/>
      <c r="T16" s="2835"/>
      <c r="U16" s="2820"/>
      <c r="V16" s="1538"/>
      <c r="W16" s="2318"/>
      <c r="X16" s="2318"/>
      <c r="Y16" s="2318"/>
    </row>
    <row r="17" spans="2:25" s="1468" customFormat="1" ht="13.5" customHeight="1" x14ac:dyDescent="0.25">
      <c r="B17" s="2300" t="s">
        <v>53</v>
      </c>
      <c r="C17" s="2783"/>
      <c r="D17" s="2301"/>
      <c r="E17" s="2281"/>
      <c r="F17" s="2281"/>
      <c r="G17" s="2281"/>
      <c r="H17" s="2281"/>
      <c r="I17" s="2281"/>
      <c r="J17" s="2281">
        <v>2</v>
      </c>
      <c r="K17" s="2282">
        <v>3</v>
      </c>
      <c r="L17" s="2282">
        <v>9</v>
      </c>
      <c r="M17" s="2281">
        <v>1</v>
      </c>
      <c r="N17" s="2281" t="s">
        <v>598</v>
      </c>
      <c r="O17" s="3103" t="s">
        <v>69</v>
      </c>
      <c r="P17" s="3104"/>
      <c r="Q17" s="3104"/>
      <c r="R17" s="3456"/>
      <c r="S17" s="2279">
        <v>1101</v>
      </c>
      <c r="T17" s="2279">
        <v>30</v>
      </c>
      <c r="U17" s="2317">
        <v>9996</v>
      </c>
      <c r="V17" s="2279">
        <v>102</v>
      </c>
      <c r="W17" s="2318">
        <v>34000</v>
      </c>
      <c r="X17" s="2318">
        <v>25500</v>
      </c>
      <c r="Y17" s="2318">
        <v>34000</v>
      </c>
    </row>
    <row r="18" spans="2:25" s="1468" customFormat="1" ht="13.5" customHeight="1" x14ac:dyDescent="0.25">
      <c r="B18" s="2300" t="s">
        <v>53</v>
      </c>
      <c r="C18" s="2783"/>
      <c r="D18" s="2301"/>
      <c r="E18" s="2281"/>
      <c r="F18" s="2281"/>
      <c r="G18" s="2281"/>
      <c r="H18" s="2281"/>
      <c r="I18" s="2281"/>
      <c r="J18" s="2281">
        <v>2</v>
      </c>
      <c r="K18" s="2281">
        <v>3</v>
      </c>
      <c r="L18" s="2319">
        <v>9</v>
      </c>
      <c r="M18" s="2320">
        <v>5</v>
      </c>
      <c r="N18" s="2320" t="s">
        <v>598</v>
      </c>
      <c r="O18" s="3455" t="s">
        <v>1994</v>
      </c>
      <c r="P18" s="3104"/>
      <c r="Q18" s="3104"/>
      <c r="R18" s="3456"/>
      <c r="S18" s="2279"/>
      <c r="T18" s="2279"/>
      <c r="U18" s="2317"/>
      <c r="V18" s="2279"/>
      <c r="W18" s="2318">
        <v>20000</v>
      </c>
      <c r="X18" s="2318">
        <v>15000</v>
      </c>
      <c r="Y18" s="2318">
        <v>20000</v>
      </c>
    </row>
    <row r="19" spans="2:25" s="1468" customFormat="1" x14ac:dyDescent="0.25">
      <c r="B19" s="2300"/>
      <c r="C19" s="2783"/>
      <c r="D19" s="2301"/>
      <c r="E19" s="2281"/>
      <c r="F19" s="2281"/>
      <c r="G19" s="2281"/>
      <c r="H19" s="2281"/>
      <c r="I19" s="2281"/>
      <c r="J19" s="2276">
        <v>2</v>
      </c>
      <c r="K19" s="2276">
        <v>3</v>
      </c>
      <c r="L19" s="2276">
        <v>9</v>
      </c>
      <c r="M19" s="2276">
        <v>2</v>
      </c>
      <c r="N19" s="2276"/>
      <c r="O19" s="3148" t="s">
        <v>2251</v>
      </c>
      <c r="P19" s="3149"/>
      <c r="Q19" s="3149"/>
      <c r="R19" s="3388"/>
      <c r="S19" s="2279"/>
      <c r="T19" s="2384"/>
      <c r="U19" s="2279"/>
      <c r="V19" s="2279"/>
      <c r="W19" s="2318"/>
      <c r="X19" s="2318"/>
      <c r="Y19" s="2318"/>
    </row>
    <row r="20" spans="2:25" s="1468" customFormat="1" x14ac:dyDescent="0.25">
      <c r="B20" s="2300" t="s">
        <v>53</v>
      </c>
      <c r="C20" s="2783"/>
      <c r="D20" s="2301"/>
      <c r="E20" s="2281"/>
      <c r="F20" s="2281"/>
      <c r="G20" s="2281"/>
      <c r="H20" s="2281"/>
      <c r="I20" s="2281"/>
      <c r="J20" s="2281">
        <v>2</v>
      </c>
      <c r="K20" s="2282">
        <v>3</v>
      </c>
      <c r="L20" s="2282">
        <v>9</v>
      </c>
      <c r="M20" s="2282" t="s">
        <v>675</v>
      </c>
      <c r="N20" s="2282" t="s">
        <v>598</v>
      </c>
      <c r="O20" s="3482" t="s">
        <v>2251</v>
      </c>
      <c r="P20" s="3419"/>
      <c r="Q20" s="3419"/>
      <c r="R20" s="3420"/>
      <c r="S20" s="2279">
        <v>1101</v>
      </c>
      <c r="T20" s="2279">
        <v>30</v>
      </c>
      <c r="U20" s="2279">
        <v>9995</v>
      </c>
      <c r="V20" s="2279">
        <v>102</v>
      </c>
      <c r="W20" s="2318">
        <v>50000</v>
      </c>
      <c r="X20" s="2318">
        <v>37500</v>
      </c>
      <c r="Y20" s="2318">
        <v>50000</v>
      </c>
    </row>
    <row r="21" spans="2:25" s="1468" customFormat="1" x14ac:dyDescent="0.25">
      <c r="B21" s="2300" t="s">
        <v>53</v>
      </c>
      <c r="C21" s="2783"/>
      <c r="D21" s="2301"/>
      <c r="E21" s="2281"/>
      <c r="F21" s="2281"/>
      <c r="G21" s="2281"/>
      <c r="H21" s="2281"/>
      <c r="I21" s="2281"/>
      <c r="J21" s="2281">
        <v>2</v>
      </c>
      <c r="K21" s="2282">
        <v>3</v>
      </c>
      <c r="L21" s="2282">
        <v>9</v>
      </c>
      <c r="M21" s="2282">
        <v>9</v>
      </c>
      <c r="N21" s="2282" t="s">
        <v>598</v>
      </c>
      <c r="O21" s="3103" t="s">
        <v>2252</v>
      </c>
      <c r="P21" s="3104"/>
      <c r="Q21" s="3104"/>
      <c r="R21" s="3456"/>
      <c r="S21" s="2279">
        <v>1101</v>
      </c>
      <c r="T21" s="2279">
        <v>30</v>
      </c>
      <c r="U21" s="2317">
        <v>9996</v>
      </c>
      <c r="V21" s="2279">
        <v>102</v>
      </c>
      <c r="W21" s="2318">
        <v>100000</v>
      </c>
      <c r="X21" s="2318">
        <v>75000</v>
      </c>
      <c r="Y21" s="2318">
        <v>100000</v>
      </c>
    </row>
    <row r="22" spans="2:25" s="1468" customFormat="1" x14ac:dyDescent="0.25">
      <c r="B22" s="2300"/>
      <c r="C22" s="2783"/>
      <c r="D22" s="2301"/>
      <c r="E22" s="2281"/>
      <c r="F22" s="2281"/>
      <c r="G22" s="2281"/>
      <c r="H22" s="2281"/>
      <c r="I22" s="2281"/>
      <c r="J22" s="2276">
        <v>2</v>
      </c>
      <c r="K22" s="2276">
        <v>4</v>
      </c>
      <c r="L22" s="2276"/>
      <c r="M22" s="2282"/>
      <c r="N22" s="2282"/>
      <c r="O22" s="3148" t="s">
        <v>70</v>
      </c>
      <c r="P22" s="3149"/>
      <c r="Q22" s="3149"/>
      <c r="R22" s="3388"/>
      <c r="S22" s="2279"/>
      <c r="T22" s="2279"/>
      <c r="U22" s="2279"/>
      <c r="V22" s="2279"/>
      <c r="W22" s="2318"/>
      <c r="X22" s="2318"/>
      <c r="Y22" s="2318"/>
    </row>
    <row r="23" spans="2:25" s="1468" customFormat="1" x14ac:dyDescent="0.25">
      <c r="B23" s="2300"/>
      <c r="C23" s="2783"/>
      <c r="D23" s="2301"/>
      <c r="E23" s="2281"/>
      <c r="F23" s="2281"/>
      <c r="G23" s="2281"/>
      <c r="H23" s="2281"/>
      <c r="I23" s="2281"/>
      <c r="J23" s="2276">
        <v>2</v>
      </c>
      <c r="K23" s="2276">
        <v>4</v>
      </c>
      <c r="L23" s="2276">
        <v>1</v>
      </c>
      <c r="M23" s="2282"/>
      <c r="N23" s="2282"/>
      <c r="O23" s="3148" t="s">
        <v>71</v>
      </c>
      <c r="P23" s="3149"/>
      <c r="Q23" s="3149"/>
      <c r="R23" s="3388"/>
      <c r="S23" s="2279"/>
      <c r="T23" s="2279"/>
      <c r="U23" s="2279"/>
      <c r="V23" s="2279"/>
      <c r="W23" s="2318"/>
      <c r="X23" s="2318"/>
      <c r="Y23" s="2318"/>
    </row>
    <row r="24" spans="2:25" s="1468" customFormat="1" x14ac:dyDescent="0.25">
      <c r="B24" s="2300"/>
      <c r="C24" s="2783"/>
      <c r="D24" s="2301"/>
      <c r="E24" s="2281"/>
      <c r="F24" s="2281"/>
      <c r="G24" s="2281"/>
      <c r="H24" s="2281"/>
      <c r="I24" s="2281"/>
      <c r="J24" s="2276">
        <v>2</v>
      </c>
      <c r="K24" s="2276">
        <v>4</v>
      </c>
      <c r="L24" s="2276">
        <v>1</v>
      </c>
      <c r="M24" s="2276">
        <v>2</v>
      </c>
      <c r="N24" s="2276"/>
      <c r="O24" s="3148" t="s">
        <v>72</v>
      </c>
      <c r="P24" s="3149"/>
      <c r="Q24" s="3149"/>
      <c r="R24" s="3388"/>
      <c r="S24" s="2279"/>
      <c r="T24" s="2279"/>
      <c r="U24" s="2279"/>
      <c r="V24" s="2279"/>
      <c r="W24" s="2318"/>
      <c r="X24" s="2318"/>
      <c r="Y24" s="2318"/>
    </row>
    <row r="25" spans="2:25" s="1468" customFormat="1" x14ac:dyDescent="0.25">
      <c r="B25" s="2300" t="s">
        <v>53</v>
      </c>
      <c r="C25" s="2289" t="s">
        <v>840</v>
      </c>
      <c r="D25" s="2301"/>
      <c r="E25" s="2281"/>
      <c r="F25" s="2281"/>
      <c r="G25" s="2281"/>
      <c r="H25" s="2281"/>
      <c r="I25" s="2281"/>
      <c r="J25" s="2282">
        <v>2</v>
      </c>
      <c r="K25" s="2282">
        <v>4</v>
      </c>
      <c r="L25" s="2282">
        <v>1</v>
      </c>
      <c r="M25" s="2282">
        <v>2</v>
      </c>
      <c r="N25" s="2282" t="s">
        <v>598</v>
      </c>
      <c r="O25" s="3103" t="s">
        <v>749</v>
      </c>
      <c r="P25" s="3104"/>
      <c r="Q25" s="3104"/>
      <c r="R25" s="3456"/>
      <c r="S25" s="2279">
        <v>1101</v>
      </c>
      <c r="T25" s="2279">
        <v>30</v>
      </c>
      <c r="U25" s="2279">
        <v>1999</v>
      </c>
      <c r="V25" s="2279">
        <v>102</v>
      </c>
      <c r="W25" s="2318">
        <v>780000</v>
      </c>
      <c r="X25" s="2318">
        <v>65000</v>
      </c>
      <c r="Y25" s="2318">
        <v>780000</v>
      </c>
    </row>
    <row r="26" spans="2:25" s="1468" customFormat="1" x14ac:dyDescent="0.25">
      <c r="B26" s="2300" t="s">
        <v>53</v>
      </c>
      <c r="C26" s="2289" t="s">
        <v>840</v>
      </c>
      <c r="D26" s="2301"/>
      <c r="E26" s="2281"/>
      <c r="F26" s="2281"/>
      <c r="G26" s="2281"/>
      <c r="H26" s="2281"/>
      <c r="I26" s="2281"/>
      <c r="J26" s="2282" t="s">
        <v>675</v>
      </c>
      <c r="K26" s="2282" t="s">
        <v>722</v>
      </c>
      <c r="L26" s="2282" t="s">
        <v>677</v>
      </c>
      <c r="M26" s="2282" t="s">
        <v>675</v>
      </c>
      <c r="N26" s="2282" t="s">
        <v>610</v>
      </c>
      <c r="O26" s="3103" t="s">
        <v>2253</v>
      </c>
      <c r="P26" s="3104"/>
      <c r="Q26" s="3104"/>
      <c r="R26" s="3456"/>
      <c r="S26" s="2279">
        <v>1101</v>
      </c>
      <c r="T26" s="2279">
        <v>30</v>
      </c>
      <c r="U26" s="2279">
        <v>1999</v>
      </c>
      <c r="V26" s="2279">
        <v>102</v>
      </c>
      <c r="W26" s="2318">
        <v>120000</v>
      </c>
      <c r="X26" s="2318">
        <v>90000</v>
      </c>
      <c r="Y26" s="2318">
        <v>120000</v>
      </c>
    </row>
    <row r="27" spans="2:25" s="1468" customFormat="1" x14ac:dyDescent="0.25">
      <c r="B27" s="2300"/>
      <c r="C27" s="2783"/>
      <c r="D27" s="2301"/>
      <c r="E27" s="2281"/>
      <c r="F27" s="2281"/>
      <c r="G27" s="2281"/>
      <c r="H27" s="2281"/>
      <c r="I27" s="2281"/>
      <c r="J27" s="2276">
        <v>2</v>
      </c>
      <c r="K27" s="2276">
        <v>6</v>
      </c>
      <c r="L27" s="2276"/>
      <c r="M27" s="2276"/>
      <c r="N27" s="2276"/>
      <c r="O27" s="3148" t="s">
        <v>744</v>
      </c>
      <c r="P27" s="3149"/>
      <c r="Q27" s="3149"/>
      <c r="R27" s="3388"/>
      <c r="S27" s="2279"/>
      <c r="T27" s="2279"/>
      <c r="U27" s="2279"/>
      <c r="V27" s="2279"/>
      <c r="W27" s="2340"/>
      <c r="X27" s="2341"/>
      <c r="Y27" s="2340"/>
    </row>
    <row r="28" spans="2:25" s="1468" customFormat="1" x14ac:dyDescent="0.25">
      <c r="B28" s="2300"/>
      <c r="C28" s="2783"/>
      <c r="D28" s="2301"/>
      <c r="E28" s="2281"/>
      <c r="F28" s="2281"/>
      <c r="G28" s="2281"/>
      <c r="H28" s="2281"/>
      <c r="I28" s="2281"/>
      <c r="J28" s="2276">
        <v>2</v>
      </c>
      <c r="K28" s="2276">
        <v>6</v>
      </c>
      <c r="L28" s="2276">
        <v>1</v>
      </c>
      <c r="M28" s="2276"/>
      <c r="N28" s="2276"/>
      <c r="O28" s="3148" t="s">
        <v>745</v>
      </c>
      <c r="P28" s="3149"/>
      <c r="Q28" s="3149"/>
      <c r="R28" s="3388"/>
      <c r="S28" s="2279"/>
      <c r="T28" s="2855"/>
      <c r="U28" s="2322"/>
      <c r="V28" s="2857"/>
      <c r="W28" s="2340"/>
      <c r="X28" s="2341"/>
      <c r="Y28" s="2340"/>
    </row>
    <row r="29" spans="2:25" s="1468" customFormat="1" x14ac:dyDescent="0.25">
      <c r="B29" s="2300"/>
      <c r="C29" s="2783"/>
      <c r="D29" s="2301"/>
      <c r="E29" s="2281"/>
      <c r="F29" s="2281"/>
      <c r="G29" s="2281"/>
      <c r="H29" s="2281"/>
      <c r="I29" s="2281"/>
      <c r="J29" s="2276" t="s">
        <v>675</v>
      </c>
      <c r="K29" s="2276" t="s">
        <v>743</v>
      </c>
      <c r="L29" s="2276" t="s">
        <v>677</v>
      </c>
      <c r="M29" s="2276" t="s">
        <v>677</v>
      </c>
      <c r="N29" s="2276"/>
      <c r="O29" s="3148" t="s">
        <v>746</v>
      </c>
      <c r="P29" s="3149"/>
      <c r="Q29" s="3149"/>
      <c r="R29" s="3388"/>
      <c r="S29" s="2279"/>
      <c r="T29" s="2855"/>
      <c r="U29" s="2322"/>
      <c r="V29" s="2857"/>
      <c r="W29" s="2340"/>
      <c r="X29" s="2341"/>
      <c r="Y29" s="2340"/>
    </row>
    <row r="30" spans="2:25" s="1468" customFormat="1" x14ac:dyDescent="0.25">
      <c r="B30" s="2300" t="s">
        <v>54</v>
      </c>
      <c r="C30" s="2783"/>
      <c r="D30" s="2301"/>
      <c r="E30" s="2281"/>
      <c r="F30" s="2281"/>
      <c r="G30" s="2281"/>
      <c r="H30" s="2281"/>
      <c r="I30" s="2281"/>
      <c r="J30" s="2282">
        <v>2</v>
      </c>
      <c r="K30" s="2282">
        <v>6</v>
      </c>
      <c r="L30" s="2282">
        <v>1</v>
      </c>
      <c r="M30" s="2282">
        <v>1</v>
      </c>
      <c r="N30" s="2282" t="s">
        <v>598</v>
      </c>
      <c r="O30" s="3103" t="s">
        <v>746</v>
      </c>
      <c r="P30" s="3104"/>
      <c r="Q30" s="3104"/>
      <c r="R30" s="3456"/>
      <c r="S30" s="2279">
        <v>1101</v>
      </c>
      <c r="T30" s="2855">
        <v>20</v>
      </c>
      <c r="U30" s="2322">
        <v>1955</v>
      </c>
      <c r="V30" s="2857">
        <v>100</v>
      </c>
      <c r="W30" s="2318">
        <v>100000</v>
      </c>
      <c r="X30" s="2318">
        <v>75000</v>
      </c>
      <c r="Y30" s="2318">
        <v>100000</v>
      </c>
    </row>
    <row r="31" spans="2:25" s="1468" customFormat="1" x14ac:dyDescent="0.25">
      <c r="B31" s="2300"/>
      <c r="C31" s="2783"/>
      <c r="D31" s="2301"/>
      <c r="E31" s="2281"/>
      <c r="F31" s="2281"/>
      <c r="G31" s="2281"/>
      <c r="H31" s="2281"/>
      <c r="I31" s="2281"/>
      <c r="J31" s="2276" t="s">
        <v>675</v>
      </c>
      <c r="K31" s="2276" t="s">
        <v>743</v>
      </c>
      <c r="L31" s="2276" t="s">
        <v>677</v>
      </c>
      <c r="M31" s="2276" t="s">
        <v>680</v>
      </c>
      <c r="N31" s="2276"/>
      <c r="O31" s="3148" t="s">
        <v>2254</v>
      </c>
      <c r="P31" s="3149"/>
      <c r="Q31" s="3149"/>
      <c r="R31" s="3388"/>
      <c r="S31" s="2279"/>
      <c r="T31" s="2855"/>
      <c r="U31" s="2322"/>
      <c r="V31" s="2857"/>
      <c r="W31" s="2318"/>
      <c r="X31" s="2318"/>
      <c r="Y31" s="2318"/>
    </row>
    <row r="32" spans="2:25" s="1468" customFormat="1" x14ac:dyDescent="0.25">
      <c r="B32" s="2300" t="s">
        <v>54</v>
      </c>
      <c r="C32" s="2783"/>
      <c r="D32" s="2301"/>
      <c r="E32" s="2281"/>
      <c r="F32" s="2281"/>
      <c r="G32" s="2281"/>
      <c r="H32" s="2281"/>
      <c r="I32" s="2281"/>
      <c r="J32" s="2281">
        <v>2</v>
      </c>
      <c r="K32" s="2281">
        <v>6</v>
      </c>
      <c r="L32" s="2282">
        <v>1</v>
      </c>
      <c r="M32" s="2281">
        <v>3</v>
      </c>
      <c r="N32" s="2281" t="s">
        <v>598</v>
      </c>
      <c r="O32" s="3482" t="s">
        <v>2254</v>
      </c>
      <c r="P32" s="3419"/>
      <c r="Q32" s="3419"/>
      <c r="R32" s="3420"/>
      <c r="S32" s="2279">
        <v>1101</v>
      </c>
      <c r="T32" s="2279">
        <v>20</v>
      </c>
      <c r="U32" s="2279">
        <v>1955</v>
      </c>
      <c r="V32" s="2279">
        <v>100</v>
      </c>
      <c r="W32" s="2318">
        <v>50000</v>
      </c>
      <c r="X32" s="2318">
        <v>37500</v>
      </c>
      <c r="Y32" s="2318">
        <v>50000</v>
      </c>
    </row>
    <row r="33" spans="2:25" s="1468" customFormat="1" x14ac:dyDescent="0.25">
      <c r="B33" s="2276"/>
      <c r="C33" s="2273"/>
      <c r="D33" s="2273"/>
      <c r="E33" s="2273"/>
      <c r="F33" s="2273"/>
      <c r="G33" s="2273"/>
      <c r="H33" s="2273"/>
      <c r="I33" s="2273"/>
      <c r="J33" s="2276" t="s">
        <v>675</v>
      </c>
      <c r="K33" s="2276" t="s">
        <v>743</v>
      </c>
      <c r="L33" s="2289" t="s">
        <v>677</v>
      </c>
      <c r="M33" s="2300" t="s">
        <v>722</v>
      </c>
      <c r="N33" s="2300"/>
      <c r="O33" s="3387" t="s">
        <v>2465</v>
      </c>
      <c r="P33" s="3149"/>
      <c r="Q33" s="3149"/>
      <c r="R33" s="3388"/>
      <c r="S33" s="2855"/>
      <c r="T33" s="2279"/>
      <c r="U33" s="2856"/>
      <c r="V33" s="2279"/>
      <c r="W33" s="1494"/>
      <c r="X33" s="2310"/>
      <c r="Y33" s="1494"/>
    </row>
    <row r="34" spans="2:25" s="1468" customFormat="1" x14ac:dyDescent="0.25">
      <c r="B34" s="2276" t="s">
        <v>54</v>
      </c>
      <c r="C34" s="2273"/>
      <c r="D34" s="2273"/>
      <c r="E34" s="2273"/>
      <c r="F34" s="2273"/>
      <c r="G34" s="2273"/>
      <c r="H34" s="2273"/>
      <c r="I34" s="2273"/>
      <c r="J34" s="2281" t="s">
        <v>675</v>
      </c>
      <c r="K34" s="2281" t="s">
        <v>743</v>
      </c>
      <c r="L34" s="2319" t="s">
        <v>677</v>
      </c>
      <c r="M34" s="2320" t="s">
        <v>722</v>
      </c>
      <c r="N34" s="2320" t="s">
        <v>598</v>
      </c>
      <c r="O34" s="3455" t="s">
        <v>2062</v>
      </c>
      <c r="P34" s="3104"/>
      <c r="Q34" s="3104"/>
      <c r="R34" s="3456"/>
      <c r="S34" s="2855">
        <v>1101</v>
      </c>
      <c r="T34" s="2855">
        <v>20</v>
      </c>
      <c r="U34" s="2855">
        <v>1995</v>
      </c>
      <c r="V34" s="2279">
        <v>100</v>
      </c>
      <c r="W34" s="1494">
        <v>100000</v>
      </c>
      <c r="X34" s="2310">
        <v>76000</v>
      </c>
      <c r="Y34" s="1494">
        <v>100000</v>
      </c>
    </row>
    <row r="35" spans="2:25" s="1468" customFormat="1" x14ac:dyDescent="0.25">
      <c r="B35" s="2300"/>
      <c r="C35" s="2783"/>
      <c r="D35" s="2301"/>
      <c r="E35" s="2281"/>
      <c r="F35" s="2281"/>
      <c r="G35" s="2281"/>
      <c r="H35" s="2281"/>
      <c r="I35" s="2281"/>
      <c r="J35" s="2276">
        <v>2</v>
      </c>
      <c r="K35" s="2276">
        <v>6</v>
      </c>
      <c r="L35" s="2276">
        <v>5</v>
      </c>
      <c r="M35" s="2276"/>
      <c r="N35" s="2276"/>
      <c r="O35" s="3148" t="s">
        <v>2255</v>
      </c>
      <c r="P35" s="3149"/>
      <c r="Q35" s="3149"/>
      <c r="R35" s="3388"/>
      <c r="S35" s="2279"/>
      <c r="T35" s="2279"/>
      <c r="U35" s="2279"/>
      <c r="V35" s="2279"/>
      <c r="W35" s="2318"/>
      <c r="X35" s="2318"/>
      <c r="Y35" s="2318"/>
    </row>
    <row r="36" spans="2:25" s="1468" customFormat="1" x14ac:dyDescent="0.25">
      <c r="B36" s="2276"/>
      <c r="C36" s="2273"/>
      <c r="D36" s="2273"/>
      <c r="E36" s="2273"/>
      <c r="F36" s="2273"/>
      <c r="G36" s="2273"/>
      <c r="H36" s="2273"/>
      <c r="I36" s="2323"/>
      <c r="J36" s="2276" t="s">
        <v>675</v>
      </c>
      <c r="K36" s="2276" t="s">
        <v>743</v>
      </c>
      <c r="L36" s="2289" t="s">
        <v>723</v>
      </c>
      <c r="M36" s="2300" t="s">
        <v>722</v>
      </c>
      <c r="N36" s="2300"/>
      <c r="O36" s="3387" t="s">
        <v>2466</v>
      </c>
      <c r="P36" s="3149"/>
      <c r="Q36" s="3149"/>
      <c r="R36" s="3388"/>
      <c r="S36" s="2855"/>
      <c r="T36" s="2279"/>
      <c r="U36" s="2856"/>
      <c r="V36" s="2279"/>
      <c r="W36" s="1494"/>
      <c r="X36" s="2099"/>
      <c r="Y36" s="1494"/>
    </row>
    <row r="37" spans="2:25" s="1468" customFormat="1" x14ac:dyDescent="0.25">
      <c r="B37" s="2276" t="s">
        <v>54</v>
      </c>
      <c r="C37" s="2273"/>
      <c r="D37" s="2273"/>
      <c r="E37" s="2273"/>
      <c r="F37" s="2273"/>
      <c r="G37" s="2273"/>
      <c r="H37" s="2273"/>
      <c r="I37" s="2323"/>
      <c r="J37" s="2282" t="s">
        <v>675</v>
      </c>
      <c r="K37" s="2282" t="s">
        <v>743</v>
      </c>
      <c r="L37" s="2319" t="s">
        <v>723</v>
      </c>
      <c r="M37" s="2320" t="s">
        <v>722</v>
      </c>
      <c r="N37" s="2320" t="s">
        <v>598</v>
      </c>
      <c r="O37" s="3455" t="s">
        <v>2466</v>
      </c>
      <c r="P37" s="3104"/>
      <c r="Q37" s="3104"/>
      <c r="R37" s="3456"/>
      <c r="S37" s="2279">
        <v>1101</v>
      </c>
      <c r="T37" s="2856">
        <v>20</v>
      </c>
      <c r="U37" s="2855">
        <v>1955</v>
      </c>
      <c r="V37" s="2279">
        <v>100</v>
      </c>
      <c r="W37" s="1494">
        <v>50000</v>
      </c>
      <c r="X37" s="2099">
        <v>37500</v>
      </c>
      <c r="Y37" s="1494">
        <v>50000</v>
      </c>
    </row>
    <row r="38" spans="2:25" s="1468" customFormat="1" x14ac:dyDescent="0.25">
      <c r="B38" s="2300"/>
      <c r="C38" s="2783"/>
      <c r="D38" s="2301"/>
      <c r="E38" s="2281"/>
      <c r="F38" s="2281"/>
      <c r="G38" s="2281"/>
      <c r="H38" s="2281"/>
      <c r="I38" s="2281"/>
      <c r="J38" s="2276" t="s">
        <v>675</v>
      </c>
      <c r="K38" s="2276" t="s">
        <v>743</v>
      </c>
      <c r="L38" s="2276" t="s">
        <v>723</v>
      </c>
      <c r="M38" s="2276" t="s">
        <v>734</v>
      </c>
      <c r="N38" s="2276"/>
      <c r="O38" s="3148" t="s">
        <v>2256</v>
      </c>
      <c r="P38" s="3149"/>
      <c r="Q38" s="3149"/>
      <c r="R38" s="3388"/>
      <c r="S38" s="2279"/>
      <c r="T38" s="2279"/>
      <c r="U38" s="2279"/>
      <c r="V38" s="2279"/>
      <c r="W38" s="2318"/>
      <c r="X38" s="2318"/>
      <c r="Y38" s="2318"/>
    </row>
    <row r="39" spans="2:25" s="1468" customFormat="1" x14ac:dyDescent="0.25">
      <c r="B39" s="2300" t="s">
        <v>54</v>
      </c>
      <c r="C39" s="2783"/>
      <c r="D39" s="2301"/>
      <c r="E39" s="2281"/>
      <c r="F39" s="2281"/>
      <c r="G39" s="2281"/>
      <c r="H39" s="2281"/>
      <c r="I39" s="2281"/>
      <c r="J39" s="2281">
        <v>2</v>
      </c>
      <c r="K39" s="2282">
        <v>6</v>
      </c>
      <c r="L39" s="2282">
        <v>5</v>
      </c>
      <c r="M39" s="2282">
        <v>7</v>
      </c>
      <c r="N39" s="2282" t="s">
        <v>598</v>
      </c>
      <c r="O39" s="3103" t="s">
        <v>2256</v>
      </c>
      <c r="P39" s="3104"/>
      <c r="Q39" s="3104"/>
      <c r="R39" s="3456"/>
      <c r="S39" s="2279">
        <v>1101</v>
      </c>
      <c r="T39" s="2279">
        <v>20</v>
      </c>
      <c r="U39" s="2279">
        <v>1955</v>
      </c>
      <c r="V39" s="2279">
        <v>100</v>
      </c>
      <c r="W39" s="2318">
        <v>75000</v>
      </c>
      <c r="X39" s="2318">
        <v>56250</v>
      </c>
      <c r="Y39" s="2318">
        <v>75000</v>
      </c>
    </row>
    <row r="40" spans="2:25" s="1468" customFormat="1" x14ac:dyDescent="0.25">
      <c r="B40" s="2300"/>
      <c r="C40" s="2783"/>
      <c r="D40" s="2301"/>
      <c r="E40" s="2281"/>
      <c r="F40" s="2281"/>
      <c r="G40" s="2281"/>
      <c r="H40" s="2281"/>
      <c r="I40" s="2281"/>
      <c r="J40" s="2276" t="s">
        <v>680</v>
      </c>
      <c r="K40" s="2276" t="s">
        <v>722</v>
      </c>
      <c r="L40" s="2276"/>
      <c r="M40" s="2276"/>
      <c r="N40" s="2276"/>
      <c r="O40" s="3148" t="s">
        <v>1264</v>
      </c>
      <c r="P40" s="3149"/>
      <c r="Q40" s="3149"/>
      <c r="R40" s="3388"/>
      <c r="S40" s="2279"/>
      <c r="T40" s="2279"/>
      <c r="U40" s="2279"/>
      <c r="V40" s="2279"/>
      <c r="W40" s="2318"/>
      <c r="X40" s="2318"/>
      <c r="Y40" s="2318"/>
    </row>
    <row r="41" spans="2:25" s="1468" customFormat="1" x14ac:dyDescent="0.25">
      <c r="B41" s="2300"/>
      <c r="C41" s="2783"/>
      <c r="D41" s="2301"/>
      <c r="E41" s="2281"/>
      <c r="F41" s="2281"/>
      <c r="G41" s="2281"/>
      <c r="H41" s="2281"/>
      <c r="I41" s="2281"/>
      <c r="J41" s="2276" t="s">
        <v>722</v>
      </c>
      <c r="K41" s="2276"/>
      <c r="L41" s="2276"/>
      <c r="M41" s="2276"/>
      <c r="N41" s="2276"/>
      <c r="O41" s="3148" t="s">
        <v>853</v>
      </c>
      <c r="P41" s="3149"/>
      <c r="Q41" s="3149"/>
      <c r="R41" s="3388"/>
      <c r="S41" s="2279"/>
      <c r="T41" s="2279"/>
      <c r="U41" s="2279"/>
      <c r="V41" s="2279"/>
      <c r="W41" s="2318"/>
      <c r="X41" s="2318"/>
      <c r="Y41" s="2318"/>
    </row>
    <row r="42" spans="2:25" s="1468" customFormat="1" x14ac:dyDescent="0.25">
      <c r="B42" s="2300"/>
      <c r="C42" s="2783"/>
      <c r="D42" s="2301"/>
      <c r="E42" s="2281"/>
      <c r="F42" s="2281"/>
      <c r="G42" s="2281"/>
      <c r="H42" s="2281"/>
      <c r="I42" s="2281"/>
      <c r="J42" s="2276" t="s">
        <v>722</v>
      </c>
      <c r="K42" s="2276" t="s">
        <v>677</v>
      </c>
      <c r="L42" s="2276"/>
      <c r="M42" s="2276"/>
      <c r="N42" s="2276"/>
      <c r="O42" s="3148" t="s">
        <v>1263</v>
      </c>
      <c r="P42" s="3149"/>
      <c r="Q42" s="3149"/>
      <c r="R42" s="3388"/>
      <c r="S42" s="2294"/>
      <c r="T42" s="2294"/>
      <c r="U42" s="2294"/>
      <c r="V42" s="2294"/>
      <c r="W42" s="2030"/>
      <c r="X42" s="2030"/>
      <c r="Y42" s="2030"/>
    </row>
    <row r="43" spans="2:25" s="1468" customFormat="1" x14ac:dyDescent="0.25">
      <c r="B43" s="2300"/>
      <c r="C43" s="2783"/>
      <c r="D43" s="2301"/>
      <c r="E43" s="2281"/>
      <c r="F43" s="2281"/>
      <c r="G43" s="2281"/>
      <c r="H43" s="2281"/>
      <c r="I43" s="2281"/>
      <c r="J43" s="2276" t="s">
        <v>722</v>
      </c>
      <c r="K43" s="2276" t="s">
        <v>677</v>
      </c>
      <c r="L43" s="2276" t="s">
        <v>677</v>
      </c>
      <c r="M43" s="2276"/>
      <c r="N43" s="2276"/>
      <c r="O43" s="3148" t="s">
        <v>1265</v>
      </c>
      <c r="P43" s="3149"/>
      <c r="Q43" s="3149"/>
      <c r="R43" s="3388"/>
      <c r="S43" s="2294"/>
      <c r="T43" s="2294"/>
      <c r="U43" s="2294"/>
      <c r="V43" s="2294"/>
      <c r="W43" s="2030"/>
      <c r="X43" s="2030"/>
      <c r="Y43" s="2030"/>
    </row>
    <row r="44" spans="2:25" s="1468" customFormat="1" x14ac:dyDescent="0.25">
      <c r="B44" s="2300"/>
      <c r="C44" s="2783"/>
      <c r="D44" s="2301"/>
      <c r="E44" s="2281"/>
      <c r="F44" s="2281"/>
      <c r="G44" s="2281"/>
      <c r="H44" s="2281"/>
      <c r="I44" s="2281"/>
      <c r="J44" s="2276" t="s">
        <v>722</v>
      </c>
      <c r="K44" s="2276" t="s">
        <v>677</v>
      </c>
      <c r="L44" s="2276" t="s">
        <v>677</v>
      </c>
      <c r="M44" s="2276" t="s">
        <v>677</v>
      </c>
      <c r="N44" s="2276"/>
      <c r="O44" s="3148" t="s">
        <v>2257</v>
      </c>
      <c r="P44" s="3149"/>
      <c r="Q44" s="3149"/>
      <c r="R44" s="3388"/>
      <c r="S44" s="2294"/>
      <c r="T44" s="2294"/>
      <c r="U44" s="2294"/>
      <c r="V44" s="2294"/>
      <c r="W44" s="2030"/>
      <c r="X44" s="2030"/>
      <c r="Y44" s="2030"/>
    </row>
    <row r="45" spans="2:25" s="1468" customFormat="1" x14ac:dyDescent="0.25">
      <c r="B45" s="2300" t="s">
        <v>53</v>
      </c>
      <c r="C45" s="2289" t="s">
        <v>861</v>
      </c>
      <c r="D45" s="2301"/>
      <c r="E45" s="2281"/>
      <c r="F45" s="2281"/>
      <c r="G45" s="2281"/>
      <c r="H45" s="2281"/>
      <c r="I45" s="2281"/>
      <c r="J45" s="2281" t="s">
        <v>722</v>
      </c>
      <c r="K45" s="2282" t="s">
        <v>677</v>
      </c>
      <c r="L45" s="2282" t="s">
        <v>677</v>
      </c>
      <c r="M45" s="2282">
        <v>1</v>
      </c>
      <c r="N45" s="2282" t="s">
        <v>598</v>
      </c>
      <c r="O45" s="3103" t="s">
        <v>2258</v>
      </c>
      <c r="P45" s="3104"/>
      <c r="Q45" s="3104"/>
      <c r="R45" s="3456"/>
      <c r="S45" s="2294">
        <v>1101</v>
      </c>
      <c r="T45" s="2294">
        <v>20</v>
      </c>
      <c r="U45" s="2294">
        <v>1955</v>
      </c>
      <c r="V45" s="2294">
        <v>100</v>
      </c>
      <c r="W45" s="2030"/>
      <c r="X45" s="2030"/>
      <c r="Y45" s="2030"/>
    </row>
    <row r="46" spans="2:25" s="1468" customFormat="1" ht="15.75" x14ac:dyDescent="0.25">
      <c r="B46" s="2300"/>
      <c r="C46" s="2783"/>
      <c r="D46" s="2301"/>
      <c r="E46" s="2281"/>
      <c r="F46" s="2281"/>
      <c r="G46" s="2281"/>
      <c r="H46" s="2281"/>
      <c r="I46" s="2281"/>
      <c r="J46" s="2276" t="s">
        <v>722</v>
      </c>
      <c r="K46" s="2276" t="s">
        <v>675</v>
      </c>
      <c r="L46" s="2276"/>
      <c r="M46" s="2276"/>
      <c r="N46" s="2282"/>
      <c r="O46" s="3148" t="s">
        <v>857</v>
      </c>
      <c r="P46" s="3149"/>
      <c r="Q46" s="3149"/>
      <c r="R46" s="3388"/>
      <c r="S46" s="2279"/>
      <c r="T46" s="2279"/>
      <c r="U46" s="2279"/>
      <c r="V46" s="2909"/>
      <c r="W46" s="2318"/>
      <c r="X46" s="2318"/>
      <c r="Y46" s="2318"/>
    </row>
    <row r="47" spans="2:25" s="1468" customFormat="1" ht="15.75" x14ac:dyDescent="0.25">
      <c r="B47" s="2300"/>
      <c r="C47" s="2783"/>
      <c r="D47" s="2301"/>
      <c r="E47" s="2281"/>
      <c r="F47" s="2281"/>
      <c r="G47" s="2281"/>
      <c r="H47" s="2281"/>
      <c r="I47" s="2281"/>
      <c r="J47" s="2276" t="s">
        <v>722</v>
      </c>
      <c r="K47" s="2276" t="s">
        <v>675</v>
      </c>
      <c r="L47" s="2276" t="s">
        <v>677</v>
      </c>
      <c r="M47" s="2276"/>
      <c r="N47" s="2282"/>
      <c r="O47" s="3148" t="s">
        <v>885</v>
      </c>
      <c r="P47" s="3149"/>
      <c r="Q47" s="3149"/>
      <c r="R47" s="3388"/>
      <c r="S47" s="2279"/>
      <c r="T47" s="2279"/>
      <c r="U47" s="2279"/>
      <c r="V47" s="2909"/>
      <c r="W47" s="2910"/>
      <c r="X47" s="2910"/>
      <c r="Y47" s="2910"/>
    </row>
    <row r="48" spans="2:25" s="1468" customFormat="1" ht="15.75" x14ac:dyDescent="0.25">
      <c r="B48" s="2300"/>
      <c r="C48" s="2783"/>
      <c r="D48" s="2301"/>
      <c r="E48" s="2281"/>
      <c r="F48" s="2281"/>
      <c r="G48" s="2281"/>
      <c r="H48" s="2281"/>
      <c r="I48" s="2281"/>
      <c r="J48" s="2276" t="s">
        <v>722</v>
      </c>
      <c r="K48" s="2276" t="s">
        <v>675</v>
      </c>
      <c r="L48" s="2276" t="s">
        <v>677</v>
      </c>
      <c r="M48" s="2276" t="s">
        <v>677</v>
      </c>
      <c r="N48" s="2282"/>
      <c r="O48" s="3148" t="s">
        <v>1266</v>
      </c>
      <c r="P48" s="3149"/>
      <c r="Q48" s="3149"/>
      <c r="R48" s="3388"/>
      <c r="S48" s="2279"/>
      <c r="T48" s="2279"/>
      <c r="U48" s="2279"/>
      <c r="V48" s="2909"/>
      <c r="W48" s="2910"/>
      <c r="X48" s="2910"/>
      <c r="Y48" s="2910"/>
    </row>
    <row r="49" spans="1:36" s="1468" customFormat="1" ht="15.75" thickBot="1" x14ac:dyDescent="0.3">
      <c r="B49" s="2325" t="s">
        <v>53</v>
      </c>
      <c r="C49" s="2911" t="s">
        <v>861</v>
      </c>
      <c r="D49" s="2301"/>
      <c r="E49" s="2281"/>
      <c r="F49" s="2281"/>
      <c r="G49" s="2281"/>
      <c r="H49" s="2281"/>
      <c r="I49" s="2281"/>
      <c r="J49" s="2281" t="s">
        <v>722</v>
      </c>
      <c r="K49" s="2282" t="s">
        <v>675</v>
      </c>
      <c r="L49" s="2282" t="s">
        <v>677</v>
      </c>
      <c r="M49" s="2282" t="s">
        <v>677</v>
      </c>
      <c r="N49" s="2282" t="s">
        <v>598</v>
      </c>
      <c r="O49" s="3103" t="s">
        <v>2259</v>
      </c>
      <c r="P49" s="3104"/>
      <c r="Q49" s="3104"/>
      <c r="R49" s="3456"/>
      <c r="S49" s="2912">
        <v>1101</v>
      </c>
      <c r="T49" s="2295">
        <v>20</v>
      </c>
      <c r="U49" s="2279">
        <v>1955</v>
      </c>
      <c r="V49" s="2295">
        <v>100</v>
      </c>
      <c r="W49" s="2913"/>
      <c r="X49" s="2913"/>
      <c r="Y49" s="2913"/>
    </row>
    <row r="50" spans="1:36" s="2046" customFormat="1" ht="15.75" thickBot="1" x14ac:dyDescent="0.3">
      <c r="A50" s="1468"/>
      <c r="B50" s="3466" t="s">
        <v>9</v>
      </c>
      <c r="C50" s="3467"/>
      <c r="D50" s="3169"/>
      <c r="E50" s="3169"/>
      <c r="F50" s="3169"/>
      <c r="G50" s="3169"/>
      <c r="H50" s="3169"/>
      <c r="I50" s="3169"/>
      <c r="J50" s="3169"/>
      <c r="K50" s="3169"/>
      <c r="L50" s="3169"/>
      <c r="M50" s="3169"/>
      <c r="N50" s="3169"/>
      <c r="O50" s="3169"/>
      <c r="P50" s="3169"/>
      <c r="Q50" s="3169"/>
      <c r="R50" s="3169"/>
      <c r="S50" s="3467"/>
      <c r="T50" s="3467"/>
      <c r="U50" s="3169"/>
      <c r="V50" s="3468"/>
      <c r="W50" s="2868">
        <f>SUM(W15:W49)</f>
        <v>1479000</v>
      </c>
      <c r="X50" s="2869">
        <f>SUM(X15:X49)</f>
        <v>590250</v>
      </c>
      <c r="Y50" s="2868">
        <f>SUM(Y17:Y49)</f>
        <v>1479000</v>
      </c>
      <c r="Z50" s="1468"/>
      <c r="AA50" s="1468"/>
      <c r="AB50" s="1468"/>
      <c r="AC50" s="1468"/>
      <c r="AD50" s="1468"/>
      <c r="AE50" s="1468"/>
      <c r="AF50" s="1468"/>
      <c r="AG50" s="1468"/>
      <c r="AH50" s="1468"/>
      <c r="AI50" s="1468"/>
      <c r="AJ50" s="1468"/>
    </row>
    <row r="51" spans="1:36" ht="15.75" thickBot="1" x14ac:dyDescent="0.3">
      <c r="B51" s="3463" t="s">
        <v>73</v>
      </c>
      <c r="C51" s="3464"/>
      <c r="D51" s="3464"/>
      <c r="E51" s="3464"/>
      <c r="F51" s="3464"/>
      <c r="G51" s="3464"/>
      <c r="H51" s="3464"/>
      <c r="I51" s="3464"/>
      <c r="J51" s="3464"/>
      <c r="K51" s="3464"/>
      <c r="L51" s="3464"/>
      <c r="M51" s="3464"/>
      <c r="N51" s="3464"/>
      <c r="O51" s="3464"/>
      <c r="P51" s="3464"/>
      <c r="Q51" s="3464"/>
      <c r="R51" s="3464"/>
      <c r="S51" s="3464"/>
      <c r="T51" s="3464"/>
      <c r="U51" s="3464"/>
      <c r="V51" s="3465"/>
      <c r="W51" s="2017">
        <f>(pag.26!W42+pag.27!W61+pag.28!W50)</f>
        <v>17262876.300000001</v>
      </c>
      <c r="X51" s="2017">
        <f>(pag.26!X42+pag.27!X61+pag.28!X50)</f>
        <v>12428164.820000002</v>
      </c>
      <c r="Y51" s="2017">
        <f>(pag.26!Y42+pag.27!Y61+pag.28!Y50)</f>
        <v>18772802.66</v>
      </c>
      <c r="AA51" s="1468"/>
      <c r="AB51" s="1468"/>
      <c r="AC51" s="1468"/>
      <c r="AD51" s="1468"/>
      <c r="AE51" s="1468"/>
      <c r="AF51" s="1468"/>
      <c r="AG51" s="1468"/>
      <c r="AH51" s="1468"/>
      <c r="AI51" s="1468"/>
      <c r="AJ51" s="1468"/>
    </row>
    <row r="52" spans="1:36" x14ac:dyDescent="0.25">
      <c r="B52" s="1076"/>
      <c r="C52" s="1041"/>
      <c r="D52" s="1041"/>
      <c r="E52" s="1041"/>
      <c r="F52" s="1040"/>
      <c r="G52" s="1040"/>
      <c r="H52" s="1040"/>
      <c r="I52" s="1040"/>
      <c r="J52" s="1040"/>
      <c r="K52" s="1040"/>
      <c r="L52" s="1040"/>
      <c r="M52" s="1040"/>
      <c r="N52" s="1040"/>
      <c r="O52" s="1040"/>
      <c r="P52" s="1040"/>
      <c r="Q52" s="1040"/>
      <c r="R52" s="1041"/>
      <c r="S52" s="1040"/>
      <c r="T52" s="1040"/>
      <c r="U52" s="1040"/>
      <c r="V52" s="1040"/>
      <c r="W52" s="1040"/>
      <c r="X52" s="1041"/>
      <c r="Y52" s="1079"/>
      <c r="AA52" s="1468"/>
      <c r="AB52" s="1468"/>
      <c r="AC52" s="1468"/>
      <c r="AD52" s="1468"/>
      <c r="AE52" s="1468"/>
      <c r="AF52" s="1468"/>
      <c r="AG52" s="1468"/>
      <c r="AH52" s="1468"/>
      <c r="AI52" s="1468"/>
      <c r="AJ52" s="1468"/>
    </row>
    <row r="53" spans="1:36" x14ac:dyDescent="0.25">
      <c r="B53" s="1076"/>
      <c r="C53" s="3086" t="s">
        <v>1306</v>
      </c>
      <c r="D53" s="3086"/>
      <c r="E53" s="3086"/>
      <c r="F53" s="1040"/>
      <c r="G53" s="1040"/>
      <c r="H53" s="1040"/>
      <c r="I53" s="1040"/>
      <c r="J53" s="1040"/>
      <c r="K53" s="1040"/>
      <c r="L53" s="1040"/>
      <c r="M53" s="3086"/>
      <c r="N53" s="3086"/>
      <c r="O53" s="3086"/>
      <c r="P53" s="1040"/>
      <c r="Q53" s="1040"/>
      <c r="R53" s="1049" t="s">
        <v>1078</v>
      </c>
      <c r="S53" s="1040"/>
      <c r="T53" s="1040"/>
      <c r="U53" s="1040"/>
      <c r="V53" s="1040"/>
      <c r="W53" s="1040"/>
      <c r="X53" s="1049" t="s">
        <v>1623</v>
      </c>
      <c r="Y53" s="1079"/>
      <c r="AA53" s="1468"/>
      <c r="AB53" s="1468"/>
      <c r="AC53" s="1468"/>
      <c r="AD53" s="1468"/>
      <c r="AE53" s="1468"/>
      <c r="AF53" s="1468"/>
      <c r="AG53" s="1468"/>
      <c r="AH53" s="1468"/>
      <c r="AI53" s="1468"/>
      <c r="AJ53" s="1468"/>
    </row>
    <row r="54" spans="1:36" x14ac:dyDescent="0.25">
      <c r="Y54">
        <v>28</v>
      </c>
      <c r="AA54" s="1468"/>
      <c r="AB54" s="1468"/>
      <c r="AC54" s="1468"/>
      <c r="AD54" s="1468"/>
      <c r="AE54" s="1468"/>
      <c r="AF54" s="1468"/>
      <c r="AG54" s="1468"/>
      <c r="AH54" s="1468"/>
      <c r="AI54" s="1468"/>
      <c r="AJ54" s="1468"/>
    </row>
    <row r="55" spans="1:36" x14ac:dyDescent="0.25">
      <c r="AA55" s="1468"/>
      <c r="AB55" s="1468"/>
      <c r="AC55" s="1468"/>
      <c r="AD55" s="1468"/>
      <c r="AE55" s="1468"/>
      <c r="AF55" s="1468"/>
      <c r="AG55" s="1468"/>
      <c r="AH55" s="1468"/>
      <c r="AI55" s="1468"/>
      <c r="AJ55" s="1468"/>
    </row>
    <row r="56" spans="1:36" x14ac:dyDescent="0.25">
      <c r="AA56" s="1468"/>
      <c r="AB56" s="1468"/>
      <c r="AC56" s="1468"/>
      <c r="AD56" s="1468"/>
      <c r="AE56" s="1468"/>
      <c r="AF56" s="1468"/>
      <c r="AG56" s="1468"/>
      <c r="AH56" s="1468"/>
      <c r="AI56" s="1468"/>
      <c r="AJ56" s="1468"/>
    </row>
    <row r="57" spans="1:36" x14ac:dyDescent="0.25">
      <c r="P57" s="336"/>
      <c r="AA57" s="1468"/>
      <c r="AB57" s="1468"/>
      <c r="AC57" s="1468"/>
      <c r="AD57" s="1468"/>
      <c r="AE57" s="1468"/>
      <c r="AF57" s="1468"/>
      <c r="AG57" s="1468"/>
      <c r="AH57" s="1468"/>
      <c r="AI57" s="1468"/>
      <c r="AJ57" s="1468"/>
    </row>
    <row r="58" spans="1:36" x14ac:dyDescent="0.25">
      <c r="P58" s="336"/>
      <c r="AA58" s="1468"/>
      <c r="AB58" s="1468"/>
      <c r="AC58" s="1468"/>
      <c r="AD58" s="1468"/>
      <c r="AE58" s="1468"/>
      <c r="AF58" s="1468"/>
      <c r="AG58" s="1468"/>
      <c r="AH58" s="1468"/>
      <c r="AI58" s="1468"/>
      <c r="AJ58" s="1468"/>
    </row>
    <row r="59" spans="1:36" x14ac:dyDescent="0.25">
      <c r="P59" s="336"/>
    </row>
  </sheetData>
  <mergeCells count="73">
    <mergeCell ref="O36:R36"/>
    <mergeCell ref="O37:R37"/>
    <mergeCell ref="O48:R48"/>
    <mergeCell ref="O49:R49"/>
    <mergeCell ref="O43:R43"/>
    <mergeCell ref="O44:R44"/>
    <mergeCell ref="O45:R45"/>
    <mergeCell ref="O46:R46"/>
    <mergeCell ref="O47:R47"/>
    <mergeCell ref="O38:R38"/>
    <mergeCell ref="O39:R39"/>
    <mergeCell ref="O40:R40"/>
    <mergeCell ref="O41:R41"/>
    <mergeCell ref="O42:R42"/>
    <mergeCell ref="O31:R31"/>
    <mergeCell ref="O32:R32"/>
    <mergeCell ref="O35:R35"/>
    <mergeCell ref="O33:R33"/>
    <mergeCell ref="O34:R34"/>
    <mergeCell ref="O26:R26"/>
    <mergeCell ref="O27:R27"/>
    <mergeCell ref="O28:R28"/>
    <mergeCell ref="O29:R29"/>
    <mergeCell ref="O30:R30"/>
    <mergeCell ref="O21:R21"/>
    <mergeCell ref="O22:R22"/>
    <mergeCell ref="O23:R23"/>
    <mergeCell ref="O24:R24"/>
    <mergeCell ref="O25:R25"/>
    <mergeCell ref="O15:R15"/>
    <mergeCell ref="O16:R16"/>
    <mergeCell ref="O17:R17"/>
    <mergeCell ref="O19:R19"/>
    <mergeCell ref="O20:R20"/>
    <mergeCell ref="O18:R18"/>
    <mergeCell ref="F6:K6"/>
    <mergeCell ref="C53:E53"/>
    <mergeCell ref="M53:O53"/>
    <mergeCell ref="B7:Y7"/>
    <mergeCell ref="T9:T13"/>
    <mergeCell ref="U9:U13"/>
    <mergeCell ref="K10:K13"/>
    <mergeCell ref="L10:L13"/>
    <mergeCell ref="M10:M13"/>
    <mergeCell ref="O11:R11"/>
    <mergeCell ref="V9:V13"/>
    <mergeCell ref="W9:X9"/>
    <mergeCell ref="W10:W13"/>
    <mergeCell ref="X10:X13"/>
    <mergeCell ref="Y10:Y13"/>
    <mergeCell ref="B8:F8"/>
    <mergeCell ref="B1:Y1"/>
    <mergeCell ref="B2:Y2"/>
    <mergeCell ref="B3:Y3"/>
    <mergeCell ref="B4:Y4"/>
    <mergeCell ref="B5:C5"/>
    <mergeCell ref="W5:Y5"/>
    <mergeCell ref="O14:R14"/>
    <mergeCell ref="B51:V51"/>
    <mergeCell ref="B50:V50"/>
    <mergeCell ref="S9:S13"/>
    <mergeCell ref="I9:I13"/>
    <mergeCell ref="J10:J13"/>
    <mergeCell ref="N10:N13"/>
    <mergeCell ref="J9:N9"/>
    <mergeCell ref="D10:D13"/>
    <mergeCell ref="E10:E13"/>
    <mergeCell ref="F10:F13"/>
    <mergeCell ref="G10:G13"/>
    <mergeCell ref="H10:H13"/>
    <mergeCell ref="D9:H9"/>
    <mergeCell ref="C9:C13"/>
    <mergeCell ref="B9:B13"/>
  </mergeCells>
  <pageMargins left="0.23622047244094491" right="0.23622047244094491" top="0.74803149606299213" bottom="0.74803149606299213" header="0.31496062992125984" footer="0.31496062992125984"/>
  <pageSetup paperSize="5" scale="6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M47"/>
  <sheetViews>
    <sheetView topLeftCell="A7" zoomScale="90" zoomScaleNormal="90" workbookViewId="0">
      <selection activeCell="I32" sqref="I32"/>
    </sheetView>
  </sheetViews>
  <sheetFormatPr baseColWidth="10" defaultRowHeight="15" x14ac:dyDescent="0.25"/>
  <cols>
    <col min="1" max="1" width="5.28515625" style="1246" customWidth="1"/>
    <col min="3" max="3" width="13.42578125" customWidth="1"/>
    <col min="4" max="4" width="9.7109375" customWidth="1"/>
    <col min="5" max="5" width="11.140625" customWidth="1"/>
    <col min="6" max="6" width="13.7109375" customWidth="1"/>
    <col min="7" max="7" width="13.5703125" customWidth="1"/>
    <col min="8" max="8" width="10.7109375" customWidth="1"/>
    <col min="9" max="9" width="12.85546875" customWidth="1"/>
  </cols>
  <sheetData>
    <row r="1" spans="2:13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  <c r="J1" s="1"/>
      <c r="K1" s="1"/>
      <c r="L1" s="1"/>
      <c r="M1" s="1"/>
    </row>
    <row r="2" spans="2:13" x14ac:dyDescent="0.25">
      <c r="B2" s="3483" t="s">
        <v>18</v>
      </c>
      <c r="C2" s="3483"/>
      <c r="D2" s="3483"/>
      <c r="E2" s="3483"/>
      <c r="F2" s="3483"/>
      <c r="G2" s="3483"/>
      <c r="H2" s="3483"/>
      <c r="I2" s="3483"/>
      <c r="J2" s="1"/>
      <c r="K2" s="1"/>
      <c r="L2" s="1"/>
      <c r="M2" s="1"/>
    </row>
    <row r="3" spans="2:13" x14ac:dyDescent="0.25">
      <c r="B3" s="3483" t="s">
        <v>103</v>
      </c>
      <c r="C3" s="3483"/>
      <c r="D3" s="3483"/>
      <c r="E3" s="3483"/>
      <c r="F3" s="3483"/>
      <c r="G3" s="3483"/>
      <c r="H3" s="3483"/>
      <c r="I3" s="3483"/>
      <c r="J3" s="1"/>
      <c r="K3" s="1"/>
      <c r="L3" s="1"/>
      <c r="M3" s="1"/>
    </row>
    <row r="4" spans="2:13" x14ac:dyDescent="0.25">
      <c r="B4" s="3483" t="s">
        <v>2457</v>
      </c>
      <c r="C4" s="3483"/>
      <c r="D4" s="3483"/>
      <c r="E4" s="3483"/>
      <c r="F4" s="3483"/>
      <c r="G4" s="3483"/>
      <c r="H4" s="3483"/>
      <c r="I4" s="3483"/>
      <c r="J4" s="1"/>
      <c r="K4" s="1"/>
      <c r="L4" s="1"/>
      <c r="M4" s="1"/>
    </row>
    <row r="5" spans="2:13" x14ac:dyDescent="0.25">
      <c r="B5" s="91" t="s">
        <v>75</v>
      </c>
    </row>
    <row r="6" spans="2:13" ht="15.75" thickBot="1" x14ac:dyDescent="0.3">
      <c r="B6" s="1293"/>
      <c r="C6" s="1293"/>
      <c r="E6" s="1293"/>
      <c r="G6" s="1293"/>
      <c r="I6" s="1293"/>
    </row>
    <row r="7" spans="2:13" ht="15.75" thickBot="1" x14ac:dyDescent="0.3">
      <c r="B7" s="466" t="s">
        <v>4</v>
      </c>
      <c r="D7" s="1086">
        <v>7122</v>
      </c>
      <c r="E7" s="1800"/>
      <c r="F7" s="459" t="s">
        <v>105</v>
      </c>
      <c r="G7" s="459"/>
      <c r="H7" s="459"/>
      <c r="J7" s="1288"/>
    </row>
    <row r="8" spans="2:13" ht="15.75" thickBot="1" x14ac:dyDescent="0.3">
      <c r="B8" s="466" t="s">
        <v>76</v>
      </c>
      <c r="C8" s="1796"/>
      <c r="D8" s="1801" t="s">
        <v>598</v>
      </c>
      <c r="E8" s="3211" t="s">
        <v>81</v>
      </c>
      <c r="F8" s="3212"/>
      <c r="G8" s="3212"/>
      <c r="H8" s="3213"/>
      <c r="I8" s="746"/>
      <c r="J8" s="1288"/>
    </row>
    <row r="9" spans="2:13" ht="15.75" thickBot="1" x14ac:dyDescent="0.3">
      <c r="B9" s="92" t="s">
        <v>77</v>
      </c>
      <c r="D9" s="1801" t="s">
        <v>582</v>
      </c>
      <c r="E9" s="3484" t="s">
        <v>82</v>
      </c>
      <c r="F9" s="3485"/>
      <c r="G9" s="1320"/>
      <c r="H9" s="1320"/>
      <c r="J9" s="1288"/>
    </row>
    <row r="10" spans="2:13" ht="15.75" thickBot="1" x14ac:dyDescent="0.3">
      <c r="B10" s="466" t="s">
        <v>78</v>
      </c>
      <c r="C10" s="1797"/>
      <c r="D10" s="1802" t="s">
        <v>582</v>
      </c>
      <c r="E10" s="3086" t="s">
        <v>2034</v>
      </c>
      <c r="F10" s="3086"/>
      <c r="I10" s="1320"/>
      <c r="J10" s="1288"/>
    </row>
    <row r="11" spans="2:13" ht="15.75" thickBot="1" x14ac:dyDescent="0.3">
      <c r="B11" s="466" t="s">
        <v>79</v>
      </c>
      <c r="C11" s="1799"/>
      <c r="D11" s="1801" t="s">
        <v>598</v>
      </c>
      <c r="E11" s="3211" t="s">
        <v>2034</v>
      </c>
      <c r="F11" s="3212"/>
      <c r="G11" s="1320"/>
      <c r="H11" s="1320"/>
      <c r="J11" s="1288"/>
    </row>
    <row r="12" spans="2:13" ht="15.75" thickBot="1" x14ac:dyDescent="0.3">
      <c r="B12" s="466" t="s">
        <v>23</v>
      </c>
      <c r="C12" s="466"/>
      <c r="D12" s="1320"/>
      <c r="E12" s="3212" t="s">
        <v>2034</v>
      </c>
      <c r="F12" s="3212"/>
      <c r="G12" s="1320"/>
      <c r="H12" s="1293"/>
      <c r="I12" s="1320"/>
      <c r="J12" s="1288"/>
    </row>
    <row r="13" spans="2:13" ht="15.75" thickBot="1" x14ac:dyDescent="0.3">
      <c r="B13" s="92" t="s">
        <v>80</v>
      </c>
      <c r="D13" s="161">
        <v>1101</v>
      </c>
      <c r="F13" s="92" t="s">
        <v>83</v>
      </c>
      <c r="G13" s="92"/>
      <c r="H13" s="161">
        <v>211101</v>
      </c>
      <c r="I13" s="1803"/>
    </row>
    <row r="14" spans="2:13" ht="14.25" customHeight="1" thickBot="1" x14ac:dyDescent="0.3">
      <c r="B14" s="3243" t="s">
        <v>84</v>
      </c>
      <c r="C14" s="3245"/>
      <c r="D14" s="3009" t="s">
        <v>85</v>
      </c>
      <c r="E14" s="3010"/>
      <c r="F14" s="3011"/>
      <c r="G14" s="3009" t="s">
        <v>89</v>
      </c>
      <c r="H14" s="3010"/>
      <c r="I14" s="3011"/>
    </row>
    <row r="15" spans="2:13" ht="12.75" customHeight="1" thickBot="1" x14ac:dyDescent="0.3">
      <c r="B15" s="3214"/>
      <c r="C15" s="3216"/>
      <c r="D15" s="3469" t="s">
        <v>86</v>
      </c>
      <c r="E15" s="3009" t="s">
        <v>90</v>
      </c>
      <c r="F15" s="3011"/>
      <c r="G15" s="3394" t="s">
        <v>86</v>
      </c>
      <c r="H15" s="3009" t="s">
        <v>91</v>
      </c>
      <c r="I15" s="3011"/>
    </row>
    <row r="16" spans="2:13" ht="15.75" thickBot="1" x14ac:dyDescent="0.3">
      <c r="B16" s="3217"/>
      <c r="C16" s="3219"/>
      <c r="D16" s="3470"/>
      <c r="E16" s="100" t="s">
        <v>87</v>
      </c>
      <c r="F16" s="100" t="s">
        <v>88</v>
      </c>
      <c r="G16" s="3403"/>
      <c r="H16" s="100" t="s">
        <v>92</v>
      </c>
      <c r="I16" s="101" t="s">
        <v>88</v>
      </c>
    </row>
    <row r="17" spans="2:9" x14ac:dyDescent="0.25">
      <c r="B17" s="52" t="s">
        <v>93</v>
      </c>
      <c r="C17" s="53"/>
      <c r="D17" s="117">
        <v>13</v>
      </c>
      <c r="E17" s="108">
        <v>601731</v>
      </c>
      <c r="F17" s="109">
        <v>7220772</v>
      </c>
      <c r="G17" s="117">
        <v>13</v>
      </c>
      <c r="H17" s="108">
        <v>601731</v>
      </c>
      <c r="I17" s="109">
        <v>7220772</v>
      </c>
    </row>
    <row r="18" spans="2:9" x14ac:dyDescent="0.25">
      <c r="B18" s="36" t="s">
        <v>94</v>
      </c>
      <c r="C18" s="10"/>
      <c r="D18" s="118">
        <v>1</v>
      </c>
      <c r="E18" s="19">
        <v>25000</v>
      </c>
      <c r="F18" s="110">
        <v>300000</v>
      </c>
      <c r="G18" s="118">
        <v>1</v>
      </c>
      <c r="H18" s="19">
        <v>27500</v>
      </c>
      <c r="I18" s="110">
        <f>H18*12</f>
        <v>330000</v>
      </c>
    </row>
    <row r="19" spans="2:9" x14ac:dyDescent="0.25">
      <c r="B19" s="36" t="s">
        <v>96</v>
      </c>
      <c r="C19" s="10"/>
      <c r="D19" s="118">
        <v>1</v>
      </c>
      <c r="E19" s="19">
        <v>11902</v>
      </c>
      <c r="F19" s="110">
        <v>142824</v>
      </c>
      <c r="G19" s="118">
        <v>1</v>
      </c>
      <c r="H19" s="19">
        <v>15000</v>
      </c>
      <c r="I19" s="110">
        <v>180000</v>
      </c>
    </row>
    <row r="20" spans="2:9" x14ac:dyDescent="0.25">
      <c r="B20" s="36" t="s">
        <v>97</v>
      </c>
      <c r="C20" s="10"/>
      <c r="D20" s="118">
        <v>2</v>
      </c>
      <c r="E20" s="19">
        <v>17932</v>
      </c>
      <c r="F20" s="110">
        <v>215184</v>
      </c>
      <c r="G20" s="118">
        <v>2</v>
      </c>
      <c r="H20" s="19">
        <v>17932</v>
      </c>
      <c r="I20" s="110">
        <v>215184</v>
      </c>
    </row>
    <row r="21" spans="2:9" x14ac:dyDescent="0.25">
      <c r="B21" s="36" t="s">
        <v>98</v>
      </c>
      <c r="C21" s="10"/>
      <c r="D21" s="118">
        <v>4</v>
      </c>
      <c r="E21" s="19">
        <v>15552</v>
      </c>
      <c r="F21" s="110">
        <v>186624</v>
      </c>
      <c r="G21" s="118">
        <v>3</v>
      </c>
      <c r="H21" s="19">
        <v>28261</v>
      </c>
      <c r="I21" s="110">
        <v>339132</v>
      </c>
    </row>
    <row r="22" spans="2:9" x14ac:dyDescent="0.25">
      <c r="B22" s="36" t="s">
        <v>95</v>
      </c>
      <c r="C22" s="10"/>
      <c r="D22" s="118">
        <v>2</v>
      </c>
      <c r="E22" s="19">
        <v>9761</v>
      </c>
      <c r="F22" s="110">
        <v>117132</v>
      </c>
      <c r="G22" s="118">
        <v>3</v>
      </c>
      <c r="H22" s="19">
        <v>17761</v>
      </c>
      <c r="I22" s="110">
        <v>213132</v>
      </c>
    </row>
    <row r="23" spans="2:9" x14ac:dyDescent="0.25">
      <c r="B23" s="36" t="s">
        <v>2474</v>
      </c>
      <c r="C23" s="10"/>
      <c r="D23" s="104"/>
      <c r="E23" s="6"/>
      <c r="F23" s="67"/>
      <c r="G23" s="1887">
        <v>1</v>
      </c>
      <c r="H23" s="1048">
        <v>3000</v>
      </c>
      <c r="I23" s="1048">
        <v>36000</v>
      </c>
    </row>
    <row r="24" spans="2:9" x14ac:dyDescent="0.25">
      <c r="B24" s="36" t="s">
        <v>2475</v>
      </c>
      <c r="C24" s="10"/>
      <c r="D24" s="104"/>
      <c r="E24" s="6"/>
      <c r="F24" s="67"/>
      <c r="G24" s="1887">
        <v>1</v>
      </c>
      <c r="H24" s="1048">
        <v>4000</v>
      </c>
      <c r="I24" s="1048">
        <v>48000</v>
      </c>
    </row>
    <row r="25" spans="2:9" x14ac:dyDescent="0.25">
      <c r="B25" s="36"/>
      <c r="C25" s="10"/>
      <c r="D25" s="104"/>
      <c r="E25" s="6"/>
      <c r="F25" s="67"/>
      <c r="G25" s="104"/>
      <c r="H25" s="1048"/>
      <c r="I25" s="1048"/>
    </row>
    <row r="26" spans="2:9" x14ac:dyDescent="0.25">
      <c r="B26" s="36"/>
      <c r="C26" s="10"/>
      <c r="D26" s="104"/>
      <c r="E26" s="6"/>
      <c r="F26" s="67"/>
      <c r="G26" s="104"/>
      <c r="H26" s="1048"/>
      <c r="I26" s="1048"/>
    </row>
    <row r="27" spans="2:9" x14ac:dyDescent="0.25">
      <c r="B27" s="36"/>
      <c r="C27" s="10"/>
      <c r="D27" s="104"/>
      <c r="E27" s="6"/>
      <c r="F27" s="67"/>
      <c r="G27" s="104"/>
      <c r="H27" s="6"/>
      <c r="I27" s="67"/>
    </row>
    <row r="28" spans="2:9" x14ac:dyDescent="0.25">
      <c r="B28" s="36"/>
      <c r="C28" s="10"/>
      <c r="D28" s="104"/>
      <c r="E28" s="6"/>
      <c r="F28" s="67"/>
      <c r="G28" s="104"/>
      <c r="H28" s="6"/>
      <c r="I28" s="67"/>
    </row>
    <row r="29" spans="2:9" x14ac:dyDescent="0.25">
      <c r="B29" s="36"/>
      <c r="C29" s="10"/>
      <c r="D29" s="104"/>
      <c r="E29" s="6"/>
      <c r="F29" s="67"/>
      <c r="G29" s="104"/>
      <c r="H29" s="6"/>
      <c r="I29" s="67"/>
    </row>
    <row r="30" spans="2:9" x14ac:dyDescent="0.25">
      <c r="B30" s="36"/>
      <c r="C30" s="10"/>
      <c r="D30" s="104"/>
      <c r="E30" s="6"/>
      <c r="F30" s="67"/>
      <c r="G30" s="104"/>
      <c r="H30" s="6"/>
      <c r="I30" s="67"/>
    </row>
    <row r="31" spans="2:9" x14ac:dyDescent="0.25">
      <c r="B31" s="36"/>
      <c r="C31" s="10"/>
      <c r="D31" s="104"/>
      <c r="E31" s="6"/>
      <c r="F31" s="67"/>
      <c r="G31" s="104"/>
      <c r="H31" s="6"/>
      <c r="I31" s="67"/>
    </row>
    <row r="32" spans="2:9" x14ac:dyDescent="0.25">
      <c r="B32" s="69"/>
      <c r="C32" s="4"/>
      <c r="D32" s="104"/>
      <c r="E32" s="6"/>
      <c r="F32" s="67"/>
      <c r="G32" s="104"/>
      <c r="H32" s="6"/>
      <c r="I32" s="67"/>
    </row>
    <row r="33" spans="2:9" x14ac:dyDescent="0.25">
      <c r="B33" s="36"/>
      <c r="C33" s="10"/>
      <c r="D33" s="104"/>
      <c r="E33" s="6"/>
      <c r="F33" s="67"/>
      <c r="G33" s="104"/>
      <c r="H33" s="6"/>
      <c r="I33" s="67"/>
    </row>
    <row r="34" spans="2:9" x14ac:dyDescent="0.25">
      <c r="B34" s="36"/>
      <c r="C34" s="10"/>
      <c r="D34" s="104"/>
      <c r="E34" s="6"/>
      <c r="F34" s="67"/>
      <c r="G34" s="104"/>
      <c r="H34" s="6"/>
      <c r="I34" s="67"/>
    </row>
    <row r="35" spans="2:9" x14ac:dyDescent="0.25">
      <c r="B35" s="36"/>
      <c r="C35" s="10"/>
      <c r="D35" s="104"/>
      <c r="E35" s="6"/>
      <c r="F35" s="67"/>
      <c r="G35" s="104"/>
      <c r="H35" s="6"/>
      <c r="I35" s="67"/>
    </row>
    <row r="36" spans="2:9" x14ac:dyDescent="0.25">
      <c r="B36" s="36"/>
      <c r="C36" s="10"/>
      <c r="D36" s="104"/>
      <c r="E36" s="6"/>
      <c r="F36" s="67"/>
      <c r="G36" s="104"/>
      <c r="H36" s="6"/>
      <c r="I36" s="67"/>
    </row>
    <row r="37" spans="2:9" x14ac:dyDescent="0.25">
      <c r="B37" s="36"/>
      <c r="C37" s="10"/>
      <c r="D37" s="104"/>
      <c r="E37" s="6"/>
      <c r="F37" s="67"/>
      <c r="G37" s="104"/>
      <c r="H37" s="6"/>
      <c r="I37" s="67"/>
    </row>
    <row r="38" spans="2:9" x14ac:dyDescent="0.25">
      <c r="B38" s="36"/>
      <c r="C38" s="10"/>
      <c r="D38" s="104"/>
      <c r="E38" s="6"/>
      <c r="F38" s="67"/>
      <c r="G38" s="104"/>
      <c r="H38" s="6"/>
      <c r="I38" s="67"/>
    </row>
    <row r="39" spans="2:9" x14ac:dyDescent="0.25">
      <c r="B39" s="69"/>
      <c r="C39" s="4"/>
      <c r="D39" s="104"/>
      <c r="E39" s="6"/>
      <c r="F39" s="67"/>
      <c r="G39" s="104"/>
      <c r="H39" s="6"/>
      <c r="I39" s="67"/>
    </row>
    <row r="40" spans="2:9" x14ac:dyDescent="0.25">
      <c r="B40" s="36"/>
      <c r="C40" s="10"/>
      <c r="D40" s="104"/>
      <c r="E40" s="6"/>
      <c r="F40" s="67"/>
      <c r="G40" s="104"/>
      <c r="H40" s="6"/>
      <c r="I40" s="67"/>
    </row>
    <row r="41" spans="2:9" ht="15.75" thickBot="1" x14ac:dyDescent="0.3">
      <c r="B41" s="41"/>
      <c r="C41" s="42"/>
      <c r="D41" s="111"/>
      <c r="E41" s="114"/>
      <c r="F41" s="113"/>
      <c r="G41" s="111"/>
      <c r="H41" s="112"/>
      <c r="I41" s="113"/>
    </row>
    <row r="42" spans="2:9" ht="15.75" thickBot="1" x14ac:dyDescent="0.3">
      <c r="B42" s="3036" t="s">
        <v>99</v>
      </c>
      <c r="C42" s="3037"/>
      <c r="D42" s="94"/>
      <c r="E42" s="115">
        <f>SUM(E17:E41)</f>
        <v>681878</v>
      </c>
      <c r="F42" s="115">
        <f>SUM(F17:F41)</f>
        <v>8182536</v>
      </c>
      <c r="G42" s="97"/>
      <c r="H42" s="115">
        <f>SUM(H17:H41)</f>
        <v>715185</v>
      </c>
      <c r="I42" s="116">
        <f>SUM(I17:I41)</f>
        <v>8582220</v>
      </c>
    </row>
    <row r="45" spans="2:9" x14ac:dyDescent="0.25">
      <c r="B45" s="4"/>
      <c r="C45" s="4"/>
      <c r="E45" s="4"/>
      <c r="F45" s="4"/>
      <c r="H45" s="4"/>
      <c r="I45" s="4"/>
    </row>
    <row r="46" spans="2:9" x14ac:dyDescent="0.25">
      <c r="B46" s="3447" t="s">
        <v>100</v>
      </c>
      <c r="C46" s="3447"/>
      <c r="E46" s="3447" t="s">
        <v>101</v>
      </c>
      <c r="F46" s="3447"/>
      <c r="H46" s="3447" t="s">
        <v>102</v>
      </c>
      <c r="I46" s="3447"/>
    </row>
    <row r="47" spans="2:9" x14ac:dyDescent="0.25">
      <c r="I47">
        <v>29</v>
      </c>
    </row>
  </sheetData>
  <mergeCells count="20">
    <mergeCell ref="B42:C42"/>
    <mergeCell ref="B46:C46"/>
    <mergeCell ref="E46:F46"/>
    <mergeCell ref="H46:I46"/>
    <mergeCell ref="B1:I1"/>
    <mergeCell ref="B2:I2"/>
    <mergeCell ref="B3:I3"/>
    <mergeCell ref="B4:I4"/>
    <mergeCell ref="E15:F15"/>
    <mergeCell ref="G14:I14"/>
    <mergeCell ref="G15:G16"/>
    <mergeCell ref="H15:I15"/>
    <mergeCell ref="E9:F9"/>
    <mergeCell ref="E10:F10"/>
    <mergeCell ref="E11:F11"/>
    <mergeCell ref="E12:F12"/>
    <mergeCell ref="B14:C16"/>
    <mergeCell ref="D15:D16"/>
    <mergeCell ref="D14:F14"/>
    <mergeCell ref="E8:H8"/>
  </mergeCells>
  <pageMargins left="0.23622047244094491" right="0.23622047244094491" top="0.74803149606299213" bottom="0.74803149606299213" header="0.31496062992125984" footer="0.31496062992125984"/>
  <pageSetup paperSize="5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J48"/>
  <sheetViews>
    <sheetView topLeftCell="A7" workbookViewId="0">
      <selection activeCell="F27" sqref="F27"/>
    </sheetView>
  </sheetViews>
  <sheetFormatPr baseColWidth="10" defaultRowHeight="15" x14ac:dyDescent="0.25"/>
  <cols>
    <col min="1" max="1" width="7.85546875" style="1246" customWidth="1"/>
    <col min="3" max="3" width="8.7109375" customWidth="1"/>
    <col min="4" max="4" width="9.85546875" customWidth="1"/>
    <col min="5" max="5" width="10.7109375" customWidth="1"/>
    <col min="6" max="6" width="11.140625" customWidth="1"/>
    <col min="7" max="7" width="8.7109375" customWidth="1"/>
    <col min="8" max="8" width="9.42578125" customWidth="1"/>
    <col min="9" max="9" width="10.570312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18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103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2457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1551" t="s">
        <v>1724</v>
      </c>
    </row>
    <row r="6" spans="2:10" x14ac:dyDescent="0.25">
      <c r="B6" s="1247"/>
      <c r="C6" s="1247"/>
      <c r="F6" s="1247"/>
      <c r="H6" s="1247"/>
      <c r="I6" s="1247"/>
    </row>
    <row r="7" spans="2:10" ht="15.75" thickBot="1" x14ac:dyDescent="0.3">
      <c r="B7" s="2197" t="s">
        <v>4</v>
      </c>
      <c r="C7" s="463"/>
      <c r="D7" s="106">
        <v>7122</v>
      </c>
      <c r="E7" s="2198" t="s">
        <v>106</v>
      </c>
      <c r="F7" s="174"/>
      <c r="G7" s="174"/>
      <c r="H7" s="174"/>
      <c r="I7" s="463"/>
      <c r="J7" s="1247"/>
    </row>
    <row r="8" spans="2:10" ht="15.75" thickBot="1" x14ac:dyDescent="0.3">
      <c r="B8" s="1805" t="s">
        <v>76</v>
      </c>
      <c r="C8" s="1321"/>
      <c r="D8" s="1804" t="s">
        <v>598</v>
      </c>
      <c r="E8" s="3211" t="s">
        <v>81</v>
      </c>
      <c r="F8" s="3212"/>
      <c r="G8" s="3212"/>
      <c r="H8" s="3212"/>
      <c r="I8" s="1321"/>
      <c r="J8" s="1247"/>
    </row>
    <row r="9" spans="2:10" ht="15.75" thickBot="1" x14ac:dyDescent="0.3">
      <c r="B9" s="1805" t="s">
        <v>77</v>
      </c>
      <c r="C9" s="1321"/>
      <c r="D9" s="1802" t="s">
        <v>582</v>
      </c>
      <c r="E9" s="3352" t="s">
        <v>82</v>
      </c>
      <c r="F9" s="3086"/>
      <c r="G9" s="1320"/>
      <c r="H9" s="1320"/>
      <c r="I9" s="1248"/>
      <c r="J9" s="1247"/>
    </row>
    <row r="10" spans="2:10" ht="15.75" thickBot="1" x14ac:dyDescent="0.3">
      <c r="B10" s="1224" t="s">
        <v>78</v>
      </c>
      <c r="C10" s="1321"/>
      <c r="D10" s="1801" t="s">
        <v>582</v>
      </c>
      <c r="E10" s="3301" t="s">
        <v>2034</v>
      </c>
      <c r="F10" s="3101"/>
      <c r="G10" s="1320"/>
      <c r="H10" s="1320"/>
      <c r="I10" s="1797"/>
      <c r="J10" s="1247"/>
    </row>
    <row r="11" spans="2:10" ht="15.75" thickBot="1" x14ac:dyDescent="0.3">
      <c r="B11" s="1806" t="s">
        <v>79</v>
      </c>
      <c r="C11" s="1799"/>
      <c r="D11" s="1802" t="s">
        <v>598</v>
      </c>
      <c r="E11" s="3301" t="s">
        <v>2034</v>
      </c>
      <c r="F11" s="3101"/>
      <c r="G11" s="1247"/>
      <c r="H11" s="1247"/>
      <c r="I11" s="1321"/>
      <c r="J11" s="1247"/>
    </row>
    <row r="12" spans="2:10" ht="15.75" thickBot="1" x14ac:dyDescent="0.3">
      <c r="B12" s="1805" t="s">
        <v>23</v>
      </c>
      <c r="C12" s="1266"/>
      <c r="D12" s="3212" t="s">
        <v>2034</v>
      </c>
      <c r="E12" s="3212"/>
      <c r="F12" s="3212"/>
      <c r="G12" s="1320"/>
      <c r="H12" s="1275"/>
      <c r="I12" s="1248"/>
      <c r="J12" s="1247"/>
    </row>
    <row r="13" spans="2:10" ht="15.75" thickBot="1" x14ac:dyDescent="0.3">
      <c r="B13" s="1224" t="s">
        <v>80</v>
      </c>
      <c r="C13" s="1321"/>
      <c r="D13" s="161">
        <v>1101</v>
      </c>
      <c r="E13" s="3492" t="s">
        <v>83</v>
      </c>
      <c r="F13" s="3022"/>
      <c r="G13" s="3493"/>
      <c r="H13" s="1180">
        <v>212205</v>
      </c>
      <c r="I13" s="1086"/>
      <c r="J13" s="1247"/>
    </row>
    <row r="14" spans="2:10" ht="15.75" thickBot="1" x14ac:dyDescent="0.3">
      <c r="B14" s="3488" t="s">
        <v>84</v>
      </c>
      <c r="C14" s="3245"/>
      <c r="D14" s="3009" t="s">
        <v>85</v>
      </c>
      <c r="E14" s="3010"/>
      <c r="F14" s="3011"/>
      <c r="G14" s="3009" t="s">
        <v>89</v>
      </c>
      <c r="H14" s="3010"/>
      <c r="I14" s="3166"/>
    </row>
    <row r="15" spans="2:10" ht="15.75" thickBot="1" x14ac:dyDescent="0.3">
      <c r="B15" s="3489"/>
      <c r="C15" s="3216"/>
      <c r="D15" s="3469" t="s">
        <v>86</v>
      </c>
      <c r="E15" s="3009" t="s">
        <v>90</v>
      </c>
      <c r="F15" s="3011"/>
      <c r="G15" s="3394" t="s">
        <v>86</v>
      </c>
      <c r="H15" s="3009" t="s">
        <v>91</v>
      </c>
      <c r="I15" s="3166"/>
    </row>
    <row r="16" spans="2:10" x14ac:dyDescent="0.25">
      <c r="B16" s="3490"/>
      <c r="C16" s="3491"/>
      <c r="D16" s="3486"/>
      <c r="E16" s="50" t="s">
        <v>87</v>
      </c>
      <c r="F16" s="50" t="s">
        <v>88</v>
      </c>
      <c r="G16" s="3487"/>
      <c r="H16" s="50" t="s">
        <v>92</v>
      </c>
      <c r="I16" s="2175" t="s">
        <v>88</v>
      </c>
    </row>
    <row r="17" spans="2:9" x14ac:dyDescent="0.25">
      <c r="B17" s="1150" t="s">
        <v>104</v>
      </c>
      <c r="C17" s="1250"/>
      <c r="D17" s="1857">
        <v>2</v>
      </c>
      <c r="E17" s="1858">
        <v>8500</v>
      </c>
      <c r="F17" s="2196">
        <v>102000</v>
      </c>
      <c r="G17" s="1857">
        <v>2</v>
      </c>
      <c r="H17" s="1858">
        <v>13000</v>
      </c>
      <c r="I17" s="2196">
        <v>156000</v>
      </c>
    </row>
    <row r="18" spans="2:9" x14ac:dyDescent="0.25">
      <c r="B18" s="36"/>
      <c r="C18" s="10"/>
      <c r="D18" s="104"/>
      <c r="E18" s="19"/>
      <c r="F18" s="110"/>
      <c r="G18" s="104"/>
      <c r="H18" s="19"/>
      <c r="I18" s="110"/>
    </row>
    <row r="19" spans="2:9" x14ac:dyDescent="0.25">
      <c r="B19" s="36"/>
      <c r="C19" s="10"/>
      <c r="D19" s="104"/>
      <c r="E19" s="19"/>
      <c r="F19" s="110"/>
      <c r="G19" s="104"/>
      <c r="H19" s="19"/>
      <c r="I19" s="110"/>
    </row>
    <row r="20" spans="2:9" x14ac:dyDescent="0.25">
      <c r="B20" s="36"/>
      <c r="C20" s="10"/>
      <c r="D20" s="104"/>
      <c r="E20" s="19"/>
      <c r="F20" s="110"/>
      <c r="G20" s="104"/>
      <c r="H20" s="19"/>
      <c r="I20" s="110"/>
    </row>
    <row r="21" spans="2:9" x14ac:dyDescent="0.25">
      <c r="B21" s="36"/>
      <c r="C21" s="10"/>
      <c r="D21" s="104"/>
      <c r="E21" s="19"/>
      <c r="F21" s="110"/>
      <c r="G21" s="104"/>
      <c r="H21" s="19"/>
      <c r="I21" s="110"/>
    </row>
    <row r="22" spans="2:9" x14ac:dyDescent="0.25">
      <c r="B22" s="36"/>
      <c r="C22" s="10"/>
      <c r="D22" s="104"/>
      <c r="E22" s="19"/>
      <c r="F22" s="110"/>
      <c r="G22" s="104"/>
      <c r="H22" s="19"/>
      <c r="I22" s="110"/>
    </row>
    <row r="23" spans="2:9" x14ac:dyDescent="0.25">
      <c r="B23" s="36"/>
      <c r="C23" s="10"/>
      <c r="D23" s="104"/>
      <c r="E23" s="6"/>
      <c r="F23" s="67"/>
      <c r="G23" s="104"/>
      <c r="H23" s="6"/>
      <c r="I23" s="67"/>
    </row>
    <row r="24" spans="2:9" x14ac:dyDescent="0.25">
      <c r="B24" s="36"/>
      <c r="C24" s="10"/>
      <c r="D24" s="104"/>
      <c r="E24" s="6"/>
      <c r="F24" s="67"/>
      <c r="G24" s="104"/>
      <c r="H24" s="6"/>
      <c r="I24" s="67"/>
    </row>
    <row r="25" spans="2:9" x14ac:dyDescent="0.25">
      <c r="B25" s="36"/>
      <c r="C25" s="10"/>
      <c r="D25" s="104"/>
      <c r="E25" s="6"/>
      <c r="F25" s="67"/>
      <c r="G25" s="104"/>
      <c r="H25" s="6"/>
      <c r="I25" s="67"/>
    </row>
    <row r="26" spans="2:9" x14ac:dyDescent="0.25">
      <c r="B26" s="36"/>
      <c r="C26" s="10"/>
      <c r="D26" s="104"/>
      <c r="E26" s="6"/>
      <c r="F26" s="67"/>
      <c r="G26" s="104"/>
      <c r="H26" s="6"/>
      <c r="I26" s="67"/>
    </row>
    <row r="27" spans="2:9" x14ac:dyDescent="0.25">
      <c r="B27" s="36"/>
      <c r="C27" s="10"/>
      <c r="D27" s="104"/>
      <c r="E27" s="6"/>
      <c r="F27" s="67"/>
      <c r="G27" s="104"/>
      <c r="H27" s="6"/>
      <c r="I27" s="67"/>
    </row>
    <row r="28" spans="2:9" x14ac:dyDescent="0.25">
      <c r="B28" s="36"/>
      <c r="C28" s="10"/>
      <c r="D28" s="104"/>
      <c r="E28" s="6"/>
      <c r="F28" s="67"/>
      <c r="G28" s="104"/>
      <c r="H28" s="6"/>
      <c r="I28" s="67"/>
    </row>
    <row r="29" spans="2:9" x14ac:dyDescent="0.25">
      <c r="B29" s="36"/>
      <c r="C29" s="10"/>
      <c r="D29" s="104"/>
      <c r="E29" s="6"/>
      <c r="F29" s="67"/>
      <c r="G29" s="104"/>
      <c r="H29" s="6"/>
      <c r="I29" s="67"/>
    </row>
    <row r="30" spans="2:9" x14ac:dyDescent="0.25">
      <c r="B30" s="36"/>
      <c r="C30" s="10"/>
      <c r="D30" s="104"/>
      <c r="E30" s="6"/>
      <c r="F30" s="67"/>
      <c r="G30" s="104"/>
      <c r="H30" s="6"/>
      <c r="I30" s="67"/>
    </row>
    <row r="31" spans="2:9" x14ac:dyDescent="0.25">
      <c r="B31" s="36"/>
      <c r="C31" s="10"/>
      <c r="D31" s="104"/>
      <c r="E31" s="6"/>
      <c r="F31" s="67"/>
      <c r="G31" s="104"/>
      <c r="H31" s="6"/>
      <c r="I31" s="67"/>
    </row>
    <row r="32" spans="2:9" x14ac:dyDescent="0.25">
      <c r="B32" s="36"/>
      <c r="C32" s="10"/>
      <c r="D32" s="104"/>
      <c r="E32" s="6"/>
      <c r="F32" s="67"/>
      <c r="G32" s="104"/>
      <c r="H32" s="6"/>
      <c r="I32" s="67"/>
    </row>
    <row r="33" spans="2:9" x14ac:dyDescent="0.25">
      <c r="B33" s="69"/>
      <c r="C33" s="4"/>
      <c r="D33" s="104"/>
      <c r="E33" s="6"/>
      <c r="F33" s="67"/>
      <c r="G33" s="104"/>
      <c r="H33" s="6"/>
      <c r="I33" s="67"/>
    </row>
    <row r="34" spans="2:9" x14ac:dyDescent="0.25">
      <c r="B34" s="36"/>
      <c r="C34" s="10"/>
      <c r="D34" s="104"/>
      <c r="E34" s="6"/>
      <c r="F34" s="67"/>
      <c r="G34" s="104"/>
      <c r="H34" s="6"/>
      <c r="I34" s="67"/>
    </row>
    <row r="35" spans="2:9" x14ac:dyDescent="0.25">
      <c r="B35" s="36"/>
      <c r="C35" s="10"/>
      <c r="D35" s="104"/>
      <c r="E35" s="6"/>
      <c r="F35" s="67"/>
      <c r="G35" s="104"/>
      <c r="H35" s="6"/>
      <c r="I35" s="67"/>
    </row>
    <row r="36" spans="2:9" x14ac:dyDescent="0.25">
      <c r="B36" s="36"/>
      <c r="C36" s="10"/>
      <c r="D36" s="104"/>
      <c r="E36" s="6"/>
      <c r="F36" s="67"/>
      <c r="G36" s="104"/>
      <c r="H36" s="6"/>
      <c r="I36" s="67"/>
    </row>
    <row r="37" spans="2:9" x14ac:dyDescent="0.25">
      <c r="B37" s="36"/>
      <c r="C37" s="10"/>
      <c r="D37" s="104"/>
      <c r="E37" s="6"/>
      <c r="F37" s="67"/>
      <c r="G37" s="104"/>
      <c r="H37" s="6"/>
      <c r="I37" s="67"/>
    </row>
    <row r="38" spans="2:9" x14ac:dyDescent="0.25">
      <c r="B38" s="36"/>
      <c r="C38" s="10"/>
      <c r="D38" s="104"/>
      <c r="E38" s="6"/>
      <c r="F38" s="67"/>
      <c r="G38" s="104"/>
      <c r="H38" s="6"/>
      <c r="I38" s="67"/>
    </row>
    <row r="39" spans="2:9" x14ac:dyDescent="0.25">
      <c r="B39" s="36"/>
      <c r="C39" s="10"/>
      <c r="D39" s="104"/>
      <c r="E39" s="6"/>
      <c r="F39" s="67"/>
      <c r="G39" s="104"/>
      <c r="H39" s="6"/>
      <c r="I39" s="67"/>
    </row>
    <row r="40" spans="2:9" x14ac:dyDescent="0.25">
      <c r="B40" s="69"/>
      <c r="C40" s="4"/>
      <c r="D40" s="104"/>
      <c r="E40" s="6"/>
      <c r="F40" s="67"/>
      <c r="G40" s="104"/>
      <c r="H40" s="6"/>
      <c r="I40" s="67"/>
    </row>
    <row r="41" spans="2:9" x14ac:dyDescent="0.25">
      <c r="B41" s="36"/>
      <c r="C41" s="10"/>
      <c r="D41" s="104"/>
      <c r="E41" s="6"/>
      <c r="F41" s="67"/>
      <c r="G41" s="104"/>
      <c r="H41" s="6"/>
      <c r="I41" s="67"/>
    </row>
    <row r="42" spans="2:9" ht="15.75" thickBot="1" x14ac:dyDescent="0.3">
      <c r="B42" s="41"/>
      <c r="C42" s="42"/>
      <c r="D42" s="111"/>
      <c r="E42" s="114"/>
      <c r="F42" s="113"/>
      <c r="G42" s="111"/>
      <c r="H42" s="112"/>
      <c r="I42" s="113"/>
    </row>
    <row r="43" spans="2:9" ht="15.75" thickBot="1" x14ac:dyDescent="0.3">
      <c r="B43" s="3036" t="s">
        <v>99</v>
      </c>
      <c r="C43" s="3037"/>
      <c r="D43" s="94"/>
      <c r="E43" s="115">
        <f>SUM(E17:E42)</f>
        <v>8500</v>
      </c>
      <c r="F43" s="115">
        <f>SUM(F17:F42)</f>
        <v>102000</v>
      </c>
      <c r="G43" s="94"/>
      <c r="H43" s="115">
        <f>SUM(H17:H42)</f>
        <v>13000</v>
      </c>
      <c r="I43" s="116">
        <f>SUM(I17:I42)</f>
        <v>156000</v>
      </c>
    </row>
    <row r="46" spans="2:9" x14ac:dyDescent="0.25">
      <c r="B46" s="4"/>
      <c r="C46" s="4"/>
      <c r="E46" s="4"/>
      <c r="F46" s="4"/>
      <c r="H46" s="4"/>
      <c r="I46" s="4"/>
    </row>
    <row r="47" spans="2:9" x14ac:dyDescent="0.25">
      <c r="B47" s="3447" t="s">
        <v>100</v>
      </c>
      <c r="C47" s="3447"/>
      <c r="E47" s="3447" t="s">
        <v>101</v>
      </c>
      <c r="F47" s="3447"/>
      <c r="H47" s="3447" t="s">
        <v>102</v>
      </c>
      <c r="I47" s="3447"/>
    </row>
    <row r="48" spans="2:9" x14ac:dyDescent="0.25">
      <c r="I48">
        <v>30</v>
      </c>
    </row>
  </sheetData>
  <mergeCells count="21">
    <mergeCell ref="B1:I1"/>
    <mergeCell ref="B2:I2"/>
    <mergeCell ref="B3:I3"/>
    <mergeCell ref="B4:I4"/>
    <mergeCell ref="E8:H8"/>
    <mergeCell ref="E9:F9"/>
    <mergeCell ref="E10:F10"/>
    <mergeCell ref="E11:F11"/>
    <mergeCell ref="B14:C16"/>
    <mergeCell ref="D14:F14"/>
    <mergeCell ref="D12:F12"/>
    <mergeCell ref="E13:G13"/>
    <mergeCell ref="B47:C47"/>
    <mergeCell ref="E47:F47"/>
    <mergeCell ref="H47:I47"/>
    <mergeCell ref="G14:I14"/>
    <mergeCell ref="D15:D16"/>
    <mergeCell ref="E15:F15"/>
    <mergeCell ref="G15:G16"/>
    <mergeCell ref="H15:I15"/>
    <mergeCell ref="B43:C43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46"/>
  <sheetViews>
    <sheetView topLeftCell="A13" workbookViewId="0">
      <selection activeCell="J38" sqref="J38"/>
    </sheetView>
  </sheetViews>
  <sheetFormatPr baseColWidth="10" defaultRowHeight="15" x14ac:dyDescent="0.25"/>
  <cols>
    <col min="1" max="1" width="11.5703125" style="1246"/>
    <col min="2" max="2" width="6.28515625" customWidth="1"/>
    <col min="3" max="3" width="6.85546875" customWidth="1"/>
    <col min="4" max="4" width="5.28515625" customWidth="1"/>
    <col min="5" max="5" width="8" customWidth="1"/>
    <col min="6" max="6" width="6.7109375" customWidth="1"/>
    <col min="7" max="7" width="13.7109375" customWidth="1"/>
    <col min="8" max="8" width="10.28515625" customWidth="1"/>
    <col min="9" max="9" width="20.42578125" customWidth="1"/>
    <col min="10" max="10" width="10.7109375" customWidth="1"/>
    <col min="11" max="11" width="10.42578125" customWidth="1"/>
    <col min="12" max="13" width="11.28515625" customWidth="1"/>
  </cols>
  <sheetData>
    <row r="1" spans="2:14" ht="15.75" x14ac:dyDescent="0.25">
      <c r="C1" s="3499" t="s">
        <v>74</v>
      </c>
      <c r="D1" s="3499"/>
      <c r="E1" s="3499"/>
      <c r="F1" s="3499"/>
      <c r="G1" s="3499"/>
      <c r="H1" s="3499"/>
      <c r="I1" s="3499"/>
      <c r="J1" s="3499"/>
      <c r="K1" s="3499"/>
      <c r="L1" s="3499"/>
      <c r="M1" s="3499"/>
    </row>
    <row r="2" spans="2:14" x14ac:dyDescent="0.25">
      <c r="C2" s="3483" t="s">
        <v>18</v>
      </c>
      <c r="D2" s="3483"/>
      <c r="E2" s="3483"/>
      <c r="F2" s="3483"/>
      <c r="G2" s="3483"/>
      <c r="H2" s="3483"/>
      <c r="I2" s="3483"/>
      <c r="J2" s="3483"/>
      <c r="K2" s="3483"/>
      <c r="L2" s="3483"/>
      <c r="M2" s="3483"/>
    </row>
    <row r="3" spans="2:14" x14ac:dyDescent="0.25">
      <c r="C3" s="3483" t="s">
        <v>108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</row>
    <row r="4" spans="2:14" x14ac:dyDescent="0.25">
      <c r="C4" s="3500" t="s">
        <v>2457</v>
      </c>
      <c r="D4" s="3500"/>
      <c r="E4" s="3500"/>
      <c r="F4" s="3500"/>
      <c r="G4" s="3500"/>
      <c r="H4" s="3500"/>
      <c r="I4" s="3500"/>
      <c r="J4" s="3500"/>
      <c r="K4" s="3500"/>
      <c r="L4" s="3500"/>
      <c r="M4" s="3500"/>
    </row>
    <row r="5" spans="2:14" x14ac:dyDescent="0.25">
      <c r="C5" s="91" t="s">
        <v>124</v>
      </c>
    </row>
    <row r="6" spans="2:14" ht="15.75" thickBot="1" x14ac:dyDescent="0.3">
      <c r="F6" s="1293"/>
      <c r="H6" s="1293"/>
      <c r="I6" s="1293"/>
    </row>
    <row r="7" spans="2:14" ht="15.75" thickBot="1" x14ac:dyDescent="0.3">
      <c r="B7" s="1320"/>
      <c r="C7" s="184" t="s">
        <v>4</v>
      </c>
      <c r="D7" s="1290"/>
      <c r="E7" s="98">
        <v>7122</v>
      </c>
      <c r="F7" s="1355" t="s">
        <v>109</v>
      </c>
      <c r="G7" s="424"/>
      <c r="H7" s="459"/>
      <c r="I7" s="119"/>
      <c r="J7" s="424"/>
      <c r="K7" s="424"/>
      <c r="L7" s="424"/>
      <c r="M7" s="697"/>
      <c r="N7" s="1288"/>
    </row>
    <row r="8" spans="2:14" ht="15.75" thickBot="1" x14ac:dyDescent="0.3">
      <c r="B8" s="1320"/>
      <c r="C8" s="466" t="s">
        <v>76</v>
      </c>
      <c r="D8" s="1290"/>
      <c r="E8" s="343" t="s">
        <v>598</v>
      </c>
      <c r="F8" s="1309" t="s">
        <v>81</v>
      </c>
      <c r="G8" s="459"/>
      <c r="H8" s="459"/>
      <c r="I8" s="459"/>
      <c r="J8" s="268"/>
      <c r="K8" s="268"/>
      <c r="L8" s="1807"/>
      <c r="M8" s="1652"/>
    </row>
    <row r="9" spans="2:14" ht="15.75" thickBot="1" x14ac:dyDescent="0.3">
      <c r="B9" s="1247"/>
      <c r="C9" s="466" t="s">
        <v>77</v>
      </c>
      <c r="D9" s="1290"/>
      <c r="E9" s="344" t="s">
        <v>582</v>
      </c>
      <c r="F9" s="458" t="s">
        <v>82</v>
      </c>
      <c r="G9" s="1309"/>
      <c r="H9" s="1809"/>
      <c r="I9" s="1807"/>
      <c r="J9" s="1807"/>
      <c r="K9" s="268"/>
      <c r="L9" s="1809"/>
      <c r="M9" s="1808"/>
      <c r="N9" s="1288"/>
    </row>
    <row r="10" spans="2:14" ht="15.75" thickBot="1" x14ac:dyDescent="0.3">
      <c r="B10" s="1320"/>
      <c r="C10" s="92" t="s">
        <v>78</v>
      </c>
      <c r="D10" s="1303"/>
      <c r="E10" s="343" t="s">
        <v>582</v>
      </c>
      <c r="F10" s="1810" t="s">
        <v>2034</v>
      </c>
      <c r="G10" s="268"/>
      <c r="H10" s="1809"/>
      <c r="I10" s="1807"/>
      <c r="J10" s="1807"/>
      <c r="K10" s="1807"/>
      <c r="L10" s="1809"/>
      <c r="M10" s="1808"/>
      <c r="N10" s="1288"/>
    </row>
    <row r="11" spans="2:14" ht="15.75" thickBot="1" x14ac:dyDescent="0.3">
      <c r="C11" s="184" t="s">
        <v>79</v>
      </c>
      <c r="D11" s="369"/>
      <c r="E11" s="94">
        <v>421</v>
      </c>
      <c r="F11" s="458" t="s">
        <v>2034</v>
      </c>
      <c r="G11" s="459"/>
      <c r="H11" s="27"/>
      <c r="I11" s="27"/>
      <c r="J11" s="1807"/>
      <c r="K11" s="27"/>
      <c r="L11" s="27"/>
      <c r="M11" s="27"/>
      <c r="N11" s="1288"/>
    </row>
    <row r="12" spans="2:14" ht="15.75" thickBot="1" x14ac:dyDescent="0.3">
      <c r="B12" s="1275"/>
      <c r="C12" s="466" t="s">
        <v>23</v>
      </c>
      <c r="D12" s="184"/>
      <c r="F12" s="459" t="s">
        <v>110</v>
      </c>
      <c r="G12" s="459"/>
      <c r="H12" s="459"/>
      <c r="I12" s="1807"/>
      <c r="J12" s="268"/>
      <c r="K12" s="1807"/>
      <c r="L12" s="1807"/>
      <c r="M12" s="1783"/>
      <c r="N12" s="1288"/>
    </row>
    <row r="13" spans="2:14" ht="15.75" thickBot="1" x14ac:dyDescent="0.3">
      <c r="B13" s="1320"/>
      <c r="C13" s="92" t="s">
        <v>80</v>
      </c>
      <c r="D13" s="1312"/>
      <c r="E13" s="211">
        <v>1101</v>
      </c>
      <c r="J13" s="1320"/>
      <c r="M13" s="1320"/>
      <c r="N13" s="1288"/>
    </row>
    <row r="14" spans="2:14" ht="15.75" customHeight="1" thickBot="1" x14ac:dyDescent="0.3">
      <c r="B14" s="234"/>
      <c r="C14" s="458" t="s">
        <v>107</v>
      </c>
      <c r="D14" s="459"/>
      <c r="E14" s="459"/>
      <c r="F14" s="460"/>
      <c r="G14" s="3501" t="s">
        <v>115</v>
      </c>
      <c r="H14" s="3502"/>
      <c r="I14" s="3503"/>
      <c r="J14" s="3497" t="s">
        <v>85</v>
      </c>
      <c r="K14" s="3498"/>
      <c r="L14" s="3497" t="s">
        <v>118</v>
      </c>
      <c r="M14" s="3498"/>
    </row>
    <row r="15" spans="2:14" ht="24" customHeight="1" thickBot="1" x14ac:dyDescent="0.3">
      <c r="B15" s="1457" t="s">
        <v>671</v>
      </c>
      <c r="C15" s="497" t="s">
        <v>111</v>
      </c>
      <c r="D15" s="497" t="s">
        <v>112</v>
      </c>
      <c r="E15" s="497" t="s">
        <v>113</v>
      </c>
      <c r="F15" s="497" t="s">
        <v>114</v>
      </c>
      <c r="G15" s="3504"/>
      <c r="H15" s="3505"/>
      <c r="I15" s="3506"/>
      <c r="J15" s="1455" t="s">
        <v>116</v>
      </c>
      <c r="K15" s="1456" t="s">
        <v>117</v>
      </c>
      <c r="L15" s="1455" t="s">
        <v>116</v>
      </c>
      <c r="M15" s="1455" t="s">
        <v>117</v>
      </c>
    </row>
    <row r="16" spans="2:14" ht="15.75" thickBot="1" x14ac:dyDescent="0.3">
      <c r="B16" s="1526">
        <v>1</v>
      </c>
      <c r="C16" s="1527">
        <v>2</v>
      </c>
      <c r="D16" s="1528">
        <v>3</v>
      </c>
      <c r="E16" s="1528">
        <v>4</v>
      </c>
      <c r="F16" s="1528">
        <v>5</v>
      </c>
      <c r="G16" s="3494">
        <v>6</v>
      </c>
      <c r="H16" s="3495"/>
      <c r="I16" s="3496"/>
      <c r="J16" s="1528">
        <v>7</v>
      </c>
      <c r="K16" s="1529">
        <v>8</v>
      </c>
      <c r="L16" s="1526">
        <v>9</v>
      </c>
      <c r="M16" s="1526">
        <v>10</v>
      </c>
    </row>
    <row r="17" spans="2:14" x14ac:dyDescent="0.25">
      <c r="B17" s="32">
        <v>2</v>
      </c>
      <c r="C17" s="462">
        <v>4</v>
      </c>
      <c r="D17" s="339"/>
      <c r="E17" s="339"/>
      <c r="F17" s="340"/>
      <c r="G17" s="1458" t="s">
        <v>125</v>
      </c>
      <c r="H17" s="1459"/>
      <c r="I17" s="1460"/>
      <c r="J17" s="102"/>
      <c r="K17" s="124"/>
      <c r="L17" s="125"/>
      <c r="M17" s="1249"/>
      <c r="N17" s="1288"/>
    </row>
    <row r="18" spans="2:14" x14ac:dyDescent="0.25">
      <c r="B18" s="431">
        <v>2</v>
      </c>
      <c r="C18" s="429">
        <v>4</v>
      </c>
      <c r="D18" s="431">
        <v>1</v>
      </c>
      <c r="E18" s="12"/>
      <c r="F18" s="342"/>
      <c r="G18" s="1461" t="s">
        <v>126</v>
      </c>
      <c r="H18" s="154"/>
      <c r="I18" s="1462"/>
      <c r="J18" s="104"/>
      <c r="K18" s="9"/>
      <c r="L18" s="104"/>
      <c r="M18" s="1256"/>
      <c r="N18" s="1288"/>
    </row>
    <row r="19" spans="2:14" x14ac:dyDescent="0.25">
      <c r="B19" s="8">
        <v>2</v>
      </c>
      <c r="C19" s="430">
        <v>4</v>
      </c>
      <c r="D19" s="8">
        <v>1</v>
      </c>
      <c r="E19" s="8">
        <v>2</v>
      </c>
      <c r="F19" s="67"/>
      <c r="G19" s="403" t="s">
        <v>748</v>
      </c>
      <c r="H19" s="903"/>
      <c r="I19" s="397"/>
      <c r="J19" s="104"/>
      <c r="K19" s="9"/>
      <c r="L19" s="104"/>
      <c r="M19" s="1256"/>
      <c r="N19" s="1288"/>
    </row>
    <row r="20" spans="2:14" x14ac:dyDescent="0.25">
      <c r="B20" s="8">
        <v>2</v>
      </c>
      <c r="C20" s="430">
        <v>4</v>
      </c>
      <c r="D20" s="8">
        <v>1</v>
      </c>
      <c r="E20" s="8">
        <v>2</v>
      </c>
      <c r="F20" s="434" t="s">
        <v>598</v>
      </c>
      <c r="G20" s="403" t="s">
        <v>749</v>
      </c>
      <c r="H20" s="903"/>
      <c r="I20" s="397"/>
      <c r="J20" s="104"/>
      <c r="K20" s="9"/>
      <c r="L20" s="104"/>
      <c r="M20" s="1256"/>
      <c r="N20" s="1288"/>
    </row>
    <row r="21" spans="2:14" x14ac:dyDescent="0.25">
      <c r="B21" s="6"/>
      <c r="C21" s="11"/>
      <c r="D21" s="6"/>
      <c r="E21" s="6"/>
      <c r="F21" s="67"/>
      <c r="G21" s="3197"/>
      <c r="H21" s="3198"/>
      <c r="I21" s="3199"/>
      <c r="J21" s="133">
        <v>5000</v>
      </c>
      <c r="K21" s="134">
        <f>J21*12</f>
        <v>60000</v>
      </c>
      <c r="L21" s="133">
        <v>5000</v>
      </c>
      <c r="M21" s="134">
        <v>60000</v>
      </c>
      <c r="N21" s="1288"/>
    </row>
    <row r="22" spans="2:14" x14ac:dyDescent="0.25">
      <c r="B22" s="6"/>
      <c r="C22" s="11"/>
      <c r="D22" s="6"/>
      <c r="E22" s="6"/>
      <c r="F22" s="67"/>
      <c r="G22" s="3197"/>
      <c r="H22" s="3198"/>
      <c r="I22" s="3199"/>
      <c r="J22" s="133">
        <v>5000</v>
      </c>
      <c r="K22" s="134">
        <f t="shared" ref="K22:K33" si="0">J22*12</f>
        <v>60000</v>
      </c>
      <c r="L22" s="133">
        <v>5000</v>
      </c>
      <c r="M22" s="134">
        <v>60000</v>
      </c>
      <c r="N22" s="1288"/>
    </row>
    <row r="23" spans="2:14" x14ac:dyDescent="0.25">
      <c r="B23" s="6"/>
      <c r="C23" s="11"/>
      <c r="D23" s="6"/>
      <c r="E23" s="6"/>
      <c r="F23" s="67"/>
      <c r="G23" s="3197"/>
      <c r="H23" s="3198"/>
      <c r="I23" s="3199"/>
      <c r="J23" s="133">
        <v>5000</v>
      </c>
      <c r="K23" s="134">
        <f t="shared" si="0"/>
        <v>60000</v>
      </c>
      <c r="L23" s="133">
        <v>5000</v>
      </c>
      <c r="M23" s="110">
        <v>60000</v>
      </c>
    </row>
    <row r="24" spans="2:14" x14ac:dyDescent="0.25">
      <c r="B24" s="6"/>
      <c r="C24" s="11"/>
      <c r="D24" s="6"/>
      <c r="E24" s="6"/>
      <c r="F24" s="67"/>
      <c r="G24" s="3197"/>
      <c r="H24" s="3198"/>
      <c r="I24" s="3199"/>
      <c r="J24" s="133">
        <v>5000</v>
      </c>
      <c r="K24" s="134">
        <f t="shared" si="0"/>
        <v>60000</v>
      </c>
      <c r="L24" s="133">
        <v>5000</v>
      </c>
      <c r="M24" s="134">
        <v>60000</v>
      </c>
      <c r="N24" s="1288"/>
    </row>
    <row r="25" spans="2:14" x14ac:dyDescent="0.25">
      <c r="B25" s="6"/>
      <c r="C25" s="11"/>
      <c r="D25" s="6"/>
      <c r="E25" s="6"/>
      <c r="F25" s="67"/>
      <c r="G25" s="3197"/>
      <c r="H25" s="3198"/>
      <c r="I25" s="3199"/>
      <c r="J25" s="133">
        <v>5000</v>
      </c>
      <c r="K25" s="134">
        <f t="shared" si="0"/>
        <v>60000</v>
      </c>
      <c r="L25" s="133">
        <v>5000</v>
      </c>
      <c r="M25" s="134">
        <v>60000</v>
      </c>
      <c r="N25" s="1288"/>
    </row>
    <row r="26" spans="2:14" x14ac:dyDescent="0.25">
      <c r="B26" s="6"/>
      <c r="C26" s="11"/>
      <c r="D26" s="6"/>
      <c r="E26" s="6"/>
      <c r="F26" s="67"/>
      <c r="G26" s="3197"/>
      <c r="H26" s="3198"/>
      <c r="I26" s="3199"/>
      <c r="J26" s="133">
        <v>5000</v>
      </c>
      <c r="K26" s="134">
        <f t="shared" si="0"/>
        <v>60000</v>
      </c>
      <c r="L26" s="133">
        <v>5000</v>
      </c>
      <c r="M26" s="110">
        <v>60000</v>
      </c>
    </row>
    <row r="27" spans="2:14" x14ac:dyDescent="0.25">
      <c r="B27" s="6"/>
      <c r="C27" s="11"/>
      <c r="D27" s="6"/>
      <c r="E27" s="6"/>
      <c r="F27" s="67"/>
      <c r="G27" s="3197"/>
      <c r="H27" s="3198"/>
      <c r="I27" s="3199"/>
      <c r="J27" s="133">
        <v>5000</v>
      </c>
      <c r="K27" s="134">
        <f t="shared" si="0"/>
        <v>60000</v>
      </c>
      <c r="L27" s="133">
        <v>5000</v>
      </c>
      <c r="M27" s="110">
        <v>60000</v>
      </c>
    </row>
    <row r="28" spans="2:14" x14ac:dyDescent="0.25">
      <c r="B28" s="6"/>
      <c r="C28" s="11"/>
      <c r="D28" s="6"/>
      <c r="E28" s="6"/>
      <c r="F28" s="67"/>
      <c r="G28" s="3197"/>
      <c r="H28" s="3198"/>
      <c r="I28" s="3199"/>
      <c r="J28" s="133">
        <v>5000</v>
      </c>
      <c r="K28" s="134">
        <f t="shared" si="0"/>
        <v>60000</v>
      </c>
      <c r="L28" s="133">
        <v>5000</v>
      </c>
      <c r="M28" s="134">
        <v>60000</v>
      </c>
      <c r="N28" s="1288"/>
    </row>
    <row r="29" spans="2:14" x14ac:dyDescent="0.25">
      <c r="B29" s="6"/>
      <c r="C29" s="11"/>
      <c r="D29" s="6"/>
      <c r="E29" s="6"/>
      <c r="F29" s="67"/>
      <c r="G29" s="3197"/>
      <c r="H29" s="3198"/>
      <c r="I29" s="3199"/>
      <c r="J29" s="133">
        <v>5000</v>
      </c>
      <c r="K29" s="134">
        <f t="shared" si="0"/>
        <v>60000</v>
      </c>
      <c r="L29" s="133">
        <v>5000</v>
      </c>
      <c r="M29" s="134">
        <v>60000</v>
      </c>
      <c r="N29" s="1288"/>
    </row>
    <row r="30" spans="2:14" s="1246" customFormat="1" x14ac:dyDescent="0.25">
      <c r="B30" s="1253"/>
      <c r="C30" s="1258"/>
      <c r="D30" s="1253"/>
      <c r="E30" s="1253"/>
      <c r="F30" s="1294"/>
      <c r="G30" s="2053"/>
      <c r="H30" s="2054"/>
      <c r="I30" s="2055"/>
      <c r="J30" s="133">
        <v>5000</v>
      </c>
      <c r="K30" s="134">
        <f t="shared" ref="K30" si="1">J30*12</f>
        <v>60000</v>
      </c>
      <c r="L30" s="133">
        <v>5000</v>
      </c>
      <c r="M30" s="110">
        <v>60000</v>
      </c>
      <c r="N30" s="1288"/>
    </row>
    <row r="31" spans="2:14" x14ac:dyDescent="0.25">
      <c r="B31" s="6"/>
      <c r="C31" s="11"/>
      <c r="D31" s="6"/>
      <c r="E31" s="6"/>
      <c r="F31" s="67"/>
      <c r="G31" s="3197"/>
      <c r="H31" s="3198"/>
      <c r="I31" s="3199"/>
      <c r="J31" s="133">
        <v>5000</v>
      </c>
      <c r="K31" s="134">
        <f t="shared" si="0"/>
        <v>60000</v>
      </c>
      <c r="L31" s="133">
        <v>5000</v>
      </c>
      <c r="M31" s="134">
        <v>60000</v>
      </c>
      <c r="N31" s="1288"/>
    </row>
    <row r="32" spans="2:14" x14ac:dyDescent="0.25">
      <c r="B32" s="6"/>
      <c r="C32" s="11"/>
      <c r="D32" s="6"/>
      <c r="E32" s="6"/>
      <c r="F32" s="67"/>
      <c r="G32" s="3197"/>
      <c r="H32" s="3198"/>
      <c r="I32" s="3199"/>
      <c r="J32" s="133">
        <v>5000</v>
      </c>
      <c r="K32" s="134">
        <f t="shared" si="0"/>
        <v>60000</v>
      </c>
      <c r="L32" s="133">
        <v>5000</v>
      </c>
      <c r="M32" s="134">
        <v>60000</v>
      </c>
      <c r="N32" s="1288"/>
    </row>
    <row r="33" spans="2:14" x14ac:dyDescent="0.25">
      <c r="B33" s="6"/>
      <c r="C33" s="11"/>
      <c r="D33" s="6"/>
      <c r="E33" s="6"/>
      <c r="F33" s="67"/>
      <c r="G33" s="3197"/>
      <c r="H33" s="3198"/>
      <c r="I33" s="3199"/>
      <c r="J33" s="133">
        <v>5000</v>
      </c>
      <c r="K33" s="134">
        <f t="shared" si="0"/>
        <v>60000</v>
      </c>
      <c r="L33" s="133">
        <v>5000</v>
      </c>
      <c r="M33" s="134">
        <v>60000</v>
      </c>
      <c r="N33" s="1288"/>
    </row>
    <row r="34" spans="2:14" x14ac:dyDescent="0.25">
      <c r="B34" s="6"/>
      <c r="C34" s="11"/>
      <c r="D34" s="6"/>
      <c r="E34" s="6"/>
      <c r="F34" s="67"/>
      <c r="G34" s="3228"/>
      <c r="H34" s="3229"/>
      <c r="I34" s="3230"/>
      <c r="J34" s="132"/>
      <c r="K34" s="134"/>
      <c r="L34" s="132"/>
      <c r="M34" s="134"/>
      <c r="N34" s="1288"/>
    </row>
    <row r="35" spans="2:14" x14ac:dyDescent="0.25">
      <c r="B35" s="6"/>
      <c r="C35" s="11"/>
      <c r="D35" s="6"/>
      <c r="E35" s="6"/>
      <c r="F35" s="67"/>
      <c r="G35" s="3228"/>
      <c r="H35" s="3229"/>
      <c r="I35" s="3230"/>
      <c r="J35" s="132"/>
      <c r="K35" s="134"/>
      <c r="L35" s="132"/>
      <c r="M35" s="134"/>
      <c r="N35" s="1288"/>
    </row>
    <row r="36" spans="2:14" x14ac:dyDescent="0.25">
      <c r="B36" s="6"/>
      <c r="C36" s="11"/>
      <c r="D36" s="6"/>
      <c r="E36" s="6"/>
      <c r="F36" s="67"/>
      <c r="G36" s="3228"/>
      <c r="H36" s="3229"/>
      <c r="I36" s="3230"/>
      <c r="J36" s="132"/>
      <c r="K36" s="134"/>
      <c r="L36" s="132"/>
      <c r="M36" s="134"/>
      <c r="N36" s="1288"/>
    </row>
    <row r="37" spans="2:14" x14ac:dyDescent="0.25">
      <c r="B37" s="6"/>
      <c r="C37" s="11"/>
      <c r="D37" s="6"/>
      <c r="E37" s="6"/>
      <c r="F37" s="67"/>
      <c r="G37" s="3228"/>
      <c r="H37" s="3229"/>
      <c r="I37" s="3230"/>
      <c r="J37" s="132"/>
      <c r="K37" s="134"/>
      <c r="L37" s="132"/>
      <c r="M37" s="134"/>
      <c r="N37" s="1288"/>
    </row>
    <row r="38" spans="2:14" ht="15.75" thickBot="1" x14ac:dyDescent="0.3">
      <c r="B38" s="1306"/>
      <c r="C38" s="463"/>
      <c r="D38" s="106"/>
      <c r="E38" s="106"/>
      <c r="F38" s="107"/>
      <c r="G38" s="3228"/>
      <c r="H38" s="3229"/>
      <c r="I38" s="3230"/>
      <c r="J38" s="132"/>
      <c r="K38" s="134"/>
      <c r="L38" s="132"/>
      <c r="M38" s="134"/>
      <c r="N38" s="1288"/>
    </row>
    <row r="39" spans="2:14" ht="15.75" thickBot="1" x14ac:dyDescent="0.3">
      <c r="B39" s="1301"/>
      <c r="C39" s="121"/>
      <c r="D39" s="122"/>
      <c r="E39" s="122"/>
      <c r="F39" s="123"/>
      <c r="G39" s="3275"/>
      <c r="H39" s="3276"/>
      <c r="I39" s="3277"/>
      <c r="J39" s="167"/>
      <c r="K39" s="24"/>
      <c r="L39" s="111"/>
      <c r="M39" s="113"/>
    </row>
    <row r="40" spans="2:14" ht="19.5" customHeight="1" thickBot="1" x14ac:dyDescent="0.3">
      <c r="I40" s="96" t="s">
        <v>99</v>
      </c>
      <c r="J40" s="135">
        <f>SUM(J17:J39)</f>
        <v>65000</v>
      </c>
      <c r="K40" s="136">
        <f>SUM(K17:K39)</f>
        <v>780000</v>
      </c>
      <c r="L40" s="135">
        <f>SUM(L17:L39)</f>
        <v>65000</v>
      </c>
      <c r="M40" s="137">
        <f>SUM(M17:M39)</f>
        <v>780000</v>
      </c>
    </row>
    <row r="41" spans="2:14" ht="44.25" customHeight="1" thickBot="1" x14ac:dyDescent="0.3">
      <c r="C41" s="128" t="s">
        <v>119</v>
      </c>
      <c r="D41" s="128" t="s">
        <v>120</v>
      </c>
      <c r="E41" s="97" t="s">
        <v>121</v>
      </c>
    </row>
    <row r="42" spans="2:14" x14ac:dyDescent="0.25">
      <c r="C42" s="127"/>
      <c r="D42" s="46"/>
      <c r="E42" s="46"/>
      <c r="G42" s="4"/>
      <c r="H42" s="4"/>
      <c r="J42" s="4"/>
      <c r="L42" s="4"/>
      <c r="M42" s="4"/>
    </row>
    <row r="43" spans="2:14" x14ac:dyDescent="0.25">
      <c r="C43" s="36"/>
      <c r="D43" s="47"/>
      <c r="E43" s="47"/>
      <c r="G43" s="3447" t="s">
        <v>122</v>
      </c>
      <c r="H43" s="3447"/>
      <c r="J43" s="90" t="s">
        <v>101</v>
      </c>
      <c r="L43" s="3447" t="s">
        <v>123</v>
      </c>
      <c r="M43" s="3447"/>
    </row>
    <row r="44" spans="2:14" x14ac:dyDescent="0.25">
      <c r="C44" s="36"/>
      <c r="D44" s="47"/>
      <c r="E44" s="47"/>
    </row>
    <row r="45" spans="2:14" x14ac:dyDescent="0.25">
      <c r="C45" s="36"/>
      <c r="D45" s="47"/>
      <c r="E45" s="47"/>
      <c r="M45">
        <v>31</v>
      </c>
    </row>
    <row r="46" spans="2:14" ht="15.75" thickBot="1" x14ac:dyDescent="0.3">
      <c r="C46" s="41"/>
      <c r="D46" s="56"/>
      <c r="E46" s="56"/>
    </row>
  </sheetData>
  <mergeCells count="28">
    <mergeCell ref="G16:I16"/>
    <mergeCell ref="L14:M14"/>
    <mergeCell ref="G43:H43"/>
    <mergeCell ref="L43:M43"/>
    <mergeCell ref="C1:M1"/>
    <mergeCell ref="C2:M2"/>
    <mergeCell ref="C3:M3"/>
    <mergeCell ref="C4:M4"/>
    <mergeCell ref="J14:K14"/>
    <mergeCell ref="G14:I15"/>
    <mergeCell ref="G21:I21"/>
    <mergeCell ref="G22:I22"/>
    <mergeCell ref="G23:I23"/>
    <mergeCell ref="G24:I24"/>
    <mergeCell ref="G25:I25"/>
    <mergeCell ref="G26:I26"/>
    <mergeCell ref="G27:I27"/>
    <mergeCell ref="G28:I28"/>
    <mergeCell ref="G29:I29"/>
    <mergeCell ref="G31:I31"/>
    <mergeCell ref="G37:I37"/>
    <mergeCell ref="G38:I38"/>
    <mergeCell ref="G39:I39"/>
    <mergeCell ref="G32:I32"/>
    <mergeCell ref="G33:I33"/>
    <mergeCell ref="G34:I34"/>
    <mergeCell ref="G35:I35"/>
    <mergeCell ref="G36:I36"/>
  </mergeCells>
  <pageMargins left="0.70866141732283472" right="0.70866141732283472" top="0.74803149606299213" bottom="0.74803149606299213" header="0.31496062992125984" footer="0.31496062992125984"/>
  <pageSetup paperSize="9" scale="67" fitToWidth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R39"/>
  <sheetViews>
    <sheetView zoomScale="80" zoomScaleNormal="80" workbookViewId="0">
      <selection activeCell="B5" sqref="B5"/>
    </sheetView>
  </sheetViews>
  <sheetFormatPr baseColWidth="10" defaultRowHeight="15" x14ac:dyDescent="0.25"/>
  <cols>
    <col min="1" max="1" width="11.5703125" style="1246"/>
    <col min="2" max="2" width="4.85546875" bestFit="1" customWidth="1"/>
    <col min="3" max="3" width="5.7109375" customWidth="1"/>
    <col min="4" max="4" width="8" customWidth="1"/>
    <col min="5" max="5" width="6.5703125" customWidth="1"/>
    <col min="6" max="6" width="7" customWidth="1"/>
    <col min="9" max="9" width="31.7109375" customWidth="1"/>
    <col min="10" max="10" width="8.42578125" customWidth="1"/>
    <col min="11" max="11" width="9.28515625" customWidth="1"/>
    <col min="12" max="12" width="9.5703125" customWidth="1"/>
    <col min="13" max="13" width="10.42578125" customWidth="1"/>
    <col min="14" max="14" width="10" customWidth="1"/>
    <col min="15" max="15" width="9.5703125" customWidth="1"/>
    <col min="16" max="16" width="11.140625" customWidth="1"/>
    <col min="17" max="17" width="12.5703125" customWidth="1"/>
  </cols>
  <sheetData>
    <row r="1" spans="2:18" ht="15.75" x14ac:dyDescent="0.25">
      <c r="B1" s="3499" t="s">
        <v>74</v>
      </c>
      <c r="C1" s="3499"/>
      <c r="D1" s="3499"/>
      <c r="E1" s="3499"/>
      <c r="F1" s="3499"/>
      <c r="G1" s="3499"/>
      <c r="H1" s="3499"/>
      <c r="I1" s="3499"/>
      <c r="J1" s="3499"/>
      <c r="K1" s="3499"/>
      <c r="L1" s="3499"/>
      <c r="M1" s="3499"/>
      <c r="N1" s="3499"/>
      <c r="O1" s="3499"/>
      <c r="P1" s="3499"/>
      <c r="Q1" s="3499"/>
    </row>
    <row r="2" spans="2:18" x14ac:dyDescent="0.25">
      <c r="B2" s="3483" t="s">
        <v>18</v>
      </c>
      <c r="C2" s="3483"/>
      <c r="D2" s="3483"/>
      <c r="E2" s="3483"/>
      <c r="F2" s="3483"/>
      <c r="G2" s="3483"/>
      <c r="H2" s="3483"/>
      <c r="I2" s="3483"/>
      <c r="J2" s="3483"/>
      <c r="K2" s="3483"/>
      <c r="L2" s="3483"/>
      <c r="M2" s="3483"/>
      <c r="N2" s="3483"/>
      <c r="O2" s="3483"/>
      <c r="P2" s="3483"/>
      <c r="Q2" s="3483"/>
    </row>
    <row r="3" spans="2:18" x14ac:dyDescent="0.25">
      <c r="B3" s="3483" t="s">
        <v>1855</v>
      </c>
      <c r="C3" s="3483"/>
      <c r="D3" s="3483"/>
      <c r="E3" s="3483"/>
      <c r="F3" s="3483"/>
      <c r="G3" s="3483"/>
      <c r="H3" s="3483"/>
      <c r="I3" s="3483"/>
      <c r="J3" s="3483"/>
      <c r="K3" s="3483"/>
      <c r="L3" s="3483"/>
      <c r="M3" s="3483"/>
      <c r="N3" s="3483"/>
      <c r="O3" s="3483"/>
      <c r="P3" s="3483"/>
      <c r="Q3" s="3483"/>
    </row>
    <row r="4" spans="2:18" x14ac:dyDescent="0.25">
      <c r="B4" s="3500" t="s">
        <v>2457</v>
      </c>
      <c r="C4" s="3500"/>
      <c r="D4" s="3500"/>
      <c r="E4" s="3500"/>
      <c r="F4" s="3500"/>
      <c r="G4" s="3500"/>
      <c r="H4" s="3500"/>
      <c r="I4" s="3500"/>
      <c r="J4" s="3500"/>
      <c r="K4" s="3500"/>
      <c r="L4" s="3500"/>
      <c r="M4" s="3500"/>
      <c r="N4" s="3500"/>
      <c r="O4" s="3500"/>
      <c r="P4" s="3500"/>
      <c r="Q4" s="3500"/>
    </row>
    <row r="5" spans="2:18" x14ac:dyDescent="0.25">
      <c r="B5" s="1246"/>
      <c r="C5" s="231" t="s">
        <v>549</v>
      </c>
      <c r="D5" s="1246"/>
      <c r="E5" s="1246"/>
      <c r="F5" s="1246"/>
      <c r="G5" s="1246"/>
      <c r="H5" s="1246"/>
      <c r="I5" s="1246"/>
      <c r="J5" s="1246"/>
      <c r="K5" s="1246"/>
      <c r="L5" s="1246"/>
      <c r="M5" s="1246"/>
      <c r="N5" s="1246"/>
      <c r="O5" s="1246"/>
      <c r="P5" s="1246"/>
      <c r="Q5" s="1246"/>
    </row>
    <row r="6" spans="2:18" ht="15.75" thickBot="1" x14ac:dyDescent="0.3">
      <c r="B6" s="1293"/>
      <c r="C6" s="1246"/>
      <c r="D6" s="1246"/>
      <c r="E6" s="1246"/>
      <c r="F6" s="1246"/>
      <c r="G6" s="1246"/>
      <c r="H6" s="1293"/>
      <c r="I6" s="1293"/>
      <c r="J6" s="1293"/>
      <c r="K6" s="1246"/>
      <c r="L6" s="1246"/>
      <c r="M6" s="1246"/>
      <c r="N6" s="1246"/>
      <c r="O6" s="1293"/>
      <c r="P6" s="1293"/>
      <c r="Q6" s="1293"/>
    </row>
    <row r="7" spans="2:18" ht="15.75" thickBot="1" x14ac:dyDescent="0.3">
      <c r="B7" s="1246"/>
      <c r="C7" s="466" t="s">
        <v>4</v>
      </c>
      <c r="D7" s="1312"/>
      <c r="E7" s="345">
        <v>7122</v>
      </c>
      <c r="F7" s="458" t="s">
        <v>109</v>
      </c>
      <c r="G7" s="459"/>
      <c r="H7" s="459"/>
      <c r="I7" s="1309"/>
      <c r="J7" s="459"/>
      <c r="K7" s="424"/>
      <c r="L7" s="459"/>
      <c r="M7" s="424"/>
      <c r="N7" s="424"/>
      <c r="O7" s="1309"/>
      <c r="P7" s="1309"/>
      <c r="Q7" s="1312"/>
    </row>
    <row r="8" spans="2:18" ht="15.75" thickBot="1" x14ac:dyDescent="0.3">
      <c r="B8" s="1320"/>
      <c r="C8" s="467" t="s">
        <v>76</v>
      </c>
      <c r="D8" s="1301"/>
      <c r="E8" s="343">
        <v>1</v>
      </c>
      <c r="F8" s="1778" t="s">
        <v>81</v>
      </c>
      <c r="G8" s="472"/>
      <c r="H8" s="1309"/>
      <c r="I8" s="459"/>
      <c r="J8" s="193"/>
      <c r="K8" s="459"/>
      <c r="L8" s="1309"/>
      <c r="M8" s="268"/>
      <c r="N8" s="1807"/>
      <c r="O8" s="268"/>
      <c r="P8" s="268"/>
      <c r="Q8" s="1246"/>
      <c r="R8" s="1288"/>
    </row>
    <row r="9" spans="2:18" ht="15.75" thickBot="1" x14ac:dyDescent="0.3">
      <c r="B9" s="1320"/>
      <c r="C9" s="92" t="s">
        <v>77</v>
      </c>
      <c r="D9" s="1246"/>
      <c r="E9" s="344" t="s">
        <v>582</v>
      </c>
      <c r="F9" s="458" t="s">
        <v>82</v>
      </c>
      <c r="G9" s="459"/>
      <c r="H9" s="1807"/>
      <c r="I9" s="27"/>
      <c r="J9" s="27"/>
      <c r="K9" s="27"/>
      <c r="L9" s="268"/>
      <c r="M9" s="1807"/>
      <c r="N9" s="268"/>
      <c r="O9" s="1807"/>
      <c r="P9" s="268"/>
      <c r="Q9" s="1320"/>
      <c r="R9" s="1288"/>
    </row>
    <row r="10" spans="2:18" ht="15.75" thickBot="1" x14ac:dyDescent="0.3">
      <c r="B10" s="1246"/>
      <c r="C10" s="466" t="s">
        <v>78</v>
      </c>
      <c r="D10" s="1312"/>
      <c r="E10" s="343" t="s">
        <v>582</v>
      </c>
      <c r="F10" s="3508" t="s">
        <v>2034</v>
      </c>
      <c r="G10" s="3509"/>
      <c r="H10" s="3509"/>
      <c r="I10" s="1807"/>
      <c r="J10" s="268"/>
      <c r="K10" s="268"/>
      <c r="L10" s="268"/>
      <c r="M10" s="1809"/>
      <c r="N10" s="268"/>
      <c r="O10" s="1811"/>
      <c r="P10" s="268"/>
      <c r="Q10" s="1312"/>
    </row>
    <row r="11" spans="2:18" ht="15.75" thickBot="1" x14ac:dyDescent="0.3">
      <c r="B11" s="1320"/>
      <c r="C11" s="466" t="s">
        <v>79</v>
      </c>
      <c r="D11" s="467"/>
      <c r="E11" s="343" t="s">
        <v>541</v>
      </c>
      <c r="F11" s="3510" t="s">
        <v>2034</v>
      </c>
      <c r="G11" s="3511"/>
      <c r="H11" s="3511"/>
      <c r="I11" s="27"/>
      <c r="J11" s="1807"/>
      <c r="K11" s="1807"/>
      <c r="L11" s="1807"/>
      <c r="M11" s="1809"/>
      <c r="N11" s="1807"/>
      <c r="O11" s="1809"/>
      <c r="P11" s="1807"/>
      <c r="Q11" s="1312"/>
    </row>
    <row r="12" spans="2:18" ht="15.75" thickBot="1" x14ac:dyDescent="0.3">
      <c r="B12" s="1320"/>
      <c r="C12" s="1786" t="s">
        <v>23</v>
      </c>
      <c r="D12" s="1786"/>
      <c r="E12" s="1482"/>
      <c r="F12" s="1785"/>
      <c r="G12" s="1785"/>
      <c r="H12" s="1785"/>
      <c r="I12" s="1807"/>
      <c r="J12" s="1807"/>
      <c r="K12" s="1809"/>
      <c r="L12" s="27"/>
      <c r="M12" s="1809"/>
      <c r="N12" s="27"/>
      <c r="O12" s="1809"/>
      <c r="P12" s="1782"/>
      <c r="Q12" s="1246"/>
      <c r="R12" s="1288"/>
    </row>
    <row r="13" spans="2:18" ht="15.75" thickBot="1" x14ac:dyDescent="0.3">
      <c r="B13" s="1246"/>
      <c r="C13" s="92" t="s">
        <v>80</v>
      </c>
      <c r="D13" s="1246"/>
      <c r="E13" s="557" t="s">
        <v>873</v>
      </c>
      <c r="F13" s="234"/>
      <c r="G13" s="1246"/>
      <c r="H13" s="1246"/>
      <c r="I13" s="1246"/>
      <c r="J13" s="1246"/>
      <c r="K13" s="1246"/>
      <c r="L13" s="1320"/>
      <c r="M13" s="1246"/>
      <c r="N13" s="1320"/>
      <c r="O13" s="1246"/>
      <c r="P13" s="1320"/>
      <c r="Q13" s="1312"/>
    </row>
    <row r="14" spans="2:18" ht="15.75" thickBot="1" x14ac:dyDescent="0.3">
      <c r="B14" s="3009" t="s">
        <v>107</v>
      </c>
      <c r="C14" s="3010"/>
      <c r="D14" s="3010"/>
      <c r="E14" s="3010"/>
      <c r="F14" s="3011"/>
      <c r="G14" s="3243" t="s">
        <v>127</v>
      </c>
      <c r="H14" s="3244"/>
      <c r="I14" s="3245"/>
      <c r="J14" s="3246" t="s">
        <v>22</v>
      </c>
      <c r="K14" s="3394" t="s">
        <v>47</v>
      </c>
      <c r="L14" s="3394" t="s">
        <v>678</v>
      </c>
      <c r="M14" s="3394" t="s">
        <v>872</v>
      </c>
      <c r="N14" s="3246" t="s">
        <v>129</v>
      </c>
      <c r="O14" s="3246" t="s">
        <v>130</v>
      </c>
      <c r="P14" s="3512" t="s">
        <v>131</v>
      </c>
      <c r="Q14" s="3246" t="s">
        <v>132</v>
      </c>
    </row>
    <row r="15" spans="2:18" ht="15.75" thickBot="1" x14ac:dyDescent="0.3">
      <c r="B15" s="97" t="s">
        <v>671</v>
      </c>
      <c r="C15" s="97" t="s">
        <v>111</v>
      </c>
      <c r="D15" s="97" t="s">
        <v>112</v>
      </c>
      <c r="E15" s="97" t="s">
        <v>113</v>
      </c>
      <c r="F15" s="97" t="s">
        <v>114</v>
      </c>
      <c r="G15" s="3217"/>
      <c r="H15" s="3218"/>
      <c r="I15" s="3219"/>
      <c r="J15" s="3507"/>
      <c r="K15" s="3481"/>
      <c r="L15" s="3481"/>
      <c r="M15" s="3478"/>
      <c r="N15" s="3201"/>
      <c r="O15" s="3201"/>
      <c r="P15" s="3513"/>
      <c r="Q15" s="3201"/>
    </row>
    <row r="16" spans="2:18" ht="15.75" thickBot="1" x14ac:dyDescent="0.3">
      <c r="B16" s="130">
        <v>1</v>
      </c>
      <c r="C16" s="130">
        <v>2</v>
      </c>
      <c r="D16" s="130">
        <v>3</v>
      </c>
      <c r="E16" s="130">
        <v>4</v>
      </c>
      <c r="F16" s="130">
        <v>5</v>
      </c>
      <c r="G16" s="3514">
        <v>6</v>
      </c>
      <c r="H16" s="3514"/>
      <c r="I16" s="3515"/>
      <c r="J16" s="1515"/>
      <c r="K16" s="1515"/>
      <c r="L16" s="1515"/>
      <c r="M16" s="147">
        <v>7</v>
      </c>
      <c r="N16" s="147">
        <v>8</v>
      </c>
      <c r="O16" s="130">
        <v>9</v>
      </c>
      <c r="P16" s="130">
        <v>10</v>
      </c>
      <c r="Q16" s="130">
        <v>11</v>
      </c>
    </row>
    <row r="17" spans="2:17" x14ac:dyDescent="0.25">
      <c r="B17" s="341">
        <v>2</v>
      </c>
      <c r="C17" s="1510">
        <v>6</v>
      </c>
      <c r="D17" s="1259"/>
      <c r="E17" s="1259"/>
      <c r="F17" s="1325"/>
      <c r="G17" s="1177" t="s">
        <v>2262</v>
      </c>
      <c r="H17" s="1177"/>
      <c r="I17" s="1177"/>
      <c r="J17" s="558"/>
      <c r="K17" s="559"/>
      <c r="L17" s="559"/>
      <c r="M17" s="1158"/>
      <c r="N17" s="1287"/>
      <c r="O17" s="1111"/>
      <c r="P17" s="1111"/>
      <c r="Q17" s="1144"/>
    </row>
    <row r="18" spans="2:17" x14ac:dyDescent="0.25">
      <c r="B18" s="341">
        <v>2</v>
      </c>
      <c r="C18" s="1511">
        <v>6</v>
      </c>
      <c r="D18" s="1271">
        <v>1</v>
      </c>
      <c r="E18" s="541"/>
      <c r="F18" s="1325"/>
      <c r="G18" s="44" t="s">
        <v>808</v>
      </c>
      <c r="H18" s="44"/>
      <c r="I18" s="44"/>
      <c r="J18" s="561"/>
      <c r="K18" s="562"/>
      <c r="L18" s="1335"/>
      <c r="M18" s="1157"/>
      <c r="N18" s="1257"/>
      <c r="O18" s="1286"/>
      <c r="P18" s="1286"/>
      <c r="Q18" s="1278"/>
    </row>
    <row r="19" spans="2:17" x14ac:dyDescent="0.25">
      <c r="B19" s="346">
        <v>2</v>
      </c>
      <c r="C19" s="550">
        <v>6</v>
      </c>
      <c r="D19" s="551">
        <v>1</v>
      </c>
      <c r="E19" s="551">
        <v>3</v>
      </c>
      <c r="F19" s="347"/>
      <c r="G19" s="552" t="s">
        <v>2006</v>
      </c>
      <c r="H19" s="552"/>
      <c r="I19" s="552"/>
      <c r="J19" s="508" t="s">
        <v>873</v>
      </c>
      <c r="K19" s="1335" t="s">
        <v>681</v>
      </c>
      <c r="L19" s="1335" t="s">
        <v>874</v>
      </c>
      <c r="M19" s="1335" t="s">
        <v>875</v>
      </c>
      <c r="N19" s="1513" t="s">
        <v>254</v>
      </c>
      <c r="O19" s="1286"/>
      <c r="P19" s="1286"/>
      <c r="Q19" s="438">
        <v>50000</v>
      </c>
    </row>
    <row r="20" spans="2:17" x14ac:dyDescent="0.25">
      <c r="B20" s="346">
        <v>2</v>
      </c>
      <c r="C20" s="550">
        <v>6</v>
      </c>
      <c r="D20" s="551">
        <v>1</v>
      </c>
      <c r="E20" s="551">
        <v>1</v>
      </c>
      <c r="F20" s="347"/>
      <c r="G20" s="552" t="s">
        <v>1800</v>
      </c>
      <c r="H20" s="552"/>
      <c r="I20" s="552"/>
      <c r="J20" s="508" t="s">
        <v>873</v>
      </c>
      <c r="K20" s="1335" t="s">
        <v>681</v>
      </c>
      <c r="L20" s="1335" t="s">
        <v>874</v>
      </c>
      <c r="M20" s="1335" t="s">
        <v>875</v>
      </c>
      <c r="N20" s="1513" t="s">
        <v>254</v>
      </c>
      <c r="O20" s="1286"/>
      <c r="P20" s="1286"/>
      <c r="Q20" s="438">
        <v>100000</v>
      </c>
    </row>
    <row r="21" spans="2:17" x14ac:dyDescent="0.25">
      <c r="B21" s="118">
        <v>2</v>
      </c>
      <c r="C21" s="1510">
        <v>6</v>
      </c>
      <c r="D21" s="1262">
        <v>5</v>
      </c>
      <c r="E21" s="1259"/>
      <c r="F21" s="1325"/>
      <c r="G21" s="1260" t="s">
        <v>2263</v>
      </c>
      <c r="H21" s="1260"/>
      <c r="I21" s="1260"/>
      <c r="J21" s="508"/>
      <c r="K21" s="563"/>
      <c r="L21" s="563"/>
      <c r="M21" s="1335"/>
      <c r="N21" s="1257"/>
      <c r="O21" s="1286"/>
      <c r="P21" s="1286"/>
      <c r="Q21" s="1278"/>
    </row>
    <row r="22" spans="2:17" x14ac:dyDescent="0.25">
      <c r="B22" s="118">
        <v>2</v>
      </c>
      <c r="C22" s="1514">
        <v>6</v>
      </c>
      <c r="D22" s="1255">
        <v>5</v>
      </c>
      <c r="E22" s="1255">
        <v>7</v>
      </c>
      <c r="F22" s="1294"/>
      <c r="G22" s="1257" t="s">
        <v>849</v>
      </c>
      <c r="H22" s="1257"/>
      <c r="I22" s="1257"/>
      <c r="J22" s="508" t="s">
        <v>873</v>
      </c>
      <c r="K22" s="1335" t="s">
        <v>681</v>
      </c>
      <c r="L22" s="1335" t="s">
        <v>874</v>
      </c>
      <c r="M22" s="1335" t="s">
        <v>875</v>
      </c>
      <c r="N22" s="1513" t="s">
        <v>876</v>
      </c>
      <c r="O22" s="1143"/>
      <c r="P22" s="146"/>
      <c r="Q22" s="438">
        <v>75000</v>
      </c>
    </row>
    <row r="23" spans="2:17" x14ac:dyDescent="0.25">
      <c r="B23" s="341"/>
      <c r="C23" s="1510"/>
      <c r="D23" s="1262"/>
      <c r="E23" s="1262"/>
      <c r="F23" s="1325"/>
      <c r="G23" s="3133"/>
      <c r="H23" s="3091"/>
      <c r="I23" s="3239"/>
      <c r="J23" s="510"/>
      <c r="K23" s="563"/>
      <c r="L23" s="563"/>
      <c r="M23" s="1335"/>
      <c r="N23" s="1513"/>
      <c r="O23" s="1143"/>
      <c r="P23" s="145"/>
      <c r="Q23" s="438"/>
    </row>
    <row r="24" spans="2:17" x14ac:dyDescent="0.25">
      <c r="B24" s="346"/>
      <c r="C24" s="1512"/>
      <c r="D24" s="1252"/>
      <c r="E24" s="1252"/>
      <c r="F24" s="347"/>
      <c r="G24" s="1263"/>
      <c r="H24" s="1263"/>
      <c r="I24" s="1263"/>
      <c r="J24" s="508"/>
      <c r="K24" s="1335"/>
      <c r="L24" s="1335"/>
      <c r="M24" s="1335"/>
      <c r="N24" s="1513"/>
      <c r="O24" s="1286"/>
      <c r="P24" s="1286"/>
      <c r="Q24" s="438"/>
    </row>
    <row r="25" spans="2:17" x14ac:dyDescent="0.25">
      <c r="B25" s="341"/>
      <c r="C25" s="1510"/>
      <c r="D25" s="1262"/>
      <c r="E25" s="1262"/>
      <c r="F25" s="1325"/>
      <c r="G25" s="1260"/>
      <c r="H25" s="1260"/>
      <c r="I25" s="1263"/>
      <c r="J25" s="510"/>
      <c r="K25" s="563"/>
      <c r="L25" s="563"/>
      <c r="M25" s="563"/>
      <c r="N25" s="1257"/>
      <c r="O25" s="1286"/>
      <c r="P25" s="1286"/>
      <c r="Q25" s="438"/>
    </row>
    <row r="26" spans="2:17" x14ac:dyDescent="0.25">
      <c r="B26" s="118"/>
      <c r="C26" s="1514"/>
      <c r="D26" s="1255"/>
      <c r="E26" s="1255"/>
      <c r="F26" s="1294"/>
      <c r="G26" s="1257"/>
      <c r="H26" s="1257"/>
      <c r="I26" s="1257"/>
      <c r="J26" s="508"/>
      <c r="K26" s="1335"/>
      <c r="L26" s="1335"/>
      <c r="M26" s="1335"/>
      <c r="N26" s="1513"/>
      <c r="O26" s="1143"/>
      <c r="P26" s="145"/>
      <c r="Q26" s="438"/>
    </row>
    <row r="27" spans="2:17" x14ac:dyDescent="0.25">
      <c r="B27" s="118"/>
      <c r="C27" s="1258"/>
      <c r="D27" s="1253"/>
      <c r="E27" s="1253"/>
      <c r="F27" s="1294"/>
      <c r="G27" s="1257"/>
      <c r="H27" s="1257"/>
      <c r="I27" s="1257"/>
      <c r="J27" s="564"/>
      <c r="K27" s="1157"/>
      <c r="L27" s="1157"/>
      <c r="M27" s="1157"/>
      <c r="N27" s="1257"/>
      <c r="O27" s="1286"/>
      <c r="P27" s="1286"/>
      <c r="Q27" s="1278"/>
    </row>
    <row r="28" spans="2:17" x14ac:dyDescent="0.25">
      <c r="B28" s="118"/>
      <c r="C28" s="1258"/>
      <c r="D28" s="1253"/>
      <c r="E28" s="1253"/>
      <c r="F28" s="1294"/>
      <c r="G28" s="1257"/>
      <c r="H28" s="1257"/>
      <c r="I28" s="1257"/>
      <c r="J28" s="564"/>
      <c r="K28" s="1157"/>
      <c r="L28" s="1157"/>
      <c r="M28" s="1157"/>
      <c r="N28" s="1257"/>
      <c r="O28" s="1286"/>
      <c r="P28" s="1286"/>
      <c r="Q28" s="1278"/>
    </row>
    <row r="29" spans="2:17" x14ac:dyDescent="0.25">
      <c r="B29" s="1304"/>
      <c r="C29" s="1258"/>
      <c r="D29" s="1253"/>
      <c r="E29" s="1253"/>
      <c r="F29" s="1294"/>
      <c r="G29" s="1257"/>
      <c r="H29" s="1257"/>
      <c r="I29" s="1257"/>
      <c r="J29" s="564"/>
      <c r="K29" s="1157"/>
      <c r="L29" s="1157"/>
      <c r="M29" s="1157"/>
      <c r="N29" s="1257"/>
      <c r="O29" s="1286"/>
      <c r="P29" s="1286"/>
      <c r="Q29" s="1278"/>
    </row>
    <row r="30" spans="2:17" x14ac:dyDescent="0.25">
      <c r="B30" s="1304"/>
      <c r="C30" s="1258"/>
      <c r="D30" s="1253"/>
      <c r="E30" s="1253"/>
      <c r="F30" s="1294"/>
      <c r="G30" s="1257"/>
      <c r="H30" s="1257"/>
      <c r="I30" s="1257"/>
      <c r="J30" s="564"/>
      <c r="K30" s="1157"/>
      <c r="L30" s="1157"/>
      <c r="M30" s="1157"/>
      <c r="N30" s="1257"/>
      <c r="O30" s="1286"/>
      <c r="P30" s="1286"/>
      <c r="Q30" s="1278"/>
    </row>
    <row r="31" spans="2:17" ht="15.75" thickBot="1" x14ac:dyDescent="0.3">
      <c r="B31" s="1305"/>
      <c r="C31" s="1265"/>
      <c r="D31" s="1306"/>
      <c r="E31" s="1306"/>
      <c r="F31" s="1307"/>
      <c r="G31" s="1254"/>
      <c r="H31" s="1254"/>
      <c r="I31" s="1254"/>
      <c r="J31" s="564"/>
      <c r="K31" s="1157"/>
      <c r="L31" s="1157"/>
      <c r="M31" s="1157"/>
      <c r="N31" s="1257"/>
      <c r="O31" s="1286"/>
      <c r="P31" s="1286"/>
      <c r="Q31" s="1278"/>
    </row>
    <row r="32" spans="2:17" ht="15.75" thickBot="1" x14ac:dyDescent="0.3">
      <c r="B32" s="3260"/>
      <c r="C32" s="3212"/>
      <c r="D32" s="3212"/>
      <c r="E32" s="3212"/>
      <c r="F32" s="3212"/>
      <c r="G32" s="3212"/>
      <c r="H32" s="3212"/>
      <c r="I32" s="3212"/>
      <c r="J32" s="565"/>
      <c r="K32" s="1090"/>
      <c r="L32" s="1090"/>
      <c r="M32" s="1090"/>
      <c r="N32" s="1284"/>
      <c r="O32" s="806"/>
      <c r="P32" s="806"/>
      <c r="Q32" s="1285"/>
    </row>
    <row r="33" spans="2:17" ht="15.75" thickBot="1" x14ac:dyDescent="0.3">
      <c r="B33" s="1288"/>
      <c r="C33" s="1247"/>
      <c r="D33" s="1247"/>
      <c r="E33" s="1247"/>
      <c r="F33" s="1247"/>
      <c r="G33" s="1247"/>
      <c r="H33" s="1247"/>
      <c r="I33" s="1508"/>
      <c r="J33" s="1508"/>
      <c r="K33" s="1508"/>
      <c r="L33" s="1508"/>
      <c r="M33" s="1247"/>
      <c r="N33" s="1247"/>
      <c r="O33" s="1247"/>
      <c r="P33" s="1266" t="s">
        <v>133</v>
      </c>
      <c r="Q33" s="258">
        <f>SUM(Q17:Q32)</f>
        <v>225000</v>
      </c>
    </row>
    <row r="34" spans="2:17" x14ac:dyDescent="0.25">
      <c r="B34" s="1288"/>
      <c r="C34" s="1247"/>
      <c r="D34" s="3086"/>
      <c r="E34" s="3086"/>
      <c r="F34" s="1247"/>
      <c r="G34" s="1247"/>
      <c r="H34" s="1247"/>
      <c r="I34" s="1247"/>
      <c r="J34" s="1247"/>
      <c r="K34" s="1247"/>
      <c r="L34" s="1247"/>
      <c r="M34" s="1247"/>
      <c r="N34" s="1247"/>
      <c r="O34" s="1247"/>
      <c r="P34" s="1247"/>
      <c r="Q34" s="1291"/>
    </row>
    <row r="35" spans="2:17" x14ac:dyDescent="0.25">
      <c r="B35" s="1288"/>
      <c r="C35" s="1247"/>
      <c r="D35" s="1250"/>
      <c r="E35" s="1250"/>
      <c r="F35" s="1247"/>
      <c r="G35" s="1247"/>
      <c r="H35" s="1250"/>
      <c r="I35" s="1250"/>
      <c r="J35" s="1247"/>
      <c r="K35" s="1247"/>
      <c r="L35" s="1247"/>
      <c r="M35" s="1247"/>
      <c r="N35" s="1250"/>
      <c r="O35" s="1247"/>
      <c r="P35" s="1247"/>
      <c r="Q35" s="1291"/>
    </row>
    <row r="36" spans="2:17" x14ac:dyDescent="0.25">
      <c r="B36" s="1288"/>
      <c r="C36" s="1247"/>
      <c r="D36" s="3086" t="s">
        <v>135</v>
      </c>
      <c r="E36" s="3086"/>
      <c r="F36" s="1247"/>
      <c r="G36" s="1247"/>
      <c r="H36" s="3086" t="s">
        <v>101</v>
      </c>
      <c r="I36" s="3086"/>
      <c r="J36" s="1509"/>
      <c r="K36" s="1509"/>
      <c r="L36" s="1509"/>
      <c r="M36" s="1247"/>
      <c r="N36" s="1509" t="s">
        <v>123</v>
      </c>
      <c r="O36" s="1247"/>
      <c r="P36" s="1247"/>
      <c r="Q36" s="1291"/>
    </row>
    <row r="37" spans="2:17" x14ac:dyDescent="0.25">
      <c r="B37" s="1288"/>
      <c r="C37" s="1247"/>
      <c r="D37" s="1247"/>
      <c r="E37" s="1247"/>
      <c r="F37" s="1247"/>
      <c r="G37" s="1247"/>
      <c r="H37" s="1247"/>
      <c r="I37" s="1247"/>
      <c r="J37" s="1247"/>
      <c r="K37" s="1247"/>
      <c r="L37" s="1247"/>
      <c r="M37" s="1247"/>
      <c r="N37" s="1247"/>
      <c r="O37" s="1247"/>
      <c r="P37" s="1247"/>
      <c r="Q37" s="1291"/>
    </row>
    <row r="38" spans="2:17" ht="15.75" thickBot="1" x14ac:dyDescent="0.3">
      <c r="B38" s="1292"/>
      <c r="C38" s="1293"/>
      <c r="D38" s="1293"/>
      <c r="E38" s="1293"/>
      <c r="F38" s="1293"/>
      <c r="G38" s="1293"/>
      <c r="H38" s="1293"/>
      <c r="I38" s="1293"/>
      <c r="J38" s="1293"/>
      <c r="K38" s="1293"/>
      <c r="L38" s="1293"/>
      <c r="M38" s="1293"/>
      <c r="N38" s="1293"/>
      <c r="O38" s="1293"/>
      <c r="P38" s="1293"/>
      <c r="Q38" s="1295"/>
    </row>
    <row r="39" spans="2:17" x14ac:dyDescent="0.25">
      <c r="Q39">
        <v>32</v>
      </c>
    </row>
  </sheetData>
  <mergeCells count="22">
    <mergeCell ref="G16:I16"/>
    <mergeCell ref="B32:I32"/>
    <mergeCell ref="G23:I23"/>
    <mergeCell ref="D34:E34"/>
    <mergeCell ref="D36:E36"/>
    <mergeCell ref="H36:I36"/>
    <mergeCell ref="B1:Q1"/>
    <mergeCell ref="B2:Q2"/>
    <mergeCell ref="B3:Q3"/>
    <mergeCell ref="B4:Q4"/>
    <mergeCell ref="B14:F14"/>
    <mergeCell ref="G14:I15"/>
    <mergeCell ref="J14:J15"/>
    <mergeCell ref="K14:K15"/>
    <mergeCell ref="L14:L15"/>
    <mergeCell ref="M14:M15"/>
    <mergeCell ref="F10:H10"/>
    <mergeCell ref="F11:H11"/>
    <mergeCell ref="O14:O15"/>
    <mergeCell ref="P14:P15"/>
    <mergeCell ref="Q14:Q15"/>
    <mergeCell ref="N14:N15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M32"/>
  <sheetViews>
    <sheetView workbookViewId="0">
      <selection activeCell="B5" sqref="B5"/>
    </sheetView>
  </sheetViews>
  <sheetFormatPr baseColWidth="10" defaultRowHeight="15" x14ac:dyDescent="0.25"/>
  <cols>
    <col min="1" max="1" width="7.85546875" style="1246" customWidth="1"/>
  </cols>
  <sheetData>
    <row r="1" spans="1:13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  <c r="J1" s="3483"/>
      <c r="K1" s="3483"/>
      <c r="L1" s="1246"/>
      <c r="M1" s="1246"/>
    </row>
    <row r="2" spans="1:13" x14ac:dyDescent="0.25">
      <c r="B2" s="3483" t="s">
        <v>257</v>
      </c>
      <c r="C2" s="3483"/>
      <c r="D2" s="3483"/>
      <c r="E2" s="3483"/>
      <c r="F2" s="3483"/>
      <c r="G2" s="3483"/>
      <c r="H2" s="3483"/>
      <c r="I2" s="3483"/>
      <c r="J2" s="3483"/>
      <c r="K2" s="3483"/>
      <c r="L2" s="1246"/>
      <c r="M2" s="1246"/>
    </row>
    <row r="3" spans="1:13" x14ac:dyDescent="0.25">
      <c r="B3" s="3500" t="s">
        <v>255</v>
      </c>
      <c r="C3" s="3500"/>
      <c r="D3" s="3500"/>
      <c r="E3" s="3500"/>
      <c r="F3" s="3500"/>
      <c r="G3" s="3500"/>
      <c r="H3" s="3500"/>
      <c r="I3" s="3500"/>
      <c r="J3" s="3500"/>
      <c r="K3" s="3500"/>
      <c r="L3" s="1246"/>
      <c r="M3" s="1246"/>
    </row>
    <row r="4" spans="1:13" x14ac:dyDescent="0.25">
      <c r="B4" s="3483" t="s">
        <v>2458</v>
      </c>
      <c r="C4" s="3483"/>
      <c r="D4" s="3483"/>
      <c r="E4" s="3483"/>
      <c r="F4" s="3483"/>
      <c r="G4" s="3483"/>
      <c r="H4" s="3483"/>
      <c r="I4" s="3483"/>
      <c r="J4" s="3483"/>
      <c r="K4" s="3483"/>
      <c r="L4" s="1246"/>
      <c r="M4" s="1246"/>
    </row>
    <row r="5" spans="1:13" x14ac:dyDescent="0.25">
      <c r="B5" s="825" t="s">
        <v>256</v>
      </c>
      <c r="C5" s="1246"/>
      <c r="D5" s="1246"/>
      <c r="E5" s="1246"/>
      <c r="F5" s="1246"/>
      <c r="G5" s="1246"/>
      <c r="H5" s="1246"/>
      <c r="I5" s="1246"/>
      <c r="J5" s="1246"/>
      <c r="K5" s="1246"/>
      <c r="L5" s="1246"/>
      <c r="M5" s="1246"/>
    </row>
    <row r="6" spans="1:13" ht="15.75" thickBot="1" x14ac:dyDescent="0.3">
      <c r="B6" s="1293"/>
      <c r="C6" s="1246"/>
      <c r="D6" s="1293"/>
      <c r="E6" s="1246"/>
      <c r="F6" s="1246"/>
      <c r="G6" s="1293"/>
      <c r="H6" s="1246"/>
      <c r="I6" s="1293"/>
      <c r="J6" s="1246"/>
      <c r="K6" s="1246"/>
      <c r="L6" s="1246"/>
      <c r="M6" s="1246"/>
    </row>
    <row r="7" spans="1:13" ht="15.75" thickBot="1" x14ac:dyDescent="0.3">
      <c r="B7" s="467" t="s">
        <v>258</v>
      </c>
      <c r="C7" s="1301">
        <v>7122</v>
      </c>
      <c r="D7" s="178" t="s">
        <v>263</v>
      </c>
      <c r="E7" s="1275" t="s">
        <v>264</v>
      </c>
      <c r="F7" s="1275"/>
      <c r="G7" s="1320"/>
      <c r="H7" s="1320"/>
      <c r="I7" s="1320"/>
      <c r="J7" s="1275"/>
      <c r="K7" s="1275"/>
      <c r="L7" s="1288"/>
      <c r="M7" s="1246"/>
    </row>
    <row r="8" spans="1:13" ht="15.75" thickBot="1" x14ac:dyDescent="0.3">
      <c r="B8" s="466" t="s">
        <v>260</v>
      </c>
      <c r="C8" s="466"/>
      <c r="D8" s="466"/>
      <c r="E8" s="1320"/>
      <c r="F8" s="1320"/>
      <c r="G8" s="1247"/>
      <c r="H8" s="1247"/>
      <c r="I8" s="1247"/>
      <c r="J8" s="1275"/>
      <c r="K8" s="1320"/>
      <c r="L8" s="1288"/>
      <c r="M8" s="1246"/>
    </row>
    <row r="9" spans="1:13" ht="15.75" thickBot="1" x14ac:dyDescent="0.3">
      <c r="B9" s="92" t="s">
        <v>42</v>
      </c>
      <c r="C9" s="172">
        <v>1</v>
      </c>
      <c r="D9" s="1246"/>
      <c r="E9" s="3511" t="s">
        <v>2035</v>
      </c>
      <c r="F9" s="3511"/>
      <c r="G9" s="3511"/>
      <c r="H9" s="3511"/>
      <c r="I9" s="3511"/>
      <c r="J9" s="3511"/>
      <c r="K9" s="1320"/>
      <c r="L9" s="1288"/>
      <c r="M9" s="1246"/>
    </row>
    <row r="10" spans="1:13" ht="15.75" thickBot="1" x14ac:dyDescent="0.3">
      <c r="B10" s="466" t="s">
        <v>259</v>
      </c>
      <c r="C10" s="92"/>
      <c r="D10" s="567">
        <v>421101</v>
      </c>
      <c r="E10" s="92" t="s">
        <v>261</v>
      </c>
      <c r="F10" s="1309"/>
      <c r="G10" s="1309"/>
      <c r="H10" s="1309"/>
      <c r="I10" s="27"/>
      <c r="J10" s="27"/>
      <c r="K10" s="27"/>
      <c r="L10" s="1288"/>
      <c r="M10" s="1246"/>
    </row>
    <row r="11" spans="1:13" ht="15.75" thickBot="1" x14ac:dyDescent="0.3">
      <c r="B11" s="3522" t="s">
        <v>265</v>
      </c>
      <c r="C11" s="3524" t="s">
        <v>266</v>
      </c>
      <c r="D11" s="3525"/>
      <c r="E11" s="3525"/>
      <c r="F11" s="3525"/>
      <c r="G11" s="3525"/>
      <c r="H11" s="3526"/>
      <c r="I11" s="3009" t="s">
        <v>267</v>
      </c>
      <c r="J11" s="3010"/>
      <c r="K11" s="3011"/>
      <c r="L11" s="1246"/>
      <c r="M11" s="1246"/>
    </row>
    <row r="12" spans="1:13" ht="45.75" thickBot="1" x14ac:dyDescent="0.3">
      <c r="B12" s="3523"/>
      <c r="C12" s="3527"/>
      <c r="D12" s="3528"/>
      <c r="E12" s="3528"/>
      <c r="F12" s="3528"/>
      <c r="G12" s="3528"/>
      <c r="H12" s="3529"/>
      <c r="I12" s="100" t="s">
        <v>1</v>
      </c>
      <c r="J12" s="1499" t="s">
        <v>268</v>
      </c>
      <c r="K12" s="182" t="s">
        <v>269</v>
      </c>
      <c r="L12" s="1246"/>
      <c r="M12" s="1246"/>
    </row>
    <row r="13" spans="1:13" ht="15.75" thickBot="1" x14ac:dyDescent="0.3">
      <c r="B13" s="341">
        <v>1</v>
      </c>
      <c r="C13" s="3516" t="s">
        <v>1786</v>
      </c>
      <c r="D13" s="3517"/>
      <c r="E13" s="3517"/>
      <c r="F13" s="3517"/>
      <c r="G13" s="3517"/>
      <c r="H13" s="3518"/>
      <c r="I13" s="50" t="s">
        <v>53</v>
      </c>
      <c r="J13" s="175"/>
      <c r="K13" s="1739"/>
      <c r="L13" s="1246"/>
      <c r="M13" s="1246"/>
    </row>
    <row r="14" spans="1:13" ht="15.75" thickBot="1" x14ac:dyDescent="0.3">
      <c r="B14" s="341"/>
      <c r="C14" s="3516"/>
      <c r="D14" s="3517"/>
      <c r="E14" s="3517"/>
      <c r="F14" s="3517"/>
      <c r="G14" s="3517"/>
      <c r="H14" s="3518"/>
      <c r="I14" s="1123"/>
      <c r="J14" s="1338"/>
      <c r="K14" s="1495"/>
      <c r="L14" s="1246"/>
      <c r="M14" s="1246"/>
    </row>
    <row r="15" spans="1:13" ht="15.75" thickBot="1" x14ac:dyDescent="0.3">
      <c r="A15" s="1291"/>
      <c r="B15" s="1940"/>
      <c r="C15" s="3516"/>
      <c r="D15" s="3517"/>
      <c r="E15" s="3517"/>
      <c r="F15" s="3517"/>
      <c r="G15" s="3517"/>
      <c r="H15" s="3518"/>
      <c r="I15" s="1286"/>
      <c r="J15" s="251"/>
      <c r="K15" s="525"/>
      <c r="L15" s="1246"/>
      <c r="M15" s="1246"/>
    </row>
    <row r="16" spans="1:13" ht="15.75" thickBot="1" x14ac:dyDescent="0.3">
      <c r="B16" s="341"/>
      <c r="C16" s="3516"/>
      <c r="D16" s="3517"/>
      <c r="E16" s="3517"/>
      <c r="F16" s="3517"/>
      <c r="G16" s="3517"/>
      <c r="H16" s="3518"/>
      <c r="I16" s="1286"/>
      <c r="J16" s="176"/>
      <c r="K16" s="525"/>
      <c r="L16" s="1246"/>
      <c r="M16" s="1246"/>
    </row>
    <row r="17" spans="2:13" ht="15.75" thickBot="1" x14ac:dyDescent="0.3">
      <c r="B17" s="341"/>
      <c r="C17" s="3516"/>
      <c r="D17" s="3517"/>
      <c r="E17" s="3517"/>
      <c r="F17" s="3517"/>
      <c r="G17" s="3517"/>
      <c r="H17" s="3518"/>
      <c r="I17" s="556"/>
      <c r="J17" s="176"/>
      <c r="K17" s="525"/>
      <c r="L17" s="1246"/>
      <c r="M17" s="1246"/>
    </row>
    <row r="18" spans="2:13" ht="15.75" thickBot="1" x14ac:dyDescent="0.3">
      <c r="B18" s="1304"/>
      <c r="C18" s="3516"/>
      <c r="D18" s="3517"/>
      <c r="E18" s="3517"/>
      <c r="F18" s="3517"/>
      <c r="G18" s="3517"/>
      <c r="H18" s="3518"/>
      <c r="I18" s="1286"/>
      <c r="J18" s="1286"/>
      <c r="K18" s="1278"/>
      <c r="L18" s="1246"/>
      <c r="M18" s="1246"/>
    </row>
    <row r="19" spans="2:13" ht="15.75" thickBot="1" x14ac:dyDescent="0.3">
      <c r="B19" s="1304"/>
      <c r="C19" s="3516"/>
      <c r="D19" s="3517"/>
      <c r="E19" s="3517"/>
      <c r="F19" s="3517"/>
      <c r="G19" s="3517"/>
      <c r="H19" s="3518"/>
      <c r="I19" s="1286"/>
      <c r="J19" s="1286"/>
      <c r="K19" s="1278"/>
      <c r="L19" s="1246"/>
      <c r="M19" s="1246"/>
    </row>
    <row r="20" spans="2:13" ht="15.75" thickBot="1" x14ac:dyDescent="0.3">
      <c r="B20" s="1304"/>
      <c r="C20" s="3516"/>
      <c r="D20" s="3517"/>
      <c r="E20" s="3517"/>
      <c r="F20" s="3517"/>
      <c r="G20" s="3517"/>
      <c r="H20" s="3518"/>
      <c r="I20" s="1286"/>
      <c r="J20" s="1286"/>
      <c r="K20" s="1278"/>
      <c r="L20" s="1246"/>
      <c r="M20" s="1246"/>
    </row>
    <row r="21" spans="2:13" ht="15.75" thickBot="1" x14ac:dyDescent="0.3">
      <c r="B21" s="1304"/>
      <c r="C21" s="3516"/>
      <c r="D21" s="3517"/>
      <c r="E21" s="3517"/>
      <c r="F21" s="3517"/>
      <c r="G21" s="3517"/>
      <c r="H21" s="3518"/>
      <c r="I21" s="1286"/>
      <c r="J21" s="1286"/>
      <c r="K21" s="1278"/>
      <c r="L21" s="1246"/>
      <c r="M21" s="1246"/>
    </row>
    <row r="22" spans="2:13" ht="15.75" thickBot="1" x14ac:dyDescent="0.3">
      <c r="B22" s="1304"/>
      <c r="C22" s="3516"/>
      <c r="D22" s="3517"/>
      <c r="E22" s="3517"/>
      <c r="F22" s="3517"/>
      <c r="G22" s="3517"/>
      <c r="H22" s="3518"/>
      <c r="I22" s="1286"/>
      <c r="J22" s="1286"/>
      <c r="K22" s="1278"/>
      <c r="L22" s="1246"/>
      <c r="M22" s="1246"/>
    </row>
    <row r="23" spans="2:13" ht="15.75" thickBot="1" x14ac:dyDescent="0.3">
      <c r="B23" s="1304"/>
      <c r="C23" s="3516"/>
      <c r="D23" s="3517"/>
      <c r="E23" s="3517"/>
      <c r="F23" s="3517"/>
      <c r="G23" s="3517"/>
      <c r="H23" s="3518"/>
      <c r="I23" s="1286"/>
      <c r="J23" s="1286"/>
      <c r="K23" s="1278"/>
      <c r="L23" s="1246"/>
      <c r="M23" s="1246"/>
    </row>
    <row r="24" spans="2:13" ht="15.75" thickBot="1" x14ac:dyDescent="0.3">
      <c r="B24" s="1304"/>
      <c r="C24" s="3516"/>
      <c r="D24" s="3517"/>
      <c r="E24" s="3517"/>
      <c r="F24" s="3517"/>
      <c r="G24" s="3517"/>
      <c r="H24" s="3518"/>
      <c r="I24" s="1286"/>
      <c r="J24" s="1286"/>
      <c r="K24" s="1278"/>
      <c r="L24" s="1246"/>
      <c r="M24" s="1246"/>
    </row>
    <row r="25" spans="2:13" ht="15.75" thickBot="1" x14ac:dyDescent="0.3">
      <c r="B25" s="1304"/>
      <c r="C25" s="3516"/>
      <c r="D25" s="3517"/>
      <c r="E25" s="3517"/>
      <c r="F25" s="3517"/>
      <c r="G25" s="3517"/>
      <c r="H25" s="3518"/>
      <c r="I25" s="1310"/>
      <c r="J25" s="87"/>
      <c r="K25" s="1299"/>
      <c r="L25" s="1246"/>
      <c r="M25" s="1246"/>
    </row>
    <row r="26" spans="2:13" ht="15.75" thickBot="1" x14ac:dyDescent="0.3">
      <c r="B26" s="177"/>
      <c r="C26" s="3519" t="s">
        <v>99</v>
      </c>
      <c r="D26" s="3520"/>
      <c r="E26" s="3520"/>
      <c r="F26" s="3520"/>
      <c r="G26" s="3520"/>
      <c r="H26" s="3521"/>
      <c r="I26" s="1301"/>
      <c r="J26" s="1308">
        <f>SUM(J13:J25)</f>
        <v>0</v>
      </c>
      <c r="K26" s="1740">
        <f>SUM(K13:K25)</f>
        <v>0</v>
      </c>
      <c r="L26" s="1246"/>
      <c r="M26" s="1246"/>
    </row>
    <row r="27" spans="2:13" x14ac:dyDescent="0.25">
      <c r="B27" s="1289"/>
      <c r="C27" s="1275"/>
      <c r="D27" s="1275"/>
      <c r="E27" s="1275"/>
      <c r="F27" s="1275"/>
      <c r="G27" s="1275"/>
      <c r="H27" s="1275"/>
      <c r="I27" s="1275"/>
      <c r="J27" s="1275"/>
      <c r="K27" s="1290"/>
      <c r="L27" s="1246"/>
      <c r="M27" s="1246"/>
    </row>
    <row r="28" spans="2:13" x14ac:dyDescent="0.25">
      <c r="B28" s="1150"/>
      <c r="C28" s="1250"/>
      <c r="D28" s="1247"/>
      <c r="E28" s="1250"/>
      <c r="F28" s="1250"/>
      <c r="G28" s="1247"/>
      <c r="H28" s="1250"/>
      <c r="I28" s="1250"/>
      <c r="J28" s="1247"/>
      <c r="K28" s="1291"/>
      <c r="L28" s="1246"/>
      <c r="M28" s="1246"/>
    </row>
    <row r="29" spans="2:13" x14ac:dyDescent="0.25">
      <c r="B29" s="3090" t="s">
        <v>270</v>
      </c>
      <c r="C29" s="3086"/>
      <c r="D29" s="1247"/>
      <c r="E29" s="3086" t="s">
        <v>271</v>
      </c>
      <c r="F29" s="3086"/>
      <c r="G29" s="1247"/>
      <c r="H29" s="3086" t="s">
        <v>272</v>
      </c>
      <c r="I29" s="3086"/>
      <c r="J29" s="1247"/>
      <c r="K29" s="1291"/>
      <c r="L29" s="1246"/>
      <c r="M29" s="1246"/>
    </row>
    <row r="30" spans="2:13" ht="15.75" thickBot="1" x14ac:dyDescent="0.3">
      <c r="B30" s="1292"/>
      <c r="C30" s="1293"/>
      <c r="D30" s="1293"/>
      <c r="E30" s="1293"/>
      <c r="F30" s="1293"/>
      <c r="G30" s="1293"/>
      <c r="H30" s="1293"/>
      <c r="I30" s="1293"/>
      <c r="J30" s="1293"/>
      <c r="K30" s="1295"/>
      <c r="L30" s="1246"/>
      <c r="M30" s="1246"/>
    </row>
    <row r="31" spans="2:13" x14ac:dyDescent="0.25">
      <c r="B31" s="1246"/>
      <c r="C31" s="1246"/>
      <c r="D31" s="1246"/>
      <c r="E31" s="1246"/>
      <c r="F31" s="1246"/>
      <c r="G31" s="1246"/>
      <c r="H31" s="1246"/>
      <c r="I31" s="1246"/>
      <c r="J31" s="1246"/>
      <c r="K31" s="1246">
        <v>33</v>
      </c>
      <c r="L31" s="1246"/>
      <c r="M31" s="1246"/>
    </row>
    <row r="32" spans="2:13" x14ac:dyDescent="0.25">
      <c r="B32" s="1246"/>
      <c r="C32" s="1246"/>
      <c r="D32" s="1246"/>
      <c r="E32" s="1246"/>
      <c r="F32" s="1246"/>
      <c r="G32" s="1246"/>
      <c r="H32" s="1246"/>
      <c r="I32" s="1246"/>
      <c r="J32" s="1246"/>
      <c r="K32" s="1246"/>
      <c r="L32" s="1246"/>
      <c r="M32" s="1246"/>
    </row>
  </sheetData>
  <mergeCells count="25">
    <mergeCell ref="B29:C29"/>
    <mergeCell ref="E29:F29"/>
    <mergeCell ref="H29:I29"/>
    <mergeCell ref="B1:K1"/>
    <mergeCell ref="B2:K2"/>
    <mergeCell ref="B3:K3"/>
    <mergeCell ref="B4:K4"/>
    <mergeCell ref="B11:B12"/>
    <mergeCell ref="C11:H12"/>
    <mergeCell ref="I11:K11"/>
    <mergeCell ref="E9:J9"/>
    <mergeCell ref="C13:H13"/>
    <mergeCell ref="C14:H14"/>
    <mergeCell ref="C15:H15"/>
    <mergeCell ref="C16:H16"/>
    <mergeCell ref="C17:H17"/>
    <mergeCell ref="C18:H18"/>
    <mergeCell ref="C19:H19"/>
    <mergeCell ref="C20:H20"/>
    <mergeCell ref="C21:H21"/>
    <mergeCell ref="C26:H26"/>
    <mergeCell ref="C22:H22"/>
    <mergeCell ref="C23:H23"/>
    <mergeCell ref="C24:H24"/>
    <mergeCell ref="C25:H25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FF0000"/>
  </sheetPr>
  <dimension ref="A1:CA56"/>
  <sheetViews>
    <sheetView zoomScale="110" zoomScaleNormal="110" workbookViewId="0">
      <selection activeCell="AA23" sqref="AA23"/>
    </sheetView>
  </sheetViews>
  <sheetFormatPr baseColWidth="10" defaultRowHeight="15" x14ac:dyDescent="0.25"/>
  <cols>
    <col min="1" max="1" width="15.85546875" style="1246" customWidth="1"/>
    <col min="2" max="2" width="5.85546875" customWidth="1"/>
    <col min="3" max="3" width="11.7109375" customWidth="1"/>
    <col min="4" max="4" width="4.28515625" customWidth="1"/>
    <col min="5" max="5" width="5.140625" customWidth="1"/>
    <col min="6" max="6" width="6.5703125" customWidth="1"/>
    <col min="7" max="7" width="6.7109375" customWidth="1"/>
    <col min="8" max="8" width="6.28515625" customWidth="1"/>
    <col min="9" max="9" width="4.5703125" customWidth="1"/>
    <col min="10" max="11" width="5.140625" customWidth="1"/>
    <col min="12" max="12" width="6.85546875" customWidth="1"/>
    <col min="13" max="13" width="6.28515625" customWidth="1"/>
    <col min="14" max="14" width="9.7109375" customWidth="1"/>
    <col min="18" max="18" width="13.42578125" customWidth="1"/>
    <col min="19" max="19" width="11.42578125" customWidth="1"/>
    <col min="20" max="20" width="20.85546875" customWidth="1"/>
    <col min="21" max="21" width="15" customWidth="1"/>
    <col min="22" max="22" width="17.42578125" customWidth="1"/>
    <col min="23" max="23" width="18.5703125" customWidth="1"/>
    <col min="24" max="24" width="15.85546875" customWidth="1"/>
    <col min="25" max="25" width="19.5703125" customWidth="1"/>
  </cols>
  <sheetData>
    <row r="1" spans="2:79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79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79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79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79" x14ac:dyDescent="0.25">
      <c r="B5" s="3102" t="s">
        <v>684</v>
      </c>
      <c r="C5" s="3036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184"/>
      <c r="P5" s="184"/>
      <c r="Q5" s="184"/>
      <c r="R5" s="184"/>
      <c r="S5" s="184"/>
      <c r="T5" s="184"/>
      <c r="U5" s="184"/>
      <c r="V5" s="184"/>
      <c r="W5" s="3036" t="s">
        <v>2454</v>
      </c>
      <c r="X5" s="3036"/>
      <c r="Y5" s="3037"/>
    </row>
    <row r="6" spans="2:79" x14ac:dyDescent="0.25">
      <c r="B6" s="1083"/>
      <c r="C6" s="1074"/>
      <c r="D6" s="1074"/>
      <c r="E6" s="1074"/>
      <c r="F6" s="1074"/>
      <c r="G6" s="1074"/>
      <c r="H6" s="1074" t="s">
        <v>1429</v>
      </c>
      <c r="I6" s="1074"/>
      <c r="J6" s="1074"/>
      <c r="K6" s="1074"/>
      <c r="L6" s="1074"/>
      <c r="M6" s="1074"/>
      <c r="N6" s="1074"/>
      <c r="O6" s="1074"/>
      <c r="P6" s="1074"/>
      <c r="Q6" s="1074"/>
      <c r="R6" s="1074"/>
      <c r="S6" s="1074"/>
      <c r="T6" s="1074"/>
      <c r="U6" s="1074"/>
      <c r="V6" s="1074"/>
      <c r="W6" s="1074"/>
      <c r="X6" s="1074" t="s">
        <v>19</v>
      </c>
      <c r="Y6" s="1085"/>
    </row>
    <row r="7" spans="2:79" ht="15.75" x14ac:dyDescent="0.25">
      <c r="B7" s="3533" t="s">
        <v>755</v>
      </c>
      <c r="C7" s="3534"/>
      <c r="D7" s="3534"/>
      <c r="E7" s="3534"/>
      <c r="F7" s="3534"/>
      <c r="G7" s="3534"/>
      <c r="H7" s="3534"/>
      <c r="I7" s="3534"/>
      <c r="J7" s="3534"/>
      <c r="K7" s="3534"/>
      <c r="L7" s="3534"/>
      <c r="M7" s="3534"/>
      <c r="N7" s="3534"/>
      <c r="O7" s="3534"/>
      <c r="P7" s="3534"/>
      <c r="Q7" s="3534"/>
      <c r="R7" s="3534"/>
      <c r="S7" s="3534"/>
      <c r="T7" s="3534"/>
      <c r="U7" s="3534"/>
      <c r="V7" s="3534"/>
      <c r="W7" s="3534"/>
      <c r="X7" s="3534"/>
      <c r="Y7" s="3535"/>
    </row>
    <row r="8" spans="2:79" x14ac:dyDescent="0.25">
      <c r="B8" s="1076"/>
      <c r="C8" s="1040"/>
      <c r="D8" s="1040"/>
      <c r="E8" s="1040"/>
      <c r="F8" s="1040"/>
      <c r="G8" s="1040"/>
      <c r="H8" s="1040"/>
      <c r="I8" s="1040"/>
      <c r="J8" s="1040"/>
      <c r="K8" s="1040"/>
      <c r="L8" s="1040"/>
      <c r="M8" s="1040"/>
      <c r="N8" s="1040"/>
      <c r="O8" s="1040"/>
      <c r="P8" s="1040"/>
      <c r="Q8" s="1040"/>
      <c r="R8" s="1040"/>
      <c r="S8" s="1040"/>
      <c r="T8" s="1040"/>
      <c r="U8" s="1040"/>
      <c r="V8" s="1040"/>
      <c r="W8" s="1040"/>
      <c r="X8" s="1040"/>
      <c r="Y8" s="1079"/>
    </row>
    <row r="9" spans="2:79" x14ac:dyDescent="0.25">
      <c r="B9" s="2999" t="s">
        <v>754</v>
      </c>
      <c r="C9" s="3000"/>
      <c r="D9" s="1040"/>
      <c r="E9" s="1040"/>
      <c r="F9" s="1040"/>
      <c r="G9" s="1040"/>
      <c r="H9" s="1040"/>
      <c r="I9" s="1040"/>
      <c r="J9" s="1040"/>
      <c r="K9" s="1040"/>
      <c r="L9" s="1074" t="s">
        <v>756</v>
      </c>
      <c r="M9" s="1074"/>
      <c r="N9" s="1074"/>
      <c r="O9" s="1074"/>
      <c r="P9" s="1074"/>
      <c r="Q9" s="1074"/>
      <c r="R9" s="1074"/>
      <c r="S9" s="1040"/>
      <c r="T9" s="1040"/>
      <c r="U9" s="1040"/>
      <c r="V9" s="1040"/>
      <c r="W9" s="1040"/>
      <c r="X9" s="1040"/>
      <c r="Y9" s="1079"/>
    </row>
    <row r="10" spans="2:79" ht="15.75" thickBot="1" x14ac:dyDescent="0.3">
      <c r="B10" s="1080"/>
      <c r="C10" s="1081"/>
      <c r="D10" s="1081"/>
      <c r="E10" s="1081"/>
      <c r="F10" s="1081"/>
      <c r="G10" s="1081"/>
      <c r="H10" s="1081"/>
      <c r="I10" s="1081"/>
      <c r="J10" s="1081"/>
      <c r="K10" s="1081"/>
      <c r="L10" s="1081"/>
      <c r="M10" s="1081"/>
      <c r="N10" s="1081"/>
      <c r="O10" s="1081"/>
      <c r="P10" s="1081"/>
      <c r="Q10" s="1081"/>
      <c r="R10" s="1081"/>
      <c r="S10" s="1081"/>
      <c r="T10" s="1081"/>
      <c r="U10" s="1081"/>
      <c r="V10" s="1081"/>
      <c r="W10" s="1081"/>
      <c r="X10" s="1081"/>
      <c r="Y10" s="1082"/>
    </row>
    <row r="11" spans="2:79" ht="15.75" thickBot="1" x14ac:dyDescent="0.3">
      <c r="B11" s="3401" t="s">
        <v>757</v>
      </c>
      <c r="C11" s="3401" t="s">
        <v>758</v>
      </c>
      <c r="D11" s="465" t="s">
        <v>16</v>
      </c>
      <c r="E11" s="466"/>
      <c r="F11" s="466"/>
      <c r="G11" s="466"/>
      <c r="H11" s="467"/>
      <c r="I11" s="3407" t="s">
        <v>713</v>
      </c>
      <c r="J11" s="3009" t="s">
        <v>45</v>
      </c>
      <c r="K11" s="3010"/>
      <c r="L11" s="3010"/>
      <c r="M11" s="3010"/>
      <c r="N11" s="3011"/>
      <c r="O11" s="55"/>
      <c r="P11" s="2"/>
      <c r="Q11" s="2"/>
      <c r="R11" s="62"/>
      <c r="S11" s="3536" t="s">
        <v>22</v>
      </c>
      <c r="T11" s="3394" t="s">
        <v>47</v>
      </c>
      <c r="U11" s="3394" t="s">
        <v>759</v>
      </c>
      <c r="V11" s="3246" t="s">
        <v>13</v>
      </c>
      <c r="W11" s="3444" t="s">
        <v>2304</v>
      </c>
      <c r="X11" s="3445"/>
      <c r="Y11" s="493" t="s">
        <v>2456</v>
      </c>
      <c r="AA11" s="1246"/>
      <c r="AB11" s="1246"/>
    </row>
    <row r="12" spans="2:79" x14ac:dyDescent="0.25">
      <c r="B12" s="3402"/>
      <c r="C12" s="3402"/>
      <c r="D12" s="3401" t="s">
        <v>20</v>
      </c>
      <c r="E12" s="3401" t="s">
        <v>21</v>
      </c>
      <c r="F12" s="3401" t="s">
        <v>711</v>
      </c>
      <c r="G12" s="3401" t="s">
        <v>693</v>
      </c>
      <c r="H12" s="3402" t="s">
        <v>703</v>
      </c>
      <c r="I12" s="3408"/>
      <c r="J12" s="3401" t="s">
        <v>671</v>
      </c>
      <c r="K12" s="3402" t="s">
        <v>43</v>
      </c>
      <c r="L12" s="3408" t="s">
        <v>5</v>
      </c>
      <c r="M12" s="3408" t="s">
        <v>113</v>
      </c>
      <c r="N12" s="3407" t="s">
        <v>6</v>
      </c>
      <c r="O12" s="55"/>
      <c r="P12" s="2"/>
      <c r="Q12" s="2"/>
      <c r="R12" s="62"/>
      <c r="S12" s="3537"/>
      <c r="T12" s="3403"/>
      <c r="U12" s="3538"/>
      <c r="V12" s="3200"/>
      <c r="W12" s="3532" t="s">
        <v>760</v>
      </c>
      <c r="X12" s="3532" t="s">
        <v>761</v>
      </c>
      <c r="Y12" s="3532" t="s">
        <v>762</v>
      </c>
      <c r="AA12" s="1246"/>
      <c r="AB12" s="1246"/>
    </row>
    <row r="13" spans="2:79" x14ac:dyDescent="0.25">
      <c r="B13" s="3402"/>
      <c r="C13" s="3402"/>
      <c r="D13" s="3402"/>
      <c r="E13" s="3402"/>
      <c r="F13" s="3402"/>
      <c r="G13" s="3402"/>
      <c r="H13" s="3402"/>
      <c r="I13" s="3408"/>
      <c r="J13" s="3402"/>
      <c r="K13" s="3402"/>
      <c r="L13" s="3408"/>
      <c r="M13" s="3408"/>
      <c r="N13" s="3408"/>
      <c r="O13" s="2999" t="s">
        <v>46</v>
      </c>
      <c r="P13" s="3000"/>
      <c r="Q13" s="3000"/>
      <c r="R13" s="3001"/>
      <c r="S13" s="3537"/>
      <c r="T13" s="3403"/>
      <c r="U13" s="3538"/>
      <c r="V13" s="3200"/>
      <c r="W13" s="3443"/>
      <c r="X13" s="3443"/>
      <c r="Y13" s="3443"/>
      <c r="AA13" s="1246"/>
      <c r="AB13" s="1246"/>
    </row>
    <row r="14" spans="2:79" ht="15.75" customHeight="1" x14ac:dyDescent="0.25">
      <c r="B14" s="3402"/>
      <c r="C14" s="3402"/>
      <c r="D14" s="3402"/>
      <c r="E14" s="3402"/>
      <c r="F14" s="3402"/>
      <c r="G14" s="3402"/>
      <c r="H14" s="3402"/>
      <c r="I14" s="3408"/>
      <c r="J14" s="3402"/>
      <c r="K14" s="3402"/>
      <c r="L14" s="3408"/>
      <c r="M14" s="3408"/>
      <c r="N14" s="3408"/>
      <c r="O14" s="55"/>
      <c r="P14" s="2"/>
      <c r="Q14" s="2"/>
      <c r="R14" s="62"/>
      <c r="S14" s="3537"/>
      <c r="T14" s="3403"/>
      <c r="U14" s="3538"/>
      <c r="V14" s="3200"/>
      <c r="W14" s="3443"/>
      <c r="X14" s="3443"/>
      <c r="Y14" s="3443"/>
      <c r="AA14" s="1246"/>
      <c r="AB14" s="1246"/>
    </row>
    <row r="15" spans="2:79" ht="30" customHeight="1" thickBot="1" x14ac:dyDescent="0.3">
      <c r="B15" s="3402"/>
      <c r="C15" s="3402"/>
      <c r="D15" s="3402"/>
      <c r="E15" s="3402"/>
      <c r="F15" s="3402"/>
      <c r="G15" s="3402"/>
      <c r="H15" s="3402"/>
      <c r="I15" s="3408"/>
      <c r="J15" s="3402"/>
      <c r="K15" s="3402"/>
      <c r="L15" s="3408"/>
      <c r="M15" s="3408"/>
      <c r="N15" s="3408"/>
      <c r="O15" s="1076"/>
      <c r="P15" s="1040"/>
      <c r="Q15" s="1040"/>
      <c r="R15" s="190"/>
      <c r="S15" s="3537"/>
      <c r="T15" s="3403"/>
      <c r="U15" s="3538"/>
      <c r="V15" s="3200"/>
      <c r="W15" s="3443"/>
      <c r="X15" s="3443"/>
      <c r="Y15" s="3443"/>
      <c r="Z15" s="1246"/>
      <c r="AA15" s="1246"/>
      <c r="AB15" s="1246"/>
      <c r="AC15" s="1246"/>
      <c r="AD15" s="1246"/>
      <c r="AE15" s="1246"/>
      <c r="AF15" s="1246"/>
      <c r="AG15" s="1246"/>
      <c r="AH15" s="1246"/>
      <c r="AI15" s="1246"/>
      <c r="AJ15" s="1246"/>
      <c r="AK15" s="1246"/>
      <c r="AL15" s="1246"/>
      <c r="AM15" s="1246"/>
      <c r="AN15" s="1246"/>
      <c r="AO15" s="1246"/>
      <c r="AP15" s="1246"/>
      <c r="AQ15" s="1246"/>
      <c r="AR15" s="1246"/>
      <c r="AS15" s="1246"/>
      <c r="AT15" s="1246"/>
      <c r="AU15" s="1246"/>
      <c r="AV15" s="1246"/>
      <c r="AW15" s="1246"/>
      <c r="AX15" s="1246"/>
      <c r="AY15" s="1246"/>
      <c r="AZ15" s="1246"/>
      <c r="BA15" s="1246"/>
      <c r="BB15" s="1246"/>
      <c r="BC15" s="1246"/>
      <c r="BD15" s="1246"/>
      <c r="BE15" s="1246"/>
      <c r="BF15" s="1246"/>
      <c r="BG15" s="1246"/>
      <c r="BH15" s="1246"/>
      <c r="BI15" s="1246"/>
      <c r="BJ15" s="1246"/>
      <c r="BK15" s="1246"/>
      <c r="BL15" s="1246"/>
      <c r="BM15" s="1246"/>
      <c r="BN15" s="1246"/>
      <c r="BO15" s="1246"/>
      <c r="BP15" s="1246"/>
      <c r="BQ15" s="1246"/>
      <c r="BR15" s="1246"/>
      <c r="BS15" s="1246"/>
      <c r="BT15" s="1246"/>
      <c r="BU15" s="1246"/>
      <c r="BV15" s="1246"/>
      <c r="BW15" s="1246"/>
      <c r="BX15" s="1246"/>
      <c r="BY15" s="1246"/>
      <c r="BZ15" s="1246"/>
      <c r="CA15" s="1246"/>
    </row>
    <row r="16" spans="2:79" ht="15.75" thickBot="1" x14ac:dyDescent="0.3">
      <c r="B16" s="824">
        <v>1</v>
      </c>
      <c r="C16" s="1069">
        <v>2</v>
      </c>
      <c r="D16" s="1069">
        <v>3</v>
      </c>
      <c r="E16" s="1069">
        <v>4</v>
      </c>
      <c r="F16" s="1069">
        <v>5</v>
      </c>
      <c r="G16" s="476">
        <v>6</v>
      </c>
      <c r="H16" s="1069">
        <v>7</v>
      </c>
      <c r="I16" s="476"/>
      <c r="J16" s="1069">
        <v>8</v>
      </c>
      <c r="K16" s="1069">
        <v>9</v>
      </c>
      <c r="L16" s="1069">
        <v>10</v>
      </c>
      <c r="M16" s="1069">
        <v>11</v>
      </c>
      <c r="N16" s="1069">
        <v>12</v>
      </c>
      <c r="O16" s="3167">
        <v>13</v>
      </c>
      <c r="P16" s="3010"/>
      <c r="Q16" s="3010"/>
      <c r="R16" s="3166"/>
      <c r="S16" s="1069"/>
      <c r="T16" s="1069">
        <v>14</v>
      </c>
      <c r="U16" s="1069">
        <v>15</v>
      </c>
      <c r="V16" s="1069">
        <v>16</v>
      </c>
      <c r="W16" s="1069">
        <v>17</v>
      </c>
      <c r="X16" s="1069">
        <v>18</v>
      </c>
      <c r="Y16" s="1092">
        <v>19</v>
      </c>
      <c r="Z16" s="1246"/>
      <c r="AA16" s="1246"/>
      <c r="AB16" s="1246"/>
      <c r="AC16" s="1246"/>
      <c r="AD16" s="1246"/>
      <c r="AE16" s="1246"/>
      <c r="AF16" s="1246"/>
      <c r="AG16" s="1246"/>
      <c r="AH16" s="1246"/>
      <c r="AI16" s="1246"/>
      <c r="AJ16" s="1246"/>
      <c r="AK16" s="1246"/>
      <c r="AL16" s="1246"/>
      <c r="AM16" s="1246"/>
      <c r="AN16" s="1246"/>
      <c r="AO16" s="1246"/>
      <c r="AP16" s="1246"/>
      <c r="AQ16" s="1246"/>
      <c r="AR16" s="1246"/>
      <c r="AS16" s="1246"/>
      <c r="AT16" s="1246"/>
      <c r="AU16" s="1246"/>
      <c r="AV16" s="1246"/>
      <c r="AW16" s="1246"/>
      <c r="AX16" s="1246"/>
      <c r="AY16" s="1246"/>
      <c r="AZ16" s="1246"/>
      <c r="BA16" s="1246"/>
      <c r="BB16" s="1246"/>
      <c r="BC16" s="1246"/>
      <c r="BD16" s="1246"/>
      <c r="BE16" s="1246"/>
      <c r="BF16" s="1246"/>
      <c r="BG16" s="1246"/>
      <c r="BH16" s="1246"/>
      <c r="BI16" s="1246"/>
      <c r="BJ16" s="1246"/>
      <c r="BK16" s="1246"/>
      <c r="BL16" s="1246"/>
      <c r="BM16" s="1246"/>
      <c r="BN16" s="1246"/>
      <c r="BO16" s="1246"/>
      <c r="BP16" s="1246"/>
      <c r="BQ16" s="1246"/>
      <c r="BR16" s="1246"/>
      <c r="BS16" s="1246"/>
      <c r="BT16" s="1246"/>
      <c r="BU16" s="1246"/>
      <c r="BV16" s="1246"/>
      <c r="BW16" s="1246"/>
      <c r="BX16" s="1246"/>
      <c r="BY16" s="1246"/>
      <c r="BZ16" s="1246"/>
      <c r="CA16" s="1246"/>
    </row>
    <row r="17" spans="2:79" x14ac:dyDescent="0.25">
      <c r="B17" s="770"/>
      <c r="C17" s="2018"/>
      <c r="D17" s="435" t="s">
        <v>598</v>
      </c>
      <c r="E17" s="435" t="s">
        <v>541</v>
      </c>
      <c r="F17" s="435" t="s">
        <v>1680</v>
      </c>
      <c r="G17" s="2019"/>
      <c r="H17" s="2019"/>
      <c r="I17" s="2020"/>
      <c r="J17" s="785">
        <v>2</v>
      </c>
      <c r="K17" s="435">
        <v>1</v>
      </c>
      <c r="L17" s="478"/>
      <c r="M17" s="1155"/>
      <c r="N17" s="1155"/>
      <c r="O17" s="3223" t="s">
        <v>800</v>
      </c>
      <c r="P17" s="2993"/>
      <c r="Q17" s="2993"/>
      <c r="R17" s="3224"/>
      <c r="S17" s="70"/>
      <c r="T17" s="70"/>
      <c r="U17" s="70"/>
      <c r="V17" s="50"/>
      <c r="W17" s="821"/>
      <c r="X17" s="82"/>
      <c r="Y17" s="82"/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  <c r="AJ17" s="1246"/>
      <c r="AK17" s="1246"/>
      <c r="AL17" s="1246"/>
      <c r="AM17" s="1246"/>
      <c r="AN17" s="1246"/>
      <c r="AO17" s="1246"/>
      <c r="AP17" s="1246"/>
      <c r="AQ17" s="1246"/>
      <c r="AR17" s="1246"/>
      <c r="AS17" s="1246"/>
      <c r="AT17" s="1246"/>
      <c r="AU17" s="1246"/>
      <c r="AV17" s="1246"/>
      <c r="AW17" s="1246"/>
      <c r="AX17" s="1246"/>
      <c r="AY17" s="1246"/>
      <c r="AZ17" s="1246"/>
      <c r="BA17" s="1246"/>
      <c r="BB17" s="1246"/>
      <c r="BC17" s="1246"/>
      <c r="BD17" s="1246"/>
      <c r="BE17" s="1246"/>
      <c r="BF17" s="1246"/>
      <c r="BG17" s="1246"/>
      <c r="BH17" s="1246"/>
      <c r="BI17" s="1246"/>
      <c r="BJ17" s="1246"/>
      <c r="BK17" s="1246"/>
      <c r="BL17" s="1246"/>
      <c r="BM17" s="1246"/>
      <c r="BN17" s="1246"/>
      <c r="BO17" s="1246"/>
      <c r="BP17" s="1246"/>
      <c r="BQ17" s="1246"/>
      <c r="BR17" s="1246"/>
      <c r="BS17" s="1246"/>
      <c r="BT17" s="1246"/>
      <c r="BU17" s="1246"/>
      <c r="BV17" s="1246"/>
      <c r="BW17" s="1246"/>
      <c r="BX17" s="1246"/>
      <c r="BY17" s="1246"/>
      <c r="BZ17" s="1246"/>
      <c r="CA17" s="1246"/>
    </row>
    <row r="18" spans="2:79" s="1468" customFormat="1" x14ac:dyDescent="0.25">
      <c r="B18" s="2300"/>
      <c r="C18" s="2301"/>
      <c r="D18" s="2281"/>
      <c r="E18" s="2281"/>
      <c r="F18" s="2281"/>
      <c r="G18" s="2281"/>
      <c r="H18" s="2281"/>
      <c r="I18" s="2302"/>
      <c r="J18" s="2275" t="s">
        <v>675</v>
      </c>
      <c r="K18" s="2276" t="s">
        <v>677</v>
      </c>
      <c r="L18" s="2289">
        <v>1</v>
      </c>
      <c r="M18" s="2300"/>
      <c r="N18" s="2300"/>
      <c r="O18" s="3387" t="s">
        <v>720</v>
      </c>
      <c r="P18" s="3149"/>
      <c r="Q18" s="3149"/>
      <c r="R18" s="3388"/>
      <c r="S18" s="2272"/>
      <c r="T18" s="2272"/>
      <c r="U18" s="2272"/>
      <c r="V18" s="2384"/>
      <c r="W18" s="1531"/>
      <c r="X18" s="2278"/>
      <c r="Y18" s="2272"/>
    </row>
    <row r="19" spans="2:79" s="1468" customFormat="1" x14ac:dyDescent="0.25">
      <c r="B19" s="2300" t="s">
        <v>68</v>
      </c>
      <c r="C19" s="2301"/>
      <c r="D19" s="2281"/>
      <c r="E19" s="2281"/>
      <c r="F19" s="2281"/>
      <c r="G19" s="2281"/>
      <c r="H19" s="2281"/>
      <c r="I19" s="2302"/>
      <c r="J19" s="2280" t="s">
        <v>675</v>
      </c>
      <c r="K19" s="2281" t="s">
        <v>677</v>
      </c>
      <c r="L19" s="2783">
        <v>1</v>
      </c>
      <c r="M19" s="2320">
        <v>1</v>
      </c>
      <c r="N19" s="2320" t="s">
        <v>598</v>
      </c>
      <c r="O19" s="3418" t="s">
        <v>446</v>
      </c>
      <c r="P19" s="3419"/>
      <c r="Q19" s="3419"/>
      <c r="R19" s="3420"/>
      <c r="S19" s="2279">
        <v>1101</v>
      </c>
      <c r="T19" s="2279">
        <v>20</v>
      </c>
      <c r="U19" s="2279">
        <v>1955</v>
      </c>
      <c r="V19" s="2279">
        <v>100</v>
      </c>
      <c r="W19" s="2318">
        <v>588000</v>
      </c>
      <c r="X19" s="2318">
        <v>441000</v>
      </c>
      <c r="Y19" s="2318">
        <v>708000</v>
      </c>
    </row>
    <row r="20" spans="2:79" s="1468" customFormat="1" x14ac:dyDescent="0.25">
      <c r="B20" s="2300"/>
      <c r="C20" s="2301"/>
      <c r="D20" s="2281"/>
      <c r="E20" s="2281"/>
      <c r="F20" s="2281"/>
      <c r="G20" s="2281"/>
      <c r="H20" s="2281"/>
      <c r="I20" s="2302"/>
      <c r="J20" s="2275" t="s">
        <v>675</v>
      </c>
      <c r="K20" s="2276" t="s">
        <v>677</v>
      </c>
      <c r="L20" s="2289" t="s">
        <v>677</v>
      </c>
      <c r="M20" s="2300" t="s">
        <v>722</v>
      </c>
      <c r="N20" s="2300"/>
      <c r="O20" s="3387" t="s">
        <v>724</v>
      </c>
      <c r="P20" s="3149"/>
      <c r="Q20" s="3149"/>
      <c r="R20" s="3388"/>
      <c r="S20" s="2279"/>
      <c r="T20" s="2279"/>
      <c r="U20" s="2279"/>
      <c r="V20" s="2279"/>
      <c r="W20" s="2318"/>
      <c r="X20" s="2100"/>
      <c r="Y20" s="2411"/>
    </row>
    <row r="21" spans="2:79" s="1468" customFormat="1" x14ac:dyDescent="0.25">
      <c r="B21" s="2300" t="s">
        <v>68</v>
      </c>
      <c r="C21" s="2301"/>
      <c r="D21" s="2281"/>
      <c r="E21" s="2281"/>
      <c r="F21" s="2281"/>
      <c r="G21" s="2281"/>
      <c r="H21" s="2281"/>
      <c r="I21" s="2302"/>
      <c r="J21" s="2280" t="s">
        <v>675</v>
      </c>
      <c r="K21" s="2281" t="s">
        <v>677</v>
      </c>
      <c r="L21" s="2783" t="s">
        <v>677</v>
      </c>
      <c r="M21" s="2320" t="s">
        <v>722</v>
      </c>
      <c r="N21" s="2320" t="s">
        <v>598</v>
      </c>
      <c r="O21" s="3418" t="s">
        <v>935</v>
      </c>
      <c r="P21" s="3419"/>
      <c r="Q21" s="3419"/>
      <c r="R21" s="3420"/>
      <c r="S21" s="2279">
        <v>1101</v>
      </c>
      <c r="T21" s="2279">
        <v>50</v>
      </c>
      <c r="U21" s="2279">
        <v>2006</v>
      </c>
      <c r="V21" s="2300" t="s">
        <v>541</v>
      </c>
      <c r="W21" s="2318">
        <v>44000</v>
      </c>
      <c r="X21" s="2318">
        <v>33000</v>
      </c>
      <c r="Y21" s="2318">
        <v>59000</v>
      </c>
    </row>
    <row r="22" spans="2:79" s="1468" customFormat="1" x14ac:dyDescent="0.25">
      <c r="B22" s="2300"/>
      <c r="C22" s="2301"/>
      <c r="D22" s="2281"/>
      <c r="E22" s="2281"/>
      <c r="F22" s="2281"/>
      <c r="G22" s="2281"/>
      <c r="H22" s="2281"/>
      <c r="I22" s="2302"/>
      <c r="J22" s="2275" t="s">
        <v>675</v>
      </c>
      <c r="K22" s="2276" t="s">
        <v>677</v>
      </c>
      <c r="L22" s="2289" t="s">
        <v>677</v>
      </c>
      <c r="M22" s="2300" t="s">
        <v>723</v>
      </c>
      <c r="N22" s="2300"/>
      <c r="O22" s="3387" t="s">
        <v>1271</v>
      </c>
      <c r="P22" s="3149"/>
      <c r="Q22" s="3149"/>
      <c r="R22" s="3388"/>
      <c r="S22" s="2279"/>
      <c r="T22" s="2279"/>
      <c r="U22" s="2279"/>
      <c r="V22" s="2300"/>
      <c r="W22" s="2318"/>
      <c r="X22" s="2318"/>
      <c r="Y22" s="2318"/>
    </row>
    <row r="23" spans="2:79" s="1468" customFormat="1" x14ac:dyDescent="0.25">
      <c r="B23" s="2300" t="s">
        <v>68</v>
      </c>
      <c r="C23" s="2301"/>
      <c r="D23" s="2281"/>
      <c r="E23" s="2281"/>
      <c r="F23" s="2281"/>
      <c r="G23" s="2281"/>
      <c r="H23" s="2281"/>
      <c r="I23" s="2302"/>
      <c r="J23" s="2275" t="s">
        <v>675</v>
      </c>
      <c r="K23" s="2276" t="s">
        <v>677</v>
      </c>
      <c r="L23" s="2289" t="s">
        <v>677</v>
      </c>
      <c r="M23" s="2300" t="s">
        <v>723</v>
      </c>
      <c r="N23" s="2320" t="s">
        <v>726</v>
      </c>
      <c r="O23" s="3418" t="s">
        <v>1700</v>
      </c>
      <c r="P23" s="3419"/>
      <c r="Q23" s="3419"/>
      <c r="R23" s="3420"/>
      <c r="S23" s="2279">
        <v>1101</v>
      </c>
      <c r="T23" s="2279">
        <v>20</v>
      </c>
      <c r="U23" s="2279">
        <v>1995</v>
      </c>
      <c r="V23" s="2300" t="s">
        <v>875</v>
      </c>
      <c r="W23" s="2318"/>
      <c r="X23" s="2318"/>
      <c r="Y23" s="2318"/>
    </row>
    <row r="24" spans="2:79" s="1468" customFormat="1" x14ac:dyDescent="0.25">
      <c r="B24" s="2300"/>
      <c r="C24" s="2301"/>
      <c r="D24" s="2281"/>
      <c r="E24" s="2281"/>
      <c r="F24" s="2281"/>
      <c r="G24" s="2281"/>
      <c r="H24" s="2281"/>
      <c r="I24" s="2302"/>
      <c r="J24" s="2275" t="s">
        <v>675</v>
      </c>
      <c r="K24" s="2276" t="s">
        <v>677</v>
      </c>
      <c r="L24" s="2289" t="s">
        <v>723</v>
      </c>
      <c r="M24" s="2300"/>
      <c r="N24" s="2300"/>
      <c r="O24" s="3387" t="s">
        <v>136</v>
      </c>
      <c r="P24" s="3149"/>
      <c r="Q24" s="3149"/>
      <c r="R24" s="3388"/>
      <c r="S24" s="2279"/>
      <c r="T24" s="2279"/>
      <c r="U24" s="2279"/>
      <c r="V24" s="2279"/>
      <c r="W24" s="2318"/>
      <c r="X24" s="2318"/>
      <c r="Y24" s="2318"/>
    </row>
    <row r="25" spans="2:79" s="1468" customFormat="1" x14ac:dyDescent="0.25">
      <c r="B25" s="2300"/>
      <c r="C25" s="2301"/>
      <c r="D25" s="2281"/>
      <c r="E25" s="2281"/>
      <c r="F25" s="2281"/>
      <c r="G25" s="2281"/>
      <c r="H25" s="2281"/>
      <c r="I25" s="2302"/>
      <c r="J25" s="2275" t="s">
        <v>675</v>
      </c>
      <c r="K25" s="2276" t="s">
        <v>677</v>
      </c>
      <c r="L25" s="2289" t="s">
        <v>723</v>
      </c>
      <c r="M25" s="2300" t="s">
        <v>677</v>
      </c>
      <c r="N25" s="2300"/>
      <c r="O25" s="3387" t="s">
        <v>1267</v>
      </c>
      <c r="P25" s="3149"/>
      <c r="Q25" s="3149"/>
      <c r="R25" s="3388"/>
      <c r="S25" s="2279"/>
      <c r="T25" s="2279"/>
      <c r="U25" s="2279"/>
      <c r="V25" s="2279"/>
      <c r="W25" s="2318"/>
      <c r="X25" s="2318"/>
      <c r="Y25" s="2318"/>
    </row>
    <row r="26" spans="2:79" s="1468" customFormat="1" x14ac:dyDescent="0.25">
      <c r="B26" s="2300" t="s">
        <v>68</v>
      </c>
      <c r="C26" s="2301"/>
      <c r="D26" s="2281"/>
      <c r="E26" s="2281"/>
      <c r="F26" s="2281"/>
      <c r="G26" s="2281"/>
      <c r="H26" s="2281"/>
      <c r="I26" s="2302"/>
      <c r="J26" s="2288" t="s">
        <v>675</v>
      </c>
      <c r="K26" s="2282" t="s">
        <v>677</v>
      </c>
      <c r="L26" s="2319" t="s">
        <v>723</v>
      </c>
      <c r="M26" s="2320" t="s">
        <v>677</v>
      </c>
      <c r="N26" s="2320" t="s">
        <v>598</v>
      </c>
      <c r="O26" s="3455" t="s">
        <v>137</v>
      </c>
      <c r="P26" s="3104"/>
      <c r="Q26" s="3104"/>
      <c r="R26" s="3456"/>
      <c r="S26" s="2279">
        <v>1101</v>
      </c>
      <c r="T26" s="2279">
        <v>20</v>
      </c>
      <c r="U26" s="2279">
        <v>1955</v>
      </c>
      <c r="V26" s="2279">
        <v>100</v>
      </c>
      <c r="W26" s="2318">
        <v>15000</v>
      </c>
      <c r="X26" s="2318">
        <v>11250</v>
      </c>
      <c r="Y26" s="2318">
        <v>15000</v>
      </c>
    </row>
    <row r="27" spans="2:79" s="1468" customFormat="1" x14ac:dyDescent="0.25">
      <c r="B27" s="2300"/>
      <c r="C27" s="2301"/>
      <c r="D27" s="2281"/>
      <c r="E27" s="2281"/>
      <c r="F27" s="2281"/>
      <c r="G27" s="2281"/>
      <c r="H27" s="2281"/>
      <c r="I27" s="2302"/>
      <c r="J27" s="2275" t="s">
        <v>675</v>
      </c>
      <c r="K27" s="2276" t="s">
        <v>677</v>
      </c>
      <c r="L27" s="2289" t="s">
        <v>723</v>
      </c>
      <c r="M27" s="2300" t="s">
        <v>675</v>
      </c>
      <c r="N27" s="2300"/>
      <c r="O27" s="3387" t="s">
        <v>1268</v>
      </c>
      <c r="P27" s="3149"/>
      <c r="Q27" s="3149"/>
      <c r="R27" s="3388"/>
      <c r="S27" s="2279"/>
      <c r="T27" s="2279"/>
      <c r="U27" s="2279"/>
      <c r="V27" s="2279"/>
      <c r="W27" s="2318"/>
      <c r="X27" s="2318"/>
      <c r="Y27" s="2318"/>
    </row>
    <row r="28" spans="2:79" s="1468" customFormat="1" x14ac:dyDescent="0.25">
      <c r="B28" s="2300" t="s">
        <v>68</v>
      </c>
      <c r="C28" s="2301"/>
      <c r="D28" s="2281"/>
      <c r="E28" s="2281"/>
      <c r="F28" s="2281"/>
      <c r="G28" s="2281"/>
      <c r="H28" s="2281"/>
      <c r="I28" s="2302"/>
      <c r="J28" s="2288" t="s">
        <v>675</v>
      </c>
      <c r="K28" s="2282" t="s">
        <v>677</v>
      </c>
      <c r="L28" s="2319" t="s">
        <v>723</v>
      </c>
      <c r="M28" s="2320" t="s">
        <v>675</v>
      </c>
      <c r="N28" s="2320" t="s">
        <v>598</v>
      </c>
      <c r="O28" s="3455" t="s">
        <v>802</v>
      </c>
      <c r="P28" s="3104"/>
      <c r="Q28" s="3104"/>
      <c r="R28" s="3456"/>
      <c r="S28" s="2279">
        <v>1101</v>
      </c>
      <c r="T28" s="2279">
        <v>20</v>
      </c>
      <c r="U28" s="2279">
        <v>1955</v>
      </c>
      <c r="V28" s="2279">
        <v>100</v>
      </c>
      <c r="W28" s="2318">
        <v>20000</v>
      </c>
      <c r="X28" s="2318">
        <v>15000</v>
      </c>
      <c r="Y28" s="2318">
        <v>20000</v>
      </c>
    </row>
    <row r="29" spans="2:79" s="1468" customFormat="1" x14ac:dyDescent="0.25">
      <c r="B29" s="2300"/>
      <c r="C29" s="2301"/>
      <c r="D29" s="2281"/>
      <c r="E29" s="2281"/>
      <c r="F29" s="2281"/>
      <c r="G29" s="2281"/>
      <c r="H29" s="2281"/>
      <c r="I29" s="2302"/>
      <c r="J29" s="2275" t="s">
        <v>675</v>
      </c>
      <c r="K29" s="2276" t="s">
        <v>677</v>
      </c>
      <c r="L29" s="2289" t="s">
        <v>723</v>
      </c>
      <c r="M29" s="2300" t="s">
        <v>680</v>
      </c>
      <c r="N29" s="2300"/>
      <c r="O29" s="3387" t="s">
        <v>1269</v>
      </c>
      <c r="P29" s="3149"/>
      <c r="Q29" s="3149"/>
      <c r="R29" s="3388"/>
      <c r="S29" s="2279"/>
      <c r="T29" s="2279"/>
      <c r="U29" s="2279"/>
      <c r="V29" s="2279"/>
      <c r="W29" s="2318"/>
      <c r="X29" s="2318"/>
      <c r="Y29" s="2318"/>
    </row>
    <row r="30" spans="2:79" s="1468" customFormat="1" x14ac:dyDescent="0.25">
      <c r="B30" s="2300" t="s">
        <v>68</v>
      </c>
      <c r="C30" s="2301"/>
      <c r="D30" s="2281"/>
      <c r="E30" s="2281"/>
      <c r="F30" s="2281"/>
      <c r="G30" s="2281"/>
      <c r="H30" s="2281"/>
      <c r="I30" s="2302"/>
      <c r="J30" s="2288" t="s">
        <v>675</v>
      </c>
      <c r="K30" s="2282" t="s">
        <v>677</v>
      </c>
      <c r="L30" s="2319" t="s">
        <v>723</v>
      </c>
      <c r="M30" s="2320" t="s">
        <v>680</v>
      </c>
      <c r="N30" s="2320" t="s">
        <v>598</v>
      </c>
      <c r="O30" s="3455" t="s">
        <v>803</v>
      </c>
      <c r="P30" s="3104"/>
      <c r="Q30" s="3104"/>
      <c r="R30" s="3456"/>
      <c r="S30" s="2279">
        <v>1101</v>
      </c>
      <c r="T30" s="2279">
        <v>20</v>
      </c>
      <c r="U30" s="2279">
        <v>1955</v>
      </c>
      <c r="V30" s="2279">
        <v>100</v>
      </c>
      <c r="W30" s="2318">
        <v>10000</v>
      </c>
      <c r="X30" s="2318">
        <v>7500</v>
      </c>
      <c r="Y30" s="2318">
        <v>10000</v>
      </c>
    </row>
    <row r="31" spans="2:79" s="1468" customFormat="1" x14ac:dyDescent="0.25">
      <c r="B31" s="2300"/>
      <c r="C31" s="2301"/>
      <c r="D31" s="2281"/>
      <c r="E31" s="2281"/>
      <c r="F31" s="2281"/>
      <c r="G31" s="2281"/>
      <c r="H31" s="2281"/>
      <c r="I31" s="2302"/>
      <c r="J31" s="2275" t="s">
        <v>675</v>
      </c>
      <c r="K31" s="2276" t="s">
        <v>677</v>
      </c>
      <c r="L31" s="2289" t="s">
        <v>723</v>
      </c>
      <c r="M31" s="2300" t="s">
        <v>722</v>
      </c>
      <c r="N31" s="2300"/>
      <c r="O31" s="3387" t="s">
        <v>1237</v>
      </c>
      <c r="P31" s="3149"/>
      <c r="Q31" s="3149"/>
      <c r="R31" s="3388"/>
      <c r="S31" s="2279"/>
      <c r="T31" s="2279"/>
      <c r="U31" s="2279"/>
      <c r="V31" s="2279"/>
      <c r="W31" s="2318"/>
      <c r="X31" s="2318"/>
      <c r="Y31" s="2318"/>
    </row>
    <row r="32" spans="2:79" s="1468" customFormat="1" x14ac:dyDescent="0.25">
      <c r="B32" s="2300" t="s">
        <v>52</v>
      </c>
      <c r="C32" s="2301"/>
      <c r="D32" s="2281"/>
      <c r="E32" s="2281"/>
      <c r="F32" s="2281"/>
      <c r="G32" s="2281"/>
      <c r="H32" s="2281"/>
      <c r="I32" s="2302"/>
      <c r="J32" s="2288" t="s">
        <v>675</v>
      </c>
      <c r="K32" s="2282" t="s">
        <v>677</v>
      </c>
      <c r="L32" s="2319" t="s">
        <v>723</v>
      </c>
      <c r="M32" s="2320" t="s">
        <v>722</v>
      </c>
      <c r="N32" s="2320" t="s">
        <v>598</v>
      </c>
      <c r="O32" s="3455" t="s">
        <v>1699</v>
      </c>
      <c r="P32" s="3104"/>
      <c r="Q32" s="3104"/>
      <c r="R32" s="3456"/>
      <c r="S32" s="2279">
        <v>1101</v>
      </c>
      <c r="T32" s="2279">
        <v>20</v>
      </c>
      <c r="U32" s="2279">
        <v>1955</v>
      </c>
      <c r="V32" s="2279">
        <v>100</v>
      </c>
      <c r="W32" s="2318"/>
      <c r="X32" s="2318"/>
      <c r="Y32" s="2318"/>
    </row>
    <row r="33" spans="1:79" s="1468" customFormat="1" x14ac:dyDescent="0.25">
      <c r="B33" s="2300"/>
      <c r="C33" s="2301"/>
      <c r="D33" s="2281"/>
      <c r="E33" s="2281"/>
      <c r="F33" s="2281"/>
      <c r="G33" s="2281"/>
      <c r="H33" s="2281"/>
      <c r="I33" s="2302"/>
      <c r="J33" s="2275" t="s">
        <v>675</v>
      </c>
      <c r="K33" s="2276" t="s">
        <v>675</v>
      </c>
      <c r="L33" s="2289"/>
      <c r="M33" s="2300"/>
      <c r="N33" s="2300"/>
      <c r="O33" s="3387" t="s">
        <v>1701</v>
      </c>
      <c r="P33" s="3149"/>
      <c r="Q33" s="3149"/>
      <c r="R33" s="3388"/>
      <c r="S33" s="2279"/>
      <c r="T33" s="2279"/>
      <c r="U33" s="2279"/>
      <c r="V33" s="2279"/>
      <c r="W33" s="2318"/>
      <c r="X33" s="2318"/>
      <c r="Y33" s="2318"/>
    </row>
    <row r="34" spans="1:79" s="1468" customFormat="1" x14ac:dyDescent="0.25">
      <c r="B34" s="2300"/>
      <c r="C34" s="2301"/>
      <c r="D34" s="2281"/>
      <c r="E34" s="2281"/>
      <c r="F34" s="2281"/>
      <c r="G34" s="2281"/>
      <c r="H34" s="2281"/>
      <c r="I34" s="2302"/>
      <c r="J34" s="2275" t="s">
        <v>675</v>
      </c>
      <c r="K34" s="2276" t="s">
        <v>675</v>
      </c>
      <c r="L34" s="2289" t="s">
        <v>677</v>
      </c>
      <c r="M34" s="2300"/>
      <c r="N34" s="2300"/>
      <c r="O34" s="3387" t="s">
        <v>816</v>
      </c>
      <c r="P34" s="3149"/>
      <c r="Q34" s="3149"/>
      <c r="R34" s="3388"/>
      <c r="S34" s="2279"/>
      <c r="T34" s="2279"/>
      <c r="U34" s="2279"/>
      <c r="V34" s="2279"/>
      <c r="W34" s="2318"/>
      <c r="X34" s="2318"/>
      <c r="Y34" s="2318"/>
    </row>
    <row r="35" spans="1:79" s="1468" customFormat="1" x14ac:dyDescent="0.25">
      <c r="B35" s="2300"/>
      <c r="C35" s="2301"/>
      <c r="D35" s="2281"/>
      <c r="E35" s="2281"/>
      <c r="F35" s="2281"/>
      <c r="G35" s="2281"/>
      <c r="H35" s="2281"/>
      <c r="I35" s="2302"/>
      <c r="J35" s="2275" t="s">
        <v>675</v>
      </c>
      <c r="K35" s="2276" t="s">
        <v>675</v>
      </c>
      <c r="L35" s="2289" t="s">
        <v>677</v>
      </c>
      <c r="M35" s="2300" t="s">
        <v>680</v>
      </c>
      <c r="N35" s="2300"/>
      <c r="O35" s="3387" t="s">
        <v>395</v>
      </c>
      <c r="P35" s="3149"/>
      <c r="Q35" s="3149"/>
      <c r="R35" s="3388"/>
      <c r="S35" s="2279"/>
      <c r="T35" s="2279"/>
      <c r="U35" s="2279"/>
      <c r="V35" s="2279"/>
      <c r="W35" s="2318"/>
      <c r="X35" s="2318"/>
      <c r="Y35" s="2318"/>
    </row>
    <row r="36" spans="1:79" s="1468" customFormat="1" x14ac:dyDescent="0.25">
      <c r="B36" s="2300" t="s">
        <v>53</v>
      </c>
      <c r="C36" s="2301"/>
      <c r="D36" s="2281"/>
      <c r="E36" s="2281"/>
      <c r="F36" s="2281"/>
      <c r="G36" s="2281"/>
      <c r="H36" s="2281"/>
      <c r="I36" s="2302"/>
      <c r="J36" s="2288" t="s">
        <v>675</v>
      </c>
      <c r="K36" s="2282" t="s">
        <v>675</v>
      </c>
      <c r="L36" s="2319" t="s">
        <v>677</v>
      </c>
      <c r="M36" s="2320" t="s">
        <v>680</v>
      </c>
      <c r="N36" s="2320" t="s">
        <v>598</v>
      </c>
      <c r="O36" s="3455" t="s">
        <v>395</v>
      </c>
      <c r="P36" s="3104"/>
      <c r="Q36" s="3104"/>
      <c r="R36" s="3456"/>
      <c r="S36" s="2279">
        <v>1101</v>
      </c>
      <c r="T36" s="2279">
        <v>30</v>
      </c>
      <c r="U36" s="2279">
        <v>9996</v>
      </c>
      <c r="V36" s="2279">
        <v>102</v>
      </c>
      <c r="W36" s="2318">
        <v>5000</v>
      </c>
      <c r="X36" s="2318">
        <v>3750</v>
      </c>
      <c r="Y36" s="2318">
        <v>5000</v>
      </c>
    </row>
    <row r="37" spans="1:79" s="1468" customFormat="1" x14ac:dyDescent="0.25">
      <c r="B37" s="2300"/>
      <c r="C37" s="2301"/>
      <c r="D37" s="2281"/>
      <c r="E37" s="2281"/>
      <c r="F37" s="2281"/>
      <c r="G37" s="2281"/>
      <c r="H37" s="2281"/>
      <c r="I37" s="2302"/>
      <c r="J37" s="2275" t="s">
        <v>675</v>
      </c>
      <c r="K37" s="2276" t="s">
        <v>675</v>
      </c>
      <c r="L37" s="2289" t="s">
        <v>675</v>
      </c>
      <c r="M37" s="2300"/>
      <c r="N37" s="2300"/>
      <c r="O37" s="3387" t="s">
        <v>1702</v>
      </c>
      <c r="P37" s="3149"/>
      <c r="Q37" s="3149"/>
      <c r="R37" s="3388"/>
      <c r="S37" s="2279"/>
      <c r="T37" s="2279"/>
      <c r="U37" s="2279"/>
      <c r="V37" s="2279"/>
      <c r="W37" s="2318"/>
      <c r="X37" s="2318"/>
      <c r="Y37" s="2318"/>
    </row>
    <row r="38" spans="1:79" s="1468" customFormat="1" x14ac:dyDescent="0.25">
      <c r="B38" s="2300"/>
      <c r="C38" s="2301"/>
      <c r="D38" s="2281"/>
      <c r="E38" s="2281"/>
      <c r="F38" s="2281"/>
      <c r="G38" s="2281"/>
      <c r="H38" s="2281"/>
      <c r="I38" s="2302"/>
      <c r="J38" s="2275" t="s">
        <v>675</v>
      </c>
      <c r="K38" s="2276" t="s">
        <v>675</v>
      </c>
      <c r="L38" s="2289" t="s">
        <v>675</v>
      </c>
      <c r="M38" s="2300" t="s">
        <v>675</v>
      </c>
      <c r="N38" s="2320"/>
      <c r="O38" s="3387" t="s">
        <v>140</v>
      </c>
      <c r="P38" s="3149"/>
      <c r="Q38" s="3149"/>
      <c r="R38" s="3388"/>
      <c r="S38" s="2384"/>
      <c r="T38" s="2384"/>
      <c r="U38" s="2384"/>
      <c r="V38" s="2279"/>
      <c r="W38" s="2318"/>
      <c r="X38" s="2318"/>
      <c r="Y38" s="2318"/>
    </row>
    <row r="39" spans="1:79" s="1468" customFormat="1" x14ac:dyDescent="0.25">
      <c r="B39" s="2300" t="s">
        <v>53</v>
      </c>
      <c r="C39" s="2301"/>
      <c r="D39" s="2281"/>
      <c r="E39" s="2281"/>
      <c r="F39" s="2281"/>
      <c r="G39" s="2281"/>
      <c r="H39" s="2281"/>
      <c r="I39" s="2302"/>
      <c r="J39" s="2280" t="s">
        <v>675</v>
      </c>
      <c r="K39" s="2281" t="s">
        <v>675</v>
      </c>
      <c r="L39" s="2783">
        <v>2</v>
      </c>
      <c r="M39" s="2320" t="s">
        <v>675</v>
      </c>
      <c r="N39" s="2320" t="s">
        <v>598</v>
      </c>
      <c r="O39" s="3418" t="s">
        <v>2061</v>
      </c>
      <c r="P39" s="3419"/>
      <c r="Q39" s="3419"/>
      <c r="R39" s="3420"/>
      <c r="S39" s="2279">
        <v>1101</v>
      </c>
      <c r="T39" s="2279">
        <v>30</v>
      </c>
      <c r="U39" s="2279">
        <v>9996</v>
      </c>
      <c r="V39" s="2279">
        <v>102</v>
      </c>
      <c r="W39" s="2318">
        <v>5000</v>
      </c>
      <c r="X39" s="2318">
        <v>3750</v>
      </c>
      <c r="Y39" s="2318">
        <v>5000</v>
      </c>
    </row>
    <row r="40" spans="1:79" s="1468" customFormat="1" x14ac:dyDescent="0.25">
      <c r="B40" s="2300"/>
      <c r="C40" s="2301"/>
      <c r="D40" s="2276"/>
      <c r="E40" s="2276"/>
      <c r="F40" s="2276"/>
      <c r="G40" s="2276"/>
      <c r="H40" s="2276"/>
      <c r="I40" s="2429"/>
      <c r="J40" s="2275" t="s">
        <v>675</v>
      </c>
      <c r="K40" s="2276" t="s">
        <v>675</v>
      </c>
      <c r="L40" s="2289" t="s">
        <v>680</v>
      </c>
      <c r="M40" s="2300"/>
      <c r="N40" s="2300"/>
      <c r="O40" s="3387" t="s">
        <v>141</v>
      </c>
      <c r="P40" s="3149"/>
      <c r="Q40" s="3149"/>
      <c r="R40" s="3388"/>
      <c r="S40" s="2279"/>
      <c r="T40" s="2279"/>
      <c r="U40" s="2279"/>
      <c r="V40" s="2279"/>
      <c r="W40" s="2318"/>
      <c r="X40" s="2318"/>
      <c r="Y40" s="2318"/>
    </row>
    <row r="41" spans="1:79" s="1468" customFormat="1" x14ac:dyDescent="0.25">
      <c r="B41" s="2300"/>
      <c r="C41" s="2301"/>
      <c r="D41" s="2276"/>
      <c r="E41" s="2276"/>
      <c r="F41" s="2276"/>
      <c r="G41" s="2276"/>
      <c r="H41" s="2276"/>
      <c r="I41" s="2429"/>
      <c r="J41" s="2275" t="s">
        <v>675</v>
      </c>
      <c r="K41" s="2276" t="s">
        <v>675</v>
      </c>
      <c r="L41" s="2289" t="s">
        <v>680</v>
      </c>
      <c r="M41" s="2300" t="s">
        <v>677</v>
      </c>
      <c r="N41" s="2300"/>
      <c r="O41" s="3387" t="s">
        <v>804</v>
      </c>
      <c r="P41" s="3149"/>
      <c r="Q41" s="3149"/>
      <c r="R41" s="3388"/>
      <c r="S41" s="2279"/>
      <c r="T41" s="2279"/>
      <c r="U41" s="2279"/>
      <c r="V41" s="2279"/>
      <c r="W41" s="2318"/>
      <c r="X41" s="2318"/>
      <c r="Y41" s="2318"/>
    </row>
    <row r="42" spans="1:79" s="1468" customFormat="1" x14ac:dyDescent="0.25">
      <c r="B42" s="2300" t="s">
        <v>68</v>
      </c>
      <c r="C42" s="2326"/>
      <c r="D42" s="2282"/>
      <c r="E42" s="2282"/>
      <c r="F42" s="2282"/>
      <c r="G42" s="2282"/>
      <c r="H42" s="2282"/>
      <c r="I42" s="2327"/>
      <c r="J42" s="2288" t="s">
        <v>675</v>
      </c>
      <c r="K42" s="2282" t="s">
        <v>675</v>
      </c>
      <c r="L42" s="2319" t="s">
        <v>680</v>
      </c>
      <c r="M42" s="2320" t="s">
        <v>677</v>
      </c>
      <c r="N42" s="2320" t="s">
        <v>598</v>
      </c>
      <c r="O42" s="3455" t="s">
        <v>804</v>
      </c>
      <c r="P42" s="3104"/>
      <c r="Q42" s="3104"/>
      <c r="R42" s="3456"/>
      <c r="S42" s="2279">
        <v>1101</v>
      </c>
      <c r="T42" s="2279">
        <v>20</v>
      </c>
      <c r="U42" s="2279">
        <v>1955</v>
      </c>
      <c r="V42" s="2279">
        <v>100</v>
      </c>
      <c r="W42" s="2318">
        <v>5000</v>
      </c>
      <c r="X42" s="2318">
        <v>3750</v>
      </c>
      <c r="Y42" s="2318">
        <v>5000</v>
      </c>
    </row>
    <row r="43" spans="1:79" s="1468" customFormat="1" ht="15.75" thickBot="1" x14ac:dyDescent="0.3">
      <c r="B43" s="2313"/>
      <c r="C43" s="2833"/>
      <c r="D43" s="2354"/>
      <c r="E43" s="2354"/>
      <c r="F43" s="2354"/>
      <c r="G43" s="2354"/>
      <c r="H43" s="2354"/>
      <c r="I43" s="2460"/>
      <c r="J43" s="2347" t="s">
        <v>675</v>
      </c>
      <c r="K43" s="2338" t="s">
        <v>675</v>
      </c>
      <c r="L43" s="2343" t="s">
        <v>738</v>
      </c>
      <c r="M43" s="2313"/>
      <c r="N43" s="2355"/>
      <c r="O43" s="3539" t="s">
        <v>805</v>
      </c>
      <c r="P43" s="3540"/>
      <c r="Q43" s="3540"/>
      <c r="R43" s="3541"/>
      <c r="S43" s="2555"/>
      <c r="T43" s="2555"/>
      <c r="U43" s="2555"/>
      <c r="V43" s="2555"/>
      <c r="W43" s="2318"/>
      <c r="X43" s="2318"/>
      <c r="Y43" s="2318"/>
    </row>
    <row r="44" spans="1:79" s="1888" customFormat="1" ht="15.75" thickBot="1" x14ac:dyDescent="0.3">
      <c r="A44" s="1468"/>
      <c r="B44" s="3530"/>
      <c r="C44" s="3531"/>
      <c r="D44" s="3531"/>
      <c r="E44" s="3531"/>
      <c r="F44" s="2259"/>
      <c r="G44" s="2259"/>
      <c r="H44" s="2259"/>
      <c r="I44" s="2259"/>
      <c r="J44" s="2259"/>
      <c r="K44" s="2259"/>
      <c r="L44" s="2259"/>
      <c r="M44" s="2259"/>
      <c r="N44" s="2259"/>
      <c r="O44" s="2259"/>
      <c r="P44" s="2259"/>
      <c r="Q44" s="2259"/>
      <c r="R44" s="2260"/>
      <c r="S44" s="2259"/>
      <c r="T44" s="2261"/>
      <c r="U44" s="2261"/>
      <c r="V44" s="2262"/>
      <c r="W44" s="2582">
        <f>SUM(W17:W43)</f>
        <v>692000</v>
      </c>
      <c r="X44" s="2582">
        <f>SUM(X17:X43)</f>
        <v>519000</v>
      </c>
      <c r="Y44" s="2582">
        <f>SUM(Y19:Y43)</f>
        <v>827000</v>
      </c>
      <c r="Z44" s="1246"/>
      <c r="AA44" s="1246"/>
      <c r="AB44" s="1246"/>
      <c r="AC44" s="1246"/>
      <c r="AD44" s="1246"/>
      <c r="AE44" s="1246"/>
      <c r="AF44" s="1246"/>
      <c r="AG44" s="1246"/>
      <c r="AH44" s="1246"/>
      <c r="AI44" s="1246"/>
      <c r="AJ44" s="1246"/>
      <c r="AK44" s="1246"/>
      <c r="AL44" s="1246"/>
      <c r="AM44" s="1246"/>
      <c r="AN44" s="1246"/>
      <c r="AO44" s="1246"/>
      <c r="AP44" s="1246"/>
      <c r="AQ44" s="1246"/>
      <c r="AR44" s="1246"/>
      <c r="AS44" s="1246"/>
      <c r="AT44" s="1246"/>
      <c r="AU44" s="1246"/>
      <c r="AV44" s="1246"/>
      <c r="AW44" s="1246"/>
      <c r="AX44" s="1246"/>
      <c r="AY44" s="1246"/>
      <c r="AZ44" s="1246"/>
      <c r="BA44" s="1246"/>
      <c r="BB44" s="1246"/>
      <c r="BC44" s="1246"/>
      <c r="BD44" s="1246"/>
      <c r="BE44" s="1246"/>
      <c r="BF44" s="1246"/>
      <c r="BG44" s="1246"/>
      <c r="BH44" s="1246"/>
      <c r="BI44" s="1246"/>
      <c r="BJ44" s="1246"/>
      <c r="BK44" s="1246"/>
      <c r="BL44" s="1246"/>
      <c r="BM44" s="1246"/>
      <c r="BN44" s="1246"/>
      <c r="BO44" s="1246"/>
      <c r="BP44" s="1246"/>
      <c r="BQ44" s="1246"/>
      <c r="BR44" s="1246"/>
      <c r="BS44" s="1246"/>
      <c r="BT44" s="1246"/>
      <c r="BU44" s="1246"/>
      <c r="BV44" s="1246"/>
      <c r="BW44" s="1246"/>
      <c r="BX44" s="1246"/>
      <c r="BY44" s="1246"/>
      <c r="BZ44" s="1246"/>
      <c r="CA44" s="1246"/>
    </row>
    <row r="45" spans="1:79" x14ac:dyDescent="0.25">
      <c r="B45" s="1289"/>
      <c r="C45" s="1275"/>
      <c r="D45" s="1275"/>
      <c r="E45" s="1275"/>
      <c r="F45" s="1275"/>
      <c r="G45" s="1275"/>
      <c r="H45" s="1275"/>
      <c r="I45" s="1275"/>
      <c r="J45" s="1275"/>
      <c r="K45" s="1275"/>
      <c r="L45" s="1275"/>
      <c r="M45" s="1275"/>
      <c r="N45" s="1275"/>
      <c r="O45" s="1275"/>
      <c r="P45" s="1275"/>
      <c r="Q45" s="1275"/>
      <c r="R45" s="1275"/>
      <c r="S45" s="1275"/>
      <c r="T45" s="1275"/>
      <c r="U45" s="1275"/>
      <c r="V45" s="1275"/>
      <c r="W45" s="1275"/>
      <c r="X45" s="1275"/>
      <c r="Y45" s="1466"/>
      <c r="Z45" s="1246"/>
      <c r="AA45" s="1246"/>
      <c r="AB45" s="1246"/>
      <c r="AC45" s="1246"/>
      <c r="AD45" s="1246"/>
      <c r="AE45" s="1246"/>
      <c r="AF45" s="1246"/>
      <c r="AG45" s="1246"/>
      <c r="AH45" s="1246"/>
      <c r="AI45" s="1246"/>
      <c r="AJ45" s="1246"/>
      <c r="AK45" s="1246"/>
      <c r="AL45" s="1246"/>
      <c r="AM45" s="1246"/>
      <c r="AN45" s="1246"/>
      <c r="AO45" s="1246"/>
      <c r="AP45" s="1246"/>
      <c r="AQ45" s="1246"/>
      <c r="AR45" s="1246"/>
      <c r="AS45" s="1246"/>
      <c r="AT45" s="1246"/>
      <c r="AU45" s="1246"/>
      <c r="AV45" s="1246"/>
      <c r="AW45" s="1246"/>
      <c r="AX45" s="1246"/>
      <c r="AY45" s="1246"/>
      <c r="AZ45" s="1246"/>
      <c r="BA45" s="1246"/>
      <c r="BB45" s="1246"/>
      <c r="BC45" s="1246"/>
      <c r="BD45" s="1246"/>
      <c r="BE45" s="1246"/>
      <c r="BF45" s="1246"/>
      <c r="BG45" s="1246"/>
      <c r="BH45" s="1246"/>
      <c r="BI45" s="1246"/>
      <c r="BJ45" s="1246"/>
      <c r="BK45" s="1246"/>
      <c r="BL45" s="1246"/>
      <c r="BM45" s="1246"/>
      <c r="BN45" s="1246"/>
      <c r="BO45" s="1246"/>
      <c r="BP45" s="1246"/>
      <c r="BQ45" s="1246"/>
      <c r="BR45" s="1246"/>
      <c r="BS45" s="1246"/>
      <c r="BT45" s="1246"/>
      <c r="BU45" s="1246"/>
      <c r="BV45" s="1246"/>
      <c r="BW45" s="1246"/>
      <c r="BX45" s="1246"/>
      <c r="BY45" s="1246"/>
      <c r="BZ45" s="1246"/>
      <c r="CA45" s="1246"/>
    </row>
    <row r="46" spans="1:79" x14ac:dyDescent="0.25">
      <c r="B46" s="1288"/>
      <c r="C46" s="1250"/>
      <c r="D46" s="1250"/>
      <c r="E46" s="1261"/>
      <c r="F46" s="1261"/>
      <c r="G46" s="1261"/>
      <c r="H46" s="1261"/>
      <c r="I46" s="1266"/>
      <c r="J46" s="1266"/>
      <c r="K46" s="1266"/>
      <c r="L46" s="1266"/>
      <c r="M46" s="1266"/>
      <c r="N46" s="1266"/>
      <c r="O46" s="1261"/>
      <c r="P46" s="1261"/>
      <c r="Q46" s="1261"/>
      <c r="R46" s="1266"/>
      <c r="S46" s="1266"/>
      <c r="T46" s="1266"/>
      <c r="U46" s="1266"/>
      <c r="V46" s="1261"/>
      <c r="W46" s="1261"/>
      <c r="X46" s="1261"/>
      <c r="Y46" s="1291"/>
      <c r="Z46" s="1246"/>
      <c r="AA46" s="1246"/>
      <c r="AB46" s="1246"/>
      <c r="AC46" s="1246"/>
      <c r="AD46" s="1246"/>
      <c r="AE46" s="1246"/>
      <c r="AF46" s="1246"/>
      <c r="AG46" s="1246"/>
      <c r="AH46" s="1246"/>
      <c r="AI46" s="1246"/>
      <c r="AJ46" s="1246"/>
      <c r="AK46" s="1246"/>
      <c r="AL46" s="1246"/>
      <c r="AM46" s="1246"/>
      <c r="AN46" s="1246"/>
      <c r="AO46" s="1246"/>
      <c r="AP46" s="1246"/>
      <c r="AQ46" s="1246"/>
      <c r="AR46" s="1246"/>
      <c r="AS46" s="1246"/>
      <c r="AT46" s="1246"/>
      <c r="AU46" s="1246"/>
      <c r="AV46" s="1246"/>
      <c r="AW46" s="1246"/>
      <c r="AX46" s="1246"/>
      <c r="AY46" s="1246"/>
      <c r="AZ46" s="1246"/>
      <c r="BA46" s="1246"/>
      <c r="BB46" s="1246"/>
      <c r="BC46" s="1246"/>
      <c r="BD46" s="1246"/>
      <c r="BE46" s="1246"/>
      <c r="BF46" s="1246"/>
      <c r="BG46" s="1246"/>
      <c r="BH46" s="1246"/>
      <c r="BI46" s="1246"/>
      <c r="BJ46" s="1246"/>
      <c r="BK46" s="1246"/>
      <c r="BL46" s="1246"/>
      <c r="BM46" s="1246"/>
      <c r="BN46" s="1246"/>
      <c r="BO46" s="1246"/>
      <c r="BP46" s="1246"/>
      <c r="BQ46" s="1246"/>
      <c r="BR46" s="1246"/>
      <c r="BS46" s="1246"/>
      <c r="BT46" s="1246"/>
      <c r="BU46" s="1246"/>
      <c r="BV46" s="1246"/>
      <c r="BW46" s="1246"/>
      <c r="BX46" s="1246"/>
      <c r="BY46" s="1246"/>
      <c r="BZ46" s="1246"/>
      <c r="CA46" s="1246"/>
    </row>
    <row r="47" spans="1:79" x14ac:dyDescent="0.25">
      <c r="B47" s="1288"/>
      <c r="C47" s="1247"/>
      <c r="D47" s="1247"/>
      <c r="E47" s="1341" t="s">
        <v>28</v>
      </c>
      <c r="F47" s="1341"/>
      <c r="G47" s="1341"/>
      <c r="H47" s="1266"/>
      <c r="I47" s="1266"/>
      <c r="J47" s="1266"/>
      <c r="K47" s="1266"/>
      <c r="L47" s="1266"/>
      <c r="M47" s="1266"/>
      <c r="N47" s="1266"/>
      <c r="O47" s="3000" t="s">
        <v>763</v>
      </c>
      <c r="P47" s="3000"/>
      <c r="Q47" s="3000"/>
      <c r="R47" s="1266"/>
      <c r="S47" s="1266"/>
      <c r="T47" s="1266"/>
      <c r="U47" s="1266"/>
      <c r="V47" s="3000" t="s">
        <v>12</v>
      </c>
      <c r="W47" s="3000"/>
      <c r="X47" s="3000"/>
      <c r="Y47" s="1291"/>
      <c r="Z47" s="1246"/>
      <c r="AA47" s="1246"/>
      <c r="AB47" s="1246"/>
      <c r="AC47" s="1246"/>
      <c r="AD47" s="1246"/>
      <c r="AE47" s="1246"/>
      <c r="AF47" s="1246"/>
      <c r="AG47" s="1246"/>
      <c r="AH47" s="1246"/>
      <c r="AI47" s="1246"/>
      <c r="AJ47" s="1246"/>
      <c r="AK47" s="1246"/>
      <c r="AL47" s="1246"/>
      <c r="AM47" s="1246"/>
      <c r="AN47" s="1246"/>
      <c r="AO47" s="1246"/>
      <c r="AP47" s="1246"/>
      <c r="AQ47" s="1246"/>
      <c r="AR47" s="1246"/>
      <c r="AS47" s="1246"/>
      <c r="AT47" s="1246"/>
      <c r="AU47" s="1246"/>
      <c r="AV47" s="1246"/>
      <c r="AW47" s="1246"/>
      <c r="AX47" s="1246"/>
      <c r="AY47" s="1246"/>
      <c r="AZ47" s="1246"/>
      <c r="BA47" s="1246"/>
      <c r="BB47" s="1246"/>
      <c r="BC47" s="1246"/>
      <c r="BD47" s="1246"/>
      <c r="BE47" s="1246"/>
      <c r="BF47" s="1246"/>
      <c r="BG47" s="1246"/>
      <c r="BH47" s="1246"/>
      <c r="BI47" s="1246"/>
      <c r="BJ47" s="1246"/>
      <c r="BK47" s="1246"/>
      <c r="BL47" s="1246"/>
      <c r="BM47" s="1246"/>
      <c r="BN47" s="1246"/>
      <c r="BO47" s="1246"/>
      <c r="BP47" s="1246"/>
      <c r="BQ47" s="1246"/>
      <c r="BR47" s="1246"/>
      <c r="BS47" s="1246"/>
      <c r="BT47" s="1246"/>
      <c r="BU47" s="1246"/>
      <c r="BV47" s="1246"/>
      <c r="BW47" s="1246"/>
      <c r="BX47" s="1246"/>
      <c r="BY47" s="1246"/>
      <c r="BZ47" s="1246"/>
      <c r="CA47" s="1246"/>
    </row>
    <row r="48" spans="1:79" ht="15.75" thickBot="1" x14ac:dyDescent="0.3">
      <c r="B48" s="1292"/>
      <c r="C48" s="1293"/>
      <c r="D48" s="1293"/>
      <c r="E48" s="1293"/>
      <c r="F48" s="1293"/>
      <c r="G48" s="1293"/>
      <c r="H48" s="1293"/>
      <c r="I48" s="1293"/>
      <c r="J48" s="1293"/>
      <c r="K48" s="1293"/>
      <c r="L48" s="1293"/>
      <c r="M48" s="1293"/>
      <c r="N48" s="1293"/>
      <c r="O48" s="1293"/>
      <c r="P48" s="1293"/>
      <c r="Q48" s="1293"/>
      <c r="R48" s="1293"/>
      <c r="S48" s="1293"/>
      <c r="T48" s="1293"/>
      <c r="U48" s="1293"/>
      <c r="V48" s="1293"/>
      <c r="W48" s="1293"/>
      <c r="X48" s="1293"/>
      <c r="Y48" s="1295"/>
      <c r="Z48" s="1246"/>
      <c r="AA48" s="1246"/>
      <c r="AB48" s="1246"/>
      <c r="AC48" s="1246"/>
      <c r="AD48" s="1246"/>
      <c r="AE48" s="1246"/>
      <c r="AF48" s="1246"/>
      <c r="AG48" s="1246"/>
      <c r="AH48" s="1246"/>
      <c r="AI48" s="1246"/>
      <c r="AJ48" s="1246"/>
      <c r="AK48" s="1246"/>
      <c r="AL48" s="1246"/>
      <c r="AM48" s="1246"/>
      <c r="AN48" s="1246"/>
      <c r="AO48" s="1246"/>
      <c r="AP48" s="1246"/>
      <c r="AQ48" s="1246"/>
      <c r="AR48" s="1246"/>
      <c r="AS48" s="1246"/>
      <c r="AT48" s="1246"/>
      <c r="AU48" s="1246"/>
      <c r="AV48" s="1246"/>
      <c r="AW48" s="1246"/>
      <c r="AX48" s="1246"/>
      <c r="AY48" s="1246"/>
      <c r="AZ48" s="1246"/>
      <c r="BA48" s="1246"/>
      <c r="BB48" s="1246"/>
      <c r="BC48" s="1246"/>
      <c r="BD48" s="1246"/>
      <c r="BE48" s="1246"/>
      <c r="BF48" s="1246"/>
      <c r="BG48" s="1246"/>
      <c r="BH48" s="1246"/>
      <c r="BI48" s="1246"/>
      <c r="BJ48" s="1246"/>
      <c r="BK48" s="1246"/>
      <c r="BL48" s="1246"/>
      <c r="BM48" s="1246"/>
      <c r="BN48" s="1246"/>
      <c r="BO48" s="1246"/>
      <c r="BP48" s="1246"/>
      <c r="BQ48" s="1246"/>
      <c r="BR48" s="1246"/>
      <c r="BS48" s="1246"/>
      <c r="BT48" s="1246"/>
      <c r="BU48" s="1246"/>
      <c r="BV48" s="1246"/>
      <c r="BW48" s="1246"/>
      <c r="BX48" s="1246"/>
      <c r="BY48" s="1246"/>
      <c r="BZ48" s="1246"/>
      <c r="CA48" s="1246"/>
    </row>
    <row r="49" spans="20:79" x14ac:dyDescent="0.25">
      <c r="Y49">
        <v>34</v>
      </c>
      <c r="Z49" s="1246"/>
      <c r="AA49" s="1246"/>
      <c r="AB49" s="1246"/>
      <c r="AC49" s="1246"/>
      <c r="AD49" s="1246"/>
      <c r="AE49" s="1246"/>
      <c r="AF49" s="1246"/>
      <c r="AG49" s="1246"/>
      <c r="AH49" s="1246"/>
      <c r="AI49" s="1246"/>
      <c r="AJ49" s="1246"/>
      <c r="AK49" s="1246"/>
      <c r="AL49" s="1246"/>
      <c r="AM49" s="1246"/>
      <c r="AN49" s="1246"/>
      <c r="AO49" s="1246"/>
      <c r="AP49" s="1246"/>
      <c r="AQ49" s="1246"/>
      <c r="AR49" s="1246"/>
      <c r="AS49" s="1246"/>
      <c r="AT49" s="1246"/>
      <c r="AU49" s="1246"/>
      <c r="AV49" s="1246"/>
      <c r="AW49" s="1246"/>
      <c r="AX49" s="1246"/>
      <c r="AY49" s="1246"/>
      <c r="AZ49" s="1246"/>
      <c r="BA49" s="1246"/>
      <c r="BB49" s="1246"/>
      <c r="BC49" s="1246"/>
      <c r="BD49" s="1246"/>
      <c r="BE49" s="1246"/>
      <c r="BF49" s="1246"/>
      <c r="BG49" s="1246"/>
      <c r="BH49" s="1246"/>
      <c r="BI49" s="1246"/>
      <c r="BJ49" s="1246"/>
      <c r="BK49" s="1246"/>
      <c r="BL49" s="1246"/>
      <c r="BM49" s="1246"/>
      <c r="BN49" s="1246"/>
      <c r="BO49" s="1246"/>
      <c r="BP49" s="1246"/>
      <c r="BQ49" s="1246"/>
      <c r="BR49" s="1246"/>
      <c r="BS49" s="1246"/>
      <c r="BT49" s="1246"/>
      <c r="BU49" s="1246"/>
      <c r="BV49" s="1246"/>
      <c r="BW49" s="1246"/>
      <c r="BX49" s="1246"/>
      <c r="BY49" s="1246"/>
      <c r="BZ49" s="1246"/>
      <c r="CA49" s="1246"/>
    </row>
    <row r="50" spans="20:79" x14ac:dyDescent="0.25">
      <c r="Z50" s="1246"/>
      <c r="AA50" s="1246"/>
      <c r="AB50" s="1246"/>
      <c r="AC50" s="1246"/>
      <c r="AD50" s="1246"/>
      <c r="AE50" s="1246"/>
      <c r="AF50" s="1246"/>
      <c r="AG50" s="1246"/>
      <c r="AH50" s="1246"/>
      <c r="AI50" s="1246"/>
      <c r="AJ50" s="1246"/>
      <c r="AK50" s="1246"/>
      <c r="AL50" s="1246"/>
      <c r="AM50" s="1246"/>
      <c r="AN50" s="1246"/>
      <c r="AO50" s="1246"/>
      <c r="AP50" s="1246"/>
      <c r="AQ50" s="1246"/>
      <c r="AR50" s="1246"/>
      <c r="AS50" s="1246"/>
      <c r="AT50" s="1246"/>
      <c r="AU50" s="1246"/>
      <c r="AV50" s="1246"/>
      <c r="AW50" s="1246"/>
      <c r="AX50" s="1246"/>
      <c r="AY50" s="1246"/>
      <c r="AZ50" s="1246"/>
      <c r="BA50" s="1246"/>
      <c r="BB50" s="1246"/>
      <c r="BC50" s="1246"/>
      <c r="BD50" s="1246"/>
      <c r="BE50" s="1246"/>
      <c r="BF50" s="1246"/>
      <c r="BG50" s="1246"/>
      <c r="BH50" s="1246"/>
      <c r="BI50" s="1246"/>
      <c r="BJ50" s="1246"/>
      <c r="BK50" s="1246"/>
      <c r="BL50" s="1246"/>
      <c r="BM50" s="1246"/>
      <c r="BN50" s="1246"/>
      <c r="BO50" s="1246"/>
      <c r="BP50" s="1246"/>
      <c r="BQ50" s="1246"/>
      <c r="BR50" s="1246"/>
      <c r="BS50" s="1246"/>
      <c r="BT50" s="1246"/>
      <c r="BU50" s="1246"/>
      <c r="BV50" s="1246"/>
      <c r="BW50" s="1246"/>
      <c r="BX50" s="1246"/>
      <c r="BY50" s="1246"/>
      <c r="BZ50" s="1246"/>
      <c r="CA50" s="1246"/>
    </row>
    <row r="51" spans="20:79" x14ac:dyDescent="0.25">
      <c r="Z51" s="1246"/>
      <c r="AA51" s="1246"/>
      <c r="AB51" s="1246"/>
      <c r="AC51" s="1246"/>
      <c r="AD51" s="1246"/>
      <c r="AE51" s="1246"/>
      <c r="AF51" s="1246"/>
      <c r="AG51" s="1246"/>
      <c r="AH51" s="1246"/>
      <c r="AI51" s="1246"/>
      <c r="AJ51" s="1246"/>
      <c r="AK51" s="1246"/>
      <c r="AL51" s="1246"/>
      <c r="AM51" s="1246"/>
      <c r="AN51" s="1246"/>
      <c r="AO51" s="1246"/>
      <c r="AP51" s="1246"/>
      <c r="AQ51" s="1246"/>
      <c r="AR51" s="1246"/>
      <c r="AS51" s="1246"/>
      <c r="AT51" s="1246"/>
      <c r="AU51" s="1246"/>
      <c r="AV51" s="1246"/>
      <c r="AW51" s="1246"/>
      <c r="AX51" s="1246"/>
      <c r="AY51" s="1246"/>
      <c r="AZ51" s="1246"/>
      <c r="BA51" s="1246"/>
      <c r="BB51" s="1246"/>
      <c r="BC51" s="1246"/>
      <c r="BD51" s="1246"/>
      <c r="BE51" s="1246"/>
      <c r="BF51" s="1246"/>
      <c r="BG51" s="1246"/>
      <c r="BH51" s="1246"/>
      <c r="BI51" s="1246"/>
      <c r="BJ51" s="1246"/>
      <c r="BK51" s="1246"/>
      <c r="BL51" s="1246"/>
      <c r="BM51" s="1246"/>
      <c r="BN51" s="1246"/>
      <c r="BO51" s="1246"/>
      <c r="BP51" s="1246"/>
      <c r="BQ51" s="1246"/>
      <c r="BR51" s="1246"/>
      <c r="BS51" s="1246"/>
      <c r="BT51" s="1246"/>
      <c r="BU51" s="1246"/>
      <c r="BV51" s="1246"/>
      <c r="BW51" s="1246"/>
      <c r="BX51" s="1246"/>
      <c r="BY51" s="1246"/>
      <c r="BZ51" s="1246"/>
      <c r="CA51" s="1246"/>
    </row>
    <row r="54" spans="20:79" x14ac:dyDescent="0.25">
      <c r="T54" s="336"/>
    </row>
    <row r="55" spans="20:79" x14ac:dyDescent="0.25">
      <c r="T55" s="336"/>
    </row>
    <row r="56" spans="20:79" x14ac:dyDescent="0.25">
      <c r="T56" s="336"/>
    </row>
  </sheetData>
  <mergeCells count="62">
    <mergeCell ref="O42:R42"/>
    <mergeCell ref="O43:R43"/>
    <mergeCell ref="O37:R37"/>
    <mergeCell ref="O38:R38"/>
    <mergeCell ref="O39:R39"/>
    <mergeCell ref="O40:R40"/>
    <mergeCell ref="O41:R41"/>
    <mergeCell ref="O32:R32"/>
    <mergeCell ref="O33:R33"/>
    <mergeCell ref="O34:R34"/>
    <mergeCell ref="O35:R35"/>
    <mergeCell ref="O36:R36"/>
    <mergeCell ref="O27:R27"/>
    <mergeCell ref="O28:R28"/>
    <mergeCell ref="O29:R29"/>
    <mergeCell ref="O30:R30"/>
    <mergeCell ref="O31:R31"/>
    <mergeCell ref="B7:Y7"/>
    <mergeCell ref="S11:S15"/>
    <mergeCell ref="T11:T15"/>
    <mergeCell ref="K12:K15"/>
    <mergeCell ref="J11:N11"/>
    <mergeCell ref="L12:L15"/>
    <mergeCell ref="M12:M15"/>
    <mergeCell ref="N12:N15"/>
    <mergeCell ref="O13:R13"/>
    <mergeCell ref="V11:V15"/>
    <mergeCell ref="U11:U15"/>
    <mergeCell ref="W12:W15"/>
    <mergeCell ref="B9:C9"/>
    <mergeCell ref="B11:B15"/>
    <mergeCell ref="C11:C15"/>
    <mergeCell ref="D12:D15"/>
    <mergeCell ref="B1:Y1"/>
    <mergeCell ref="B2:Y2"/>
    <mergeCell ref="B3:Y3"/>
    <mergeCell ref="B4:Y4"/>
    <mergeCell ref="B5:C5"/>
    <mergeCell ref="W5:Y5"/>
    <mergeCell ref="W11:X11"/>
    <mergeCell ref="Y12:Y15"/>
    <mergeCell ref="F12:F15"/>
    <mergeCell ref="G12:G15"/>
    <mergeCell ref="H12:H15"/>
    <mergeCell ref="J12:J15"/>
    <mergeCell ref="I11:I15"/>
    <mergeCell ref="E12:E15"/>
    <mergeCell ref="B44:E44"/>
    <mergeCell ref="O16:R16"/>
    <mergeCell ref="V47:X47"/>
    <mergeCell ref="O47:Q47"/>
    <mergeCell ref="X12:X15"/>
    <mergeCell ref="O17:R17"/>
    <mergeCell ref="O18:R18"/>
    <mergeCell ref="O19:R19"/>
    <mergeCell ref="O20:R20"/>
    <mergeCell ref="O21:R21"/>
    <mergeCell ref="O22:R22"/>
    <mergeCell ref="O23:R23"/>
    <mergeCell ref="O24:R24"/>
    <mergeCell ref="O25:R25"/>
    <mergeCell ref="O26:R26"/>
  </mergeCells>
  <pageMargins left="0.25" right="0.25" top="0.75" bottom="0.75" header="0.3" footer="0.3"/>
  <pageSetup paperSize="5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P31"/>
  <sheetViews>
    <sheetView topLeftCell="B1" zoomScale="80" zoomScaleNormal="80" workbookViewId="0">
      <selection activeCell="P16" sqref="P16"/>
    </sheetView>
  </sheetViews>
  <sheetFormatPr baseColWidth="10" defaultRowHeight="15" x14ac:dyDescent="0.25"/>
  <cols>
    <col min="1" max="1" width="11.5703125" style="1246"/>
    <col min="2" max="2" width="8.7109375" customWidth="1"/>
    <col min="7" max="7" width="10.7109375" customWidth="1"/>
    <col min="10" max="10" width="35.140625" customWidth="1"/>
    <col min="13" max="13" width="13.85546875" customWidth="1"/>
    <col min="14" max="14" width="17.85546875" customWidth="1"/>
    <col min="15" max="15" width="18.85546875" customWidth="1"/>
    <col min="16" max="16" width="19.140625" customWidth="1"/>
  </cols>
  <sheetData>
    <row r="1" spans="2:16" s="1246" customFormat="1" ht="15.75" thickBot="1" x14ac:dyDescent="0.3"/>
    <row r="2" spans="2:16" ht="28.5" x14ac:dyDescent="0.45">
      <c r="B2" s="3068" t="s">
        <v>2</v>
      </c>
      <c r="C2" s="3069"/>
      <c r="D2" s="3069"/>
      <c r="E2" s="3069"/>
      <c r="F2" s="3069"/>
      <c r="G2" s="3069"/>
      <c r="H2" s="3069"/>
      <c r="I2" s="3069"/>
      <c r="J2" s="3069"/>
      <c r="K2" s="3069"/>
      <c r="L2" s="3069"/>
      <c r="M2" s="3069"/>
      <c r="N2" s="3069"/>
      <c r="O2" s="3069"/>
      <c r="P2" s="3070"/>
    </row>
    <row r="3" spans="2:16" ht="15.75" x14ac:dyDescent="0.25">
      <c r="B3" s="3030" t="s">
        <v>1839</v>
      </c>
      <c r="C3" s="3031"/>
      <c r="D3" s="3031"/>
      <c r="E3" s="3031"/>
      <c r="F3" s="3031"/>
      <c r="G3" s="3031"/>
      <c r="H3" s="3031"/>
      <c r="I3" s="3031"/>
      <c r="J3" s="3031"/>
      <c r="K3" s="3031"/>
      <c r="L3" s="3031"/>
      <c r="M3" s="3031"/>
      <c r="N3" s="3031"/>
      <c r="O3" s="3031"/>
      <c r="P3" s="3032"/>
    </row>
    <row r="4" spans="2:16" ht="15.75" x14ac:dyDescent="0.25">
      <c r="B4" s="3033" t="s">
        <v>0</v>
      </c>
      <c r="C4" s="3034"/>
      <c r="D4" s="3034"/>
      <c r="E4" s="3034"/>
      <c r="F4" s="3034"/>
      <c r="G4" s="3034"/>
      <c r="H4" s="3034"/>
      <c r="I4" s="3034"/>
      <c r="J4" s="3034"/>
      <c r="K4" s="3034"/>
      <c r="L4" s="3034"/>
      <c r="M4" s="3034"/>
      <c r="N4" s="3034"/>
      <c r="O4" s="3034"/>
      <c r="P4" s="3035"/>
    </row>
    <row r="5" spans="2:16" ht="16.5" thickBot="1" x14ac:dyDescent="0.3">
      <c r="B5" s="3024" t="s">
        <v>3</v>
      </c>
      <c r="C5" s="3025"/>
      <c r="D5" s="3025"/>
      <c r="E5" s="3025"/>
      <c r="F5" s="3025"/>
      <c r="G5" s="3025"/>
      <c r="H5" s="3025"/>
      <c r="I5" s="3025"/>
      <c r="J5" s="3025"/>
      <c r="K5" s="3025"/>
      <c r="L5" s="3025"/>
      <c r="M5" s="3025"/>
      <c r="N5" s="3025"/>
      <c r="O5" s="3025"/>
      <c r="P5" s="3026"/>
    </row>
    <row r="6" spans="2:16" x14ac:dyDescent="0.25">
      <c r="B6" s="1274" t="s">
        <v>1435</v>
      </c>
      <c r="C6" s="1275"/>
      <c r="D6" s="1275"/>
      <c r="E6" s="1275"/>
      <c r="F6" s="1395"/>
      <c r="G6" s="1395"/>
      <c r="H6" s="1275"/>
      <c r="I6" s="1275"/>
      <c r="J6" s="1275"/>
      <c r="K6" s="1275"/>
      <c r="L6" s="1275"/>
      <c r="M6" s="1275"/>
      <c r="N6" s="1396"/>
      <c r="O6" s="3036" t="s">
        <v>2454</v>
      </c>
      <c r="P6" s="3037"/>
    </row>
    <row r="7" spans="2:16" x14ac:dyDescent="0.25">
      <c r="B7" s="1288"/>
      <c r="C7" s="1247"/>
      <c r="D7" s="1247"/>
      <c r="E7" s="1247"/>
      <c r="F7" s="1042"/>
      <c r="G7" s="1042"/>
      <c r="H7" s="1247"/>
      <c r="I7" s="1247"/>
      <c r="J7" s="1247"/>
      <c r="K7" s="1247"/>
      <c r="L7" s="1247"/>
      <c r="M7" s="1247"/>
      <c r="N7" s="1043"/>
      <c r="O7" s="1044"/>
      <c r="P7" s="1316" t="s">
        <v>1436</v>
      </c>
    </row>
    <row r="8" spans="2:16" x14ac:dyDescent="0.25">
      <c r="B8" s="3038" t="s">
        <v>1460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40"/>
    </row>
    <row r="9" spans="2:16" x14ac:dyDescent="0.25">
      <c r="B9" s="1188" t="s">
        <v>4</v>
      </c>
      <c r="C9" s="1255">
        <v>7122</v>
      </c>
      <c r="D9" s="1247"/>
      <c r="E9" s="1247"/>
      <c r="F9" s="3000"/>
      <c r="G9" s="3000"/>
      <c r="H9" s="3000"/>
      <c r="I9" s="3000"/>
      <c r="J9" s="3000"/>
      <c r="K9" s="1358"/>
      <c r="L9" s="1358"/>
      <c r="M9" s="1358"/>
      <c r="N9" s="1358"/>
      <c r="O9" s="1358"/>
      <c r="P9" s="1363"/>
    </row>
    <row r="10" spans="2:16" ht="18" customHeight="1" thickBot="1" x14ac:dyDescent="0.3">
      <c r="B10" s="1292"/>
      <c r="C10" s="1293"/>
      <c r="D10" s="1293"/>
      <c r="E10" s="1293"/>
      <c r="F10" s="1397"/>
      <c r="G10" s="1397"/>
      <c r="H10" s="1293"/>
      <c r="I10" s="1293"/>
      <c r="J10" s="3022" t="s">
        <v>1439</v>
      </c>
      <c r="K10" s="3022"/>
      <c r="L10" s="3022"/>
      <c r="M10" s="3022"/>
      <c r="N10" s="3022"/>
      <c r="O10" s="3022"/>
      <c r="P10" s="3023"/>
    </row>
    <row r="11" spans="2:16" ht="15.75" thickBot="1" x14ac:dyDescent="0.3">
      <c r="B11" s="3009" t="s">
        <v>1461</v>
      </c>
      <c r="C11" s="3010"/>
      <c r="D11" s="3010"/>
      <c r="E11" s="3010"/>
      <c r="F11" s="3010"/>
      <c r="G11" s="3011"/>
      <c r="H11" s="3071" t="s">
        <v>1462</v>
      </c>
      <c r="I11" s="3071"/>
      <c r="J11" s="3072"/>
      <c r="K11" s="3076" t="s">
        <v>1463</v>
      </c>
      <c r="L11" s="3078" t="s">
        <v>678</v>
      </c>
      <c r="M11" s="1405"/>
      <c r="N11" s="3080" t="s">
        <v>1441</v>
      </c>
      <c r="O11" s="3082" t="s">
        <v>1464</v>
      </c>
      <c r="P11" s="3084" t="s">
        <v>8</v>
      </c>
    </row>
    <row r="12" spans="2:16" ht="75.75" customHeight="1" thickBot="1" x14ac:dyDescent="0.3">
      <c r="B12" s="1406" t="s">
        <v>1480</v>
      </c>
      <c r="C12" s="1407" t="s">
        <v>1481</v>
      </c>
      <c r="D12" s="1408" t="s">
        <v>1482</v>
      </c>
      <c r="E12" s="1409" t="s">
        <v>1483</v>
      </c>
      <c r="F12" s="848" t="s">
        <v>1484</v>
      </c>
      <c r="G12" s="854" t="s">
        <v>1485</v>
      </c>
      <c r="H12" s="3073"/>
      <c r="I12" s="3074"/>
      <c r="J12" s="3075"/>
      <c r="K12" s="3077"/>
      <c r="L12" s="3079"/>
      <c r="M12" s="853" t="s">
        <v>13</v>
      </c>
      <c r="N12" s="3081"/>
      <c r="O12" s="3083"/>
      <c r="P12" s="3085"/>
    </row>
    <row r="13" spans="2:16" ht="15.75" thickBot="1" x14ac:dyDescent="0.3">
      <c r="B13" s="3009">
        <v>1</v>
      </c>
      <c r="C13" s="3010"/>
      <c r="D13" s="3010"/>
      <c r="E13" s="3010"/>
      <c r="F13" s="3010"/>
      <c r="G13" s="3011"/>
      <c r="H13" s="3091">
        <v>2</v>
      </c>
      <c r="I13" s="3091"/>
      <c r="J13" s="3092"/>
      <c r="K13" s="845">
        <v>3</v>
      </c>
      <c r="L13" s="845">
        <v>4</v>
      </c>
      <c r="M13" s="845"/>
      <c r="N13" s="998">
        <v>5</v>
      </c>
      <c r="O13" s="1959">
        <v>6</v>
      </c>
      <c r="P13" s="1960">
        <v>7</v>
      </c>
    </row>
    <row r="14" spans="2:16" x14ac:dyDescent="0.25">
      <c r="B14" s="78">
        <v>1</v>
      </c>
      <c r="C14" s="550">
        <v>1</v>
      </c>
      <c r="D14" s="551">
        <v>4</v>
      </c>
      <c r="E14" s="441" t="s">
        <v>680</v>
      </c>
      <c r="F14" s="441" t="s">
        <v>1486</v>
      </c>
      <c r="G14" s="570"/>
      <c r="H14" s="2982" t="s">
        <v>1825</v>
      </c>
      <c r="I14" s="2983"/>
      <c r="J14" s="2984"/>
      <c r="K14" s="845">
        <v>30</v>
      </c>
      <c r="L14" s="845">
        <v>9996</v>
      </c>
      <c r="M14" s="845">
        <v>102</v>
      </c>
      <c r="N14" s="1961">
        <v>2000000</v>
      </c>
      <c r="O14" s="1962">
        <v>1500000</v>
      </c>
      <c r="P14" s="1963">
        <v>4000000</v>
      </c>
    </row>
    <row r="15" spans="2:16" x14ac:dyDescent="0.25">
      <c r="B15" s="809">
        <v>1</v>
      </c>
      <c r="C15" s="1273">
        <v>1</v>
      </c>
      <c r="D15" s="844">
        <v>4</v>
      </c>
      <c r="E15" s="852" t="s">
        <v>680</v>
      </c>
      <c r="F15" s="852" t="s">
        <v>1487</v>
      </c>
      <c r="G15" s="849"/>
      <c r="H15" s="2982" t="s">
        <v>1826</v>
      </c>
      <c r="I15" s="2983"/>
      <c r="J15" s="2984"/>
      <c r="K15" s="845">
        <v>30</v>
      </c>
      <c r="L15" s="845">
        <v>9996</v>
      </c>
      <c r="M15" s="845">
        <v>102</v>
      </c>
      <c r="N15" s="1963">
        <v>2000000</v>
      </c>
      <c r="O15" s="1962">
        <v>1500000</v>
      </c>
      <c r="P15" s="1963">
        <v>3700000</v>
      </c>
    </row>
    <row r="16" spans="2:16" x14ac:dyDescent="0.25">
      <c r="B16" s="809">
        <v>1</v>
      </c>
      <c r="C16" s="1273">
        <v>1</v>
      </c>
      <c r="D16" s="844">
        <v>4</v>
      </c>
      <c r="E16" s="852" t="s">
        <v>680</v>
      </c>
      <c r="F16" s="852" t="s">
        <v>668</v>
      </c>
      <c r="G16" s="850"/>
      <c r="H16" s="2982" t="s">
        <v>1488</v>
      </c>
      <c r="I16" s="2983"/>
      <c r="J16" s="2984"/>
      <c r="K16" s="845"/>
      <c r="L16" s="845"/>
      <c r="M16" s="845"/>
      <c r="N16" s="1964"/>
      <c r="O16" s="1962"/>
      <c r="P16" s="1963"/>
    </row>
    <row r="17" spans="2:16" x14ac:dyDescent="0.25">
      <c r="B17" s="809">
        <v>1</v>
      </c>
      <c r="C17" s="1273">
        <v>1</v>
      </c>
      <c r="D17" s="844">
        <v>4</v>
      </c>
      <c r="E17" s="852" t="s">
        <v>680</v>
      </c>
      <c r="F17" s="852" t="s">
        <v>1489</v>
      </c>
      <c r="G17" s="850"/>
      <c r="H17" s="2982" t="s">
        <v>1490</v>
      </c>
      <c r="I17" s="2983"/>
      <c r="J17" s="2984"/>
      <c r="K17" s="845">
        <v>30</v>
      </c>
      <c r="L17" s="845">
        <v>9996</v>
      </c>
      <c r="M17" s="845">
        <v>102</v>
      </c>
      <c r="N17" s="1964">
        <v>100000</v>
      </c>
      <c r="O17" s="1962">
        <v>75000</v>
      </c>
      <c r="P17" s="1963">
        <v>100000</v>
      </c>
    </row>
    <row r="18" spans="2:16" x14ac:dyDescent="0.25">
      <c r="B18" s="809">
        <v>1</v>
      </c>
      <c r="C18" s="1273">
        <v>1</v>
      </c>
      <c r="D18" s="844">
        <v>4</v>
      </c>
      <c r="E18" s="852" t="s">
        <v>680</v>
      </c>
      <c r="F18" s="852" t="s">
        <v>1491</v>
      </c>
      <c r="G18" s="850"/>
      <c r="H18" s="2982" t="s">
        <v>2209</v>
      </c>
      <c r="I18" s="2983"/>
      <c r="J18" s="2984"/>
      <c r="K18" s="845">
        <v>30</v>
      </c>
      <c r="L18" s="845">
        <v>9996</v>
      </c>
      <c r="M18" s="845">
        <v>102</v>
      </c>
      <c r="N18" s="1964">
        <v>194583.23</v>
      </c>
      <c r="O18" s="1962">
        <v>145937.42000000001</v>
      </c>
      <c r="P18" s="1963">
        <v>194580.23</v>
      </c>
    </row>
    <row r="19" spans="2:16" x14ac:dyDescent="0.25">
      <c r="B19" s="809">
        <v>1</v>
      </c>
      <c r="C19" s="1273">
        <v>1</v>
      </c>
      <c r="D19" s="844">
        <v>4</v>
      </c>
      <c r="E19" s="852" t="s">
        <v>680</v>
      </c>
      <c r="F19" s="852" t="s">
        <v>1492</v>
      </c>
      <c r="G19" s="850"/>
      <c r="H19" s="2982" t="s">
        <v>2210</v>
      </c>
      <c r="I19" s="2983"/>
      <c r="J19" s="2984"/>
      <c r="K19" s="845">
        <v>30</v>
      </c>
      <c r="L19" s="845">
        <v>9996</v>
      </c>
      <c r="M19" s="845">
        <v>102</v>
      </c>
      <c r="N19" s="1964">
        <v>3000000</v>
      </c>
      <c r="O19" s="1962">
        <v>2250000</v>
      </c>
      <c r="P19" s="1963">
        <v>3000000</v>
      </c>
    </row>
    <row r="20" spans="2:16" x14ac:dyDescent="0.25">
      <c r="B20" s="809">
        <v>1</v>
      </c>
      <c r="C20" s="1273">
        <v>1</v>
      </c>
      <c r="D20" s="844">
        <v>4</v>
      </c>
      <c r="E20" s="852" t="s">
        <v>680</v>
      </c>
      <c r="F20" s="847" t="s">
        <v>1493</v>
      </c>
      <c r="G20" s="846"/>
      <c r="H20" s="2982" t="s">
        <v>2211</v>
      </c>
      <c r="I20" s="2983"/>
      <c r="J20" s="2984"/>
      <c r="K20" s="845">
        <v>30</v>
      </c>
      <c r="L20" s="845">
        <v>9996</v>
      </c>
      <c r="M20" s="845">
        <v>102</v>
      </c>
      <c r="N20" s="1964">
        <v>200000</v>
      </c>
      <c r="O20" s="1962">
        <v>150000</v>
      </c>
      <c r="P20" s="1963">
        <v>200000</v>
      </c>
    </row>
    <row r="21" spans="2:16" x14ac:dyDescent="0.25">
      <c r="B21" s="809">
        <v>1</v>
      </c>
      <c r="C21" s="1273">
        <v>1</v>
      </c>
      <c r="D21" s="844">
        <v>4</v>
      </c>
      <c r="E21" s="852" t="s">
        <v>680</v>
      </c>
      <c r="F21" s="852" t="s">
        <v>1494</v>
      </c>
      <c r="G21" s="850"/>
      <c r="H21" s="2982" t="s">
        <v>2212</v>
      </c>
      <c r="I21" s="2983"/>
      <c r="J21" s="2984"/>
      <c r="K21" s="845">
        <v>30</v>
      </c>
      <c r="L21" s="845">
        <v>9996</v>
      </c>
      <c r="M21" s="845">
        <v>102</v>
      </c>
      <c r="N21" s="1963">
        <v>800000</v>
      </c>
      <c r="O21" s="1962">
        <v>300000</v>
      </c>
      <c r="P21" s="1963">
        <v>800000</v>
      </c>
    </row>
    <row r="22" spans="2:16" x14ac:dyDescent="0.25">
      <c r="B22" s="809">
        <v>1</v>
      </c>
      <c r="C22" s="1273">
        <v>1</v>
      </c>
      <c r="D22" s="844">
        <v>4</v>
      </c>
      <c r="E22" s="852" t="s">
        <v>680</v>
      </c>
      <c r="F22" s="852" t="s">
        <v>1495</v>
      </c>
      <c r="G22" s="850"/>
      <c r="H22" s="2982" t="s">
        <v>2213</v>
      </c>
      <c r="I22" s="2983"/>
      <c r="J22" s="2984"/>
      <c r="K22" s="845">
        <v>30</v>
      </c>
      <c r="L22" s="845">
        <v>9996</v>
      </c>
      <c r="M22" s="845">
        <v>102</v>
      </c>
      <c r="N22" s="1964">
        <v>700000</v>
      </c>
      <c r="O22" s="1962">
        <v>525000</v>
      </c>
      <c r="P22" s="1963">
        <v>700000</v>
      </c>
    </row>
    <row r="23" spans="2:16" x14ac:dyDescent="0.25">
      <c r="B23" s="809">
        <v>1</v>
      </c>
      <c r="C23" s="1273">
        <v>1</v>
      </c>
      <c r="D23" s="844">
        <v>4</v>
      </c>
      <c r="E23" s="852" t="s">
        <v>680</v>
      </c>
      <c r="F23" s="852" t="s">
        <v>1496</v>
      </c>
      <c r="G23" s="850"/>
      <c r="H23" s="2982" t="s">
        <v>2214</v>
      </c>
      <c r="I23" s="2983"/>
      <c r="J23" s="2984"/>
      <c r="K23" s="842"/>
      <c r="L23" s="842"/>
      <c r="M23" s="842"/>
      <c r="N23" s="1964"/>
      <c r="O23" s="1962"/>
      <c r="P23" s="1963"/>
    </row>
    <row r="24" spans="2:16" x14ac:dyDescent="0.25">
      <c r="B24" s="809">
        <v>1</v>
      </c>
      <c r="C24" s="1273">
        <v>1</v>
      </c>
      <c r="D24" s="844">
        <v>4</v>
      </c>
      <c r="E24" s="852" t="s">
        <v>680</v>
      </c>
      <c r="F24" s="852" t="s">
        <v>1497</v>
      </c>
      <c r="G24" s="850"/>
      <c r="H24" s="2982" t="s">
        <v>2215</v>
      </c>
      <c r="I24" s="2983"/>
      <c r="J24" s="2984"/>
      <c r="K24" s="842"/>
      <c r="L24" s="842"/>
      <c r="M24" s="842"/>
      <c r="N24" s="1964">
        <v>500000</v>
      </c>
      <c r="O24" s="1962">
        <v>375000</v>
      </c>
      <c r="P24" s="1963">
        <v>500000</v>
      </c>
    </row>
    <row r="25" spans="2:16" x14ac:dyDescent="0.25">
      <c r="B25" s="809"/>
      <c r="C25" s="1273"/>
      <c r="D25" s="844"/>
      <c r="E25" s="852"/>
      <c r="F25" s="852"/>
      <c r="G25" s="851"/>
      <c r="H25" s="2982"/>
      <c r="I25" s="2983"/>
      <c r="J25" s="2984"/>
      <c r="K25" s="842"/>
      <c r="L25" s="842"/>
      <c r="M25" s="842"/>
      <c r="N25" s="1964"/>
      <c r="O25" s="1962"/>
      <c r="P25" s="1963"/>
    </row>
    <row r="26" spans="2:16" ht="15.75" thickBot="1" x14ac:dyDescent="0.3">
      <c r="B26" s="1411"/>
      <c r="C26" s="1412"/>
      <c r="D26" s="1061"/>
      <c r="E26" s="1062"/>
      <c r="F26" s="1062"/>
      <c r="G26" s="1413"/>
      <c r="H26" s="2982"/>
      <c r="I26" s="2983"/>
      <c r="J26" s="2984"/>
      <c r="K26" s="842"/>
      <c r="L26" s="842"/>
      <c r="M26" s="842"/>
      <c r="N26" s="1964"/>
      <c r="O26" s="1962"/>
      <c r="P26" s="1963"/>
    </row>
    <row r="27" spans="2:16" ht="15.75" thickBot="1" x14ac:dyDescent="0.3">
      <c r="B27" s="3009" t="s">
        <v>9</v>
      </c>
      <c r="C27" s="3010"/>
      <c r="D27" s="3010"/>
      <c r="E27" s="3010"/>
      <c r="F27" s="3010"/>
      <c r="G27" s="3010"/>
      <c r="H27" s="3010"/>
      <c r="I27" s="3010"/>
      <c r="J27" s="3011"/>
      <c r="K27" s="1410"/>
      <c r="L27" s="1400"/>
      <c r="M27" s="1064"/>
      <c r="N27" s="1372">
        <f>SUM(N14:N26)</f>
        <v>9494583.2300000004</v>
      </c>
      <c r="O27" s="1373">
        <f>SUM(O14:O26)</f>
        <v>6820937.4199999999</v>
      </c>
      <c r="P27" s="76">
        <f>SUM(P14:P26)</f>
        <v>13194580.23</v>
      </c>
    </row>
    <row r="28" spans="2:16" x14ac:dyDescent="0.25">
      <c r="B28" s="3088"/>
      <c r="C28" s="3089"/>
      <c r="D28" s="3089"/>
      <c r="E28" s="3089"/>
      <c r="F28" s="1404"/>
      <c r="G28" s="1395"/>
      <c r="H28" s="1275"/>
      <c r="I28" s="1275"/>
      <c r="J28" s="1287"/>
      <c r="K28" s="1275"/>
      <c r="L28" s="1275"/>
      <c r="M28" s="1275"/>
      <c r="N28" s="1287"/>
      <c r="O28" s="1287"/>
      <c r="P28" s="1144"/>
    </row>
    <row r="29" spans="2:16" x14ac:dyDescent="0.25">
      <c r="B29" s="3090" t="s">
        <v>10</v>
      </c>
      <c r="C29" s="3086"/>
      <c r="D29" s="3086"/>
      <c r="E29" s="3086"/>
      <c r="F29" s="3086"/>
      <c r="G29" s="1359"/>
      <c r="H29" s="1247"/>
      <c r="I29" s="3086" t="s">
        <v>11</v>
      </c>
      <c r="J29" s="3086"/>
      <c r="K29" s="3086"/>
      <c r="L29" s="1247"/>
      <c r="M29" s="1247"/>
      <c r="N29" s="3086" t="s">
        <v>12</v>
      </c>
      <c r="O29" s="3086"/>
      <c r="P29" s="3087"/>
    </row>
    <row r="30" spans="2:16" ht="15.75" thickBot="1" x14ac:dyDescent="0.3">
      <c r="B30" s="1292"/>
      <c r="C30" s="1293"/>
      <c r="D30" s="1293"/>
      <c r="E30" s="1293"/>
      <c r="F30" s="1397"/>
      <c r="G30" s="1397"/>
      <c r="H30" s="1293"/>
      <c r="I30" s="1293"/>
      <c r="J30" s="1293"/>
      <c r="K30" s="1293"/>
      <c r="L30" s="1293"/>
      <c r="M30" s="1293"/>
      <c r="N30" s="1293"/>
      <c r="O30" s="1293"/>
      <c r="P30" s="1295"/>
    </row>
    <row r="31" spans="2:16" x14ac:dyDescent="0.25">
      <c r="B31" s="841"/>
      <c r="C31" s="841"/>
      <c r="D31" s="841"/>
      <c r="E31" s="841"/>
      <c r="F31" s="843"/>
      <c r="G31" s="843"/>
      <c r="H31" s="841"/>
      <c r="I31" s="841"/>
      <c r="J31" s="841"/>
      <c r="K31" s="841"/>
      <c r="L31" s="841"/>
      <c r="M31" s="841"/>
      <c r="N31" s="841"/>
      <c r="O31" s="841"/>
      <c r="P31" s="841">
        <v>8</v>
      </c>
    </row>
  </sheetData>
  <mergeCells count="35">
    <mergeCell ref="H22:J22"/>
    <mergeCell ref="H23:J23"/>
    <mergeCell ref="H24:J24"/>
    <mergeCell ref="H25:J25"/>
    <mergeCell ref="H26:J26"/>
    <mergeCell ref="N29:P29"/>
    <mergeCell ref="F9:J9"/>
    <mergeCell ref="B28:E28"/>
    <mergeCell ref="B29:F29"/>
    <mergeCell ref="I29:K29"/>
    <mergeCell ref="H13:J13"/>
    <mergeCell ref="B27:J27"/>
    <mergeCell ref="B13:G13"/>
    <mergeCell ref="H18:J18"/>
    <mergeCell ref="H17:J17"/>
    <mergeCell ref="H14:J14"/>
    <mergeCell ref="H15:J15"/>
    <mergeCell ref="H16:J16"/>
    <mergeCell ref="H19:J19"/>
    <mergeCell ref="H20:J20"/>
    <mergeCell ref="H21:J21"/>
    <mergeCell ref="B5:P5"/>
    <mergeCell ref="B2:P2"/>
    <mergeCell ref="J10:P10"/>
    <mergeCell ref="H11:J12"/>
    <mergeCell ref="K11:K12"/>
    <mergeCell ref="L11:L12"/>
    <mergeCell ref="N11:N12"/>
    <mergeCell ref="O11:O12"/>
    <mergeCell ref="P11:P12"/>
    <mergeCell ref="B3:P3"/>
    <mergeCell ref="B4:P4"/>
    <mergeCell ref="O6:P6"/>
    <mergeCell ref="B8:P8"/>
    <mergeCell ref="B11:G11"/>
  </mergeCells>
  <pageMargins left="0.70866141732283472" right="0.70866141732283472" top="1.3385826771653544" bottom="0.74803149606299213" header="0.31496062992125984" footer="0.31496062992125984"/>
  <pageSetup paperSize="5" scale="7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FF0000"/>
    <pageSetUpPr fitToPage="1"/>
  </sheetPr>
  <dimension ref="A1:AV51"/>
  <sheetViews>
    <sheetView zoomScaleNormal="100" zoomScalePageLayoutView="80" workbookViewId="0">
      <selection activeCell="H28" sqref="H28"/>
    </sheetView>
  </sheetViews>
  <sheetFormatPr baseColWidth="10" defaultRowHeight="15" x14ac:dyDescent="0.25"/>
  <cols>
    <col min="1" max="1" width="11.42578125" style="1246"/>
    <col min="2" max="9" width="5.5703125" customWidth="1"/>
    <col min="10" max="14" width="5.42578125" customWidth="1"/>
    <col min="17" max="17" width="11.42578125" customWidth="1"/>
    <col min="18" max="18" width="23.42578125" customWidth="1"/>
    <col min="19" max="19" width="9.85546875" customWidth="1"/>
    <col min="20" max="20" width="12.7109375" customWidth="1"/>
    <col min="21" max="22" width="7.140625" customWidth="1"/>
    <col min="23" max="25" width="18.2851562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425" t="s">
        <v>684</v>
      </c>
      <c r="C5" s="424"/>
      <c r="D5" s="268"/>
      <c r="E5" s="268"/>
      <c r="F5" s="268"/>
      <c r="G5" s="268"/>
      <c r="H5" s="268"/>
      <c r="I5" s="34"/>
      <c r="J5" s="34"/>
      <c r="K5" s="34"/>
      <c r="L5" s="34"/>
      <c r="M5" s="268"/>
      <c r="N5" s="268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3037"/>
    </row>
    <row r="6" spans="2:25" x14ac:dyDescent="0.25">
      <c r="B6" s="55"/>
      <c r="C6" s="2"/>
      <c r="D6" s="2"/>
      <c r="E6" s="2"/>
      <c r="F6" s="2"/>
      <c r="G6" s="2"/>
      <c r="H6" s="2"/>
      <c r="I6" s="1247"/>
      <c r="J6" s="1309" t="s">
        <v>1429</v>
      </c>
      <c r="K6" s="1309"/>
      <c r="L6" s="1309"/>
      <c r="M6" s="1247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25" x14ac:dyDescent="0.25">
      <c r="B7" s="3038" t="s">
        <v>755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ht="15.75" thickBot="1" x14ac:dyDescent="0.3">
      <c r="B9" s="472" t="s">
        <v>686</v>
      </c>
      <c r="C9" s="193"/>
      <c r="D9" s="193"/>
      <c r="E9" s="193"/>
      <c r="F9" s="64"/>
      <c r="G9" s="64"/>
      <c r="H9" s="64"/>
      <c r="I9" s="3022" t="s">
        <v>764</v>
      </c>
      <c r="J9" s="3022"/>
      <c r="K9" s="3022"/>
      <c r="L9" s="3022"/>
      <c r="M9" s="3022"/>
      <c r="N9" s="3022"/>
      <c r="O9" s="3022"/>
      <c r="P9" s="3022"/>
      <c r="Q9" s="3022"/>
      <c r="R9" s="3022"/>
      <c r="S9" s="3022"/>
      <c r="T9" s="3022"/>
      <c r="U9" s="64"/>
      <c r="V9" s="64"/>
      <c r="W9" s="64"/>
      <c r="X9" s="64"/>
      <c r="Y9" s="68"/>
    </row>
    <row r="10" spans="2:25" ht="16.5" customHeight="1" thickBot="1" x14ac:dyDescent="0.3">
      <c r="B10" s="3401" t="s">
        <v>765</v>
      </c>
      <c r="C10" s="3401" t="s">
        <v>768</v>
      </c>
      <c r="D10" s="3009" t="s">
        <v>16</v>
      </c>
      <c r="E10" s="3010"/>
      <c r="F10" s="3010"/>
      <c r="G10" s="3010"/>
      <c r="H10" s="3011"/>
      <c r="I10" s="3407" t="s">
        <v>695</v>
      </c>
      <c r="J10" s="3010" t="s">
        <v>45</v>
      </c>
      <c r="K10" s="3010"/>
      <c r="L10" s="3010"/>
      <c r="M10" s="3010"/>
      <c r="N10" s="3011"/>
      <c r="O10" s="1077"/>
      <c r="P10" s="1075"/>
      <c r="Q10" s="1075"/>
      <c r="R10" s="1078"/>
      <c r="S10" s="3394" t="s">
        <v>80</v>
      </c>
      <c r="T10" s="3394" t="s">
        <v>769</v>
      </c>
      <c r="U10" s="3246" t="s">
        <v>678</v>
      </c>
      <c r="V10" s="3394" t="s">
        <v>14</v>
      </c>
      <c r="W10" s="3413" t="s">
        <v>2304</v>
      </c>
      <c r="X10" s="3414"/>
      <c r="Y10" s="1087" t="s">
        <v>2455</v>
      </c>
    </row>
    <row r="11" spans="2:25" ht="15" customHeight="1" x14ac:dyDescent="0.25">
      <c r="B11" s="3402"/>
      <c r="C11" s="3402"/>
      <c r="D11" s="3401" t="s">
        <v>20</v>
      </c>
      <c r="E11" s="3401" t="s">
        <v>21</v>
      </c>
      <c r="F11" s="3550" t="s">
        <v>766</v>
      </c>
      <c r="G11" s="3401" t="s">
        <v>767</v>
      </c>
      <c r="H11" s="3401" t="s">
        <v>694</v>
      </c>
      <c r="I11" s="3408"/>
      <c r="J11" s="3401" t="s">
        <v>671</v>
      </c>
      <c r="K11" s="3401" t="s">
        <v>43</v>
      </c>
      <c r="L11" s="3549" t="s">
        <v>5</v>
      </c>
      <c r="M11" s="3548" t="s">
        <v>113</v>
      </c>
      <c r="N11" s="3408" t="s">
        <v>6</v>
      </c>
      <c r="O11" s="1076"/>
      <c r="P11" s="1040"/>
      <c r="Q11" s="1040"/>
      <c r="R11" s="1079"/>
      <c r="S11" s="3403"/>
      <c r="T11" s="3403"/>
      <c r="U11" s="3200"/>
      <c r="V11" s="3395"/>
      <c r="W11" s="3403" t="s">
        <v>770</v>
      </c>
      <c r="X11" s="3403" t="s">
        <v>761</v>
      </c>
      <c r="Y11" s="3403" t="s">
        <v>771</v>
      </c>
    </row>
    <row r="12" spans="2:25" x14ac:dyDescent="0.25">
      <c r="B12" s="3402"/>
      <c r="C12" s="3402"/>
      <c r="D12" s="3402"/>
      <c r="E12" s="3402"/>
      <c r="F12" s="3550"/>
      <c r="G12" s="3402"/>
      <c r="H12" s="3402"/>
      <c r="I12" s="3408"/>
      <c r="J12" s="3402"/>
      <c r="K12" s="3402"/>
      <c r="L12" s="3549"/>
      <c r="M12" s="3548"/>
      <c r="N12" s="3408"/>
      <c r="O12" s="2999" t="s">
        <v>46</v>
      </c>
      <c r="P12" s="3000"/>
      <c r="Q12" s="3000"/>
      <c r="R12" s="3001"/>
      <c r="S12" s="3403"/>
      <c r="T12" s="3403"/>
      <c r="U12" s="3200"/>
      <c r="V12" s="3395"/>
      <c r="W12" s="3395"/>
      <c r="X12" s="3395"/>
      <c r="Y12" s="3395"/>
    </row>
    <row r="13" spans="2:25" x14ac:dyDescent="0.25">
      <c r="B13" s="3402"/>
      <c r="C13" s="3402"/>
      <c r="D13" s="3402"/>
      <c r="E13" s="3402"/>
      <c r="F13" s="3550"/>
      <c r="G13" s="3402"/>
      <c r="H13" s="3402"/>
      <c r="I13" s="3408"/>
      <c r="J13" s="3402"/>
      <c r="K13" s="3402"/>
      <c r="L13" s="3549"/>
      <c r="M13" s="3548"/>
      <c r="N13" s="3408"/>
      <c r="O13" s="1076"/>
      <c r="P13" s="1040"/>
      <c r="Q13" s="1040"/>
      <c r="R13" s="1079"/>
      <c r="S13" s="3403"/>
      <c r="T13" s="3403"/>
      <c r="U13" s="3200"/>
      <c r="V13" s="3395"/>
      <c r="W13" s="3395"/>
      <c r="X13" s="3395"/>
      <c r="Y13" s="3395"/>
    </row>
    <row r="14" spans="2:25" ht="36.75" customHeight="1" thickBot="1" x14ac:dyDescent="0.3">
      <c r="B14" s="3402"/>
      <c r="C14" s="3402"/>
      <c r="D14" s="3402"/>
      <c r="E14" s="3402"/>
      <c r="F14" s="3550"/>
      <c r="G14" s="3402"/>
      <c r="H14" s="3402"/>
      <c r="I14" s="3408"/>
      <c r="J14" s="3402"/>
      <c r="K14" s="3402"/>
      <c r="L14" s="3549"/>
      <c r="M14" s="3548"/>
      <c r="N14" s="3408"/>
      <c r="O14" s="1076"/>
      <c r="P14" s="1040"/>
      <c r="Q14" s="1040"/>
      <c r="R14" s="190"/>
      <c r="S14" s="3403"/>
      <c r="T14" s="3403"/>
      <c r="U14" s="3200"/>
      <c r="V14" s="3395"/>
      <c r="W14" s="3395"/>
      <c r="X14" s="3395"/>
      <c r="Y14" s="3395"/>
    </row>
    <row r="15" spans="2:25" ht="15.75" thickBot="1" x14ac:dyDescent="0.3">
      <c r="B15" s="470">
        <v>1</v>
      </c>
      <c r="C15" s="45">
        <v>2</v>
      </c>
      <c r="D15" s="45">
        <v>3</v>
      </c>
      <c r="E15" s="45">
        <v>4</v>
      </c>
      <c r="F15" s="45">
        <v>5</v>
      </c>
      <c r="G15" s="1086">
        <v>6</v>
      </c>
      <c r="H15" s="45">
        <v>7</v>
      </c>
      <c r="I15" s="45"/>
      <c r="J15" s="45">
        <v>8</v>
      </c>
      <c r="K15" s="45">
        <v>9</v>
      </c>
      <c r="L15" s="45">
        <v>10</v>
      </c>
      <c r="M15" s="45">
        <v>11</v>
      </c>
      <c r="N15" s="1180">
        <v>12</v>
      </c>
      <c r="O15" s="3211">
        <v>13</v>
      </c>
      <c r="P15" s="3212"/>
      <c r="Q15" s="3212"/>
      <c r="R15" s="3213"/>
      <c r="S15" s="45"/>
      <c r="T15" s="45">
        <v>14</v>
      </c>
      <c r="U15" s="1069">
        <v>15</v>
      </c>
      <c r="V15" s="1069">
        <v>16</v>
      </c>
      <c r="W15" s="1069">
        <v>17</v>
      </c>
      <c r="X15" s="1069">
        <v>18</v>
      </c>
      <c r="Y15" s="1092">
        <v>19</v>
      </c>
    </row>
    <row r="16" spans="2:25" s="1468" customFormat="1" ht="19.5" customHeight="1" x14ac:dyDescent="0.25">
      <c r="B16" s="2914"/>
      <c r="C16" s="2827"/>
      <c r="D16" s="2352" t="s">
        <v>598</v>
      </c>
      <c r="E16" s="2352" t="s">
        <v>541</v>
      </c>
      <c r="F16" s="2352" t="s">
        <v>1680</v>
      </c>
      <c r="G16" s="2307"/>
      <c r="H16" s="2307"/>
      <c r="I16" s="2828"/>
      <c r="J16" s="2389">
        <v>2</v>
      </c>
      <c r="K16" s="2389">
        <v>2</v>
      </c>
      <c r="L16" s="2389">
        <v>8</v>
      </c>
      <c r="M16" s="2389">
        <v>7</v>
      </c>
      <c r="N16" s="2455"/>
      <c r="O16" s="3545" t="s">
        <v>1856</v>
      </c>
      <c r="P16" s="3546"/>
      <c r="Q16" s="3546"/>
      <c r="R16" s="3547"/>
      <c r="S16" s="2915"/>
      <c r="T16" s="2915"/>
      <c r="U16" s="2329"/>
      <c r="V16" s="2448"/>
      <c r="W16" s="2024"/>
      <c r="X16" s="2025"/>
      <c r="Y16" s="2026"/>
    </row>
    <row r="17" spans="2:25" s="1468" customFormat="1" x14ac:dyDescent="0.25">
      <c r="B17" s="2303" t="s">
        <v>53</v>
      </c>
      <c r="C17" s="2827"/>
      <c r="D17" s="2307"/>
      <c r="E17" s="2307"/>
      <c r="F17" s="2307"/>
      <c r="G17" s="2307"/>
      <c r="H17" s="2307"/>
      <c r="I17" s="2828"/>
      <c r="J17" s="2916">
        <v>2</v>
      </c>
      <c r="K17" s="2916">
        <v>2</v>
      </c>
      <c r="L17" s="2894">
        <v>8</v>
      </c>
      <c r="M17" s="2894">
        <v>7</v>
      </c>
      <c r="N17" s="2893" t="s">
        <v>721</v>
      </c>
      <c r="O17" s="3455" t="s">
        <v>1857</v>
      </c>
      <c r="P17" s="3104"/>
      <c r="Q17" s="3104"/>
      <c r="R17" s="3456"/>
      <c r="S17" s="2328">
        <v>1101</v>
      </c>
      <c r="T17" s="2322">
        <v>30</v>
      </c>
      <c r="U17" s="2329">
        <v>9996</v>
      </c>
      <c r="V17" s="2328">
        <v>102</v>
      </c>
      <c r="W17" s="2330">
        <v>5000</v>
      </c>
      <c r="X17" s="2917">
        <v>3750</v>
      </c>
      <c r="Y17" s="2330">
        <v>5000</v>
      </c>
    </row>
    <row r="18" spans="2:25" s="1468" customFormat="1" x14ac:dyDescent="0.25">
      <c r="B18" s="2300"/>
      <c r="C18" s="2301"/>
      <c r="D18" s="2281"/>
      <c r="E18" s="2281"/>
      <c r="F18" s="2281"/>
      <c r="G18" s="2281"/>
      <c r="H18" s="2281"/>
      <c r="I18" s="2302"/>
      <c r="J18" s="2275" t="s">
        <v>675</v>
      </c>
      <c r="K18" s="2276" t="s">
        <v>680</v>
      </c>
      <c r="L18" s="2276" t="s">
        <v>677</v>
      </c>
      <c r="M18" s="2276" t="s">
        <v>677</v>
      </c>
      <c r="N18" s="2277"/>
      <c r="O18" s="3387" t="s">
        <v>1694</v>
      </c>
      <c r="P18" s="3149"/>
      <c r="Q18" s="3149"/>
      <c r="R18" s="3388"/>
      <c r="S18" s="2829"/>
      <c r="T18" s="2502"/>
      <c r="U18" s="2322"/>
      <c r="V18" s="2291"/>
      <c r="W18" s="2830"/>
      <c r="X18" s="2831"/>
      <c r="Y18" s="2832"/>
    </row>
    <row r="19" spans="2:25" s="1468" customFormat="1" x14ac:dyDescent="0.25">
      <c r="B19" s="2300" t="s">
        <v>53</v>
      </c>
      <c r="C19" s="2301"/>
      <c r="D19" s="2281"/>
      <c r="E19" s="2281"/>
      <c r="F19" s="2281"/>
      <c r="G19" s="2281"/>
      <c r="H19" s="2281"/>
      <c r="I19" s="2302"/>
      <c r="J19" s="2280" t="s">
        <v>675</v>
      </c>
      <c r="K19" s="2281" t="s">
        <v>680</v>
      </c>
      <c r="L19" s="2281" t="s">
        <v>677</v>
      </c>
      <c r="M19" s="2282" t="s">
        <v>677</v>
      </c>
      <c r="N19" s="2312" t="s">
        <v>598</v>
      </c>
      <c r="O19" s="3418" t="s">
        <v>64</v>
      </c>
      <c r="P19" s="3419"/>
      <c r="Q19" s="3419"/>
      <c r="R19" s="3420"/>
      <c r="S19" s="2279">
        <v>1101</v>
      </c>
      <c r="T19" s="2279">
        <v>30</v>
      </c>
      <c r="U19" s="2279">
        <v>9995</v>
      </c>
      <c r="V19" s="2857">
        <v>102</v>
      </c>
      <c r="W19" s="2910">
        <v>5000</v>
      </c>
      <c r="X19" s="2910">
        <v>3750</v>
      </c>
      <c r="Y19" s="2776">
        <v>5000</v>
      </c>
    </row>
    <row r="20" spans="2:25" s="1468" customFormat="1" ht="14.25" customHeight="1" x14ac:dyDescent="0.25">
      <c r="B20" s="2300" t="s">
        <v>53</v>
      </c>
      <c r="C20" s="2301"/>
      <c r="D20" s="2281"/>
      <c r="E20" s="2281"/>
      <c r="F20" s="2281"/>
      <c r="G20" s="2281"/>
      <c r="H20" s="2281"/>
      <c r="I20" s="2302"/>
      <c r="J20" s="2331" t="s">
        <v>675</v>
      </c>
      <c r="K20" s="2332" t="s">
        <v>680</v>
      </c>
      <c r="L20" s="2332" t="s">
        <v>675</v>
      </c>
      <c r="M20" s="2333" t="s">
        <v>680</v>
      </c>
      <c r="N20" s="2783" t="s">
        <v>598</v>
      </c>
      <c r="O20" s="3418" t="s">
        <v>449</v>
      </c>
      <c r="P20" s="3419"/>
      <c r="Q20" s="3419"/>
      <c r="R20" s="3420"/>
      <c r="S20" s="2855">
        <v>1101</v>
      </c>
      <c r="T20" s="2856">
        <v>30</v>
      </c>
      <c r="U20" s="2856">
        <v>9995</v>
      </c>
      <c r="V20" s="2856">
        <v>102</v>
      </c>
      <c r="W20" s="2918">
        <v>5000</v>
      </c>
      <c r="X20" s="2918">
        <v>3750</v>
      </c>
      <c r="Y20" s="2919"/>
    </row>
    <row r="21" spans="2:25" s="1468" customFormat="1" x14ac:dyDescent="0.25">
      <c r="B21" s="2300"/>
      <c r="C21" s="2301"/>
      <c r="D21" s="2281"/>
      <c r="E21" s="2281"/>
      <c r="F21" s="2281"/>
      <c r="G21" s="2281"/>
      <c r="H21" s="2281"/>
      <c r="I21" s="2302"/>
      <c r="J21" s="2300">
        <v>2</v>
      </c>
      <c r="K21" s="2300">
        <v>3</v>
      </c>
      <c r="L21" s="2300">
        <v>3</v>
      </c>
      <c r="M21" s="2300"/>
      <c r="N21" s="2319"/>
      <c r="O21" s="3387" t="s">
        <v>143</v>
      </c>
      <c r="P21" s="3149"/>
      <c r="Q21" s="3149"/>
      <c r="R21" s="3388"/>
      <c r="S21" s="2855"/>
      <c r="T21" s="2322"/>
      <c r="U21" s="2856"/>
      <c r="V21" s="2855"/>
      <c r="W21" s="2318"/>
      <c r="X21" s="2100"/>
      <c r="Y21" s="2318"/>
    </row>
    <row r="22" spans="2:25" s="1468" customFormat="1" x14ac:dyDescent="0.25">
      <c r="B22" s="2300" t="s">
        <v>53</v>
      </c>
      <c r="C22" s="2301"/>
      <c r="D22" s="2281"/>
      <c r="E22" s="2281"/>
      <c r="F22" s="2281"/>
      <c r="G22" s="2281"/>
      <c r="H22" s="2281"/>
      <c r="I22" s="2302"/>
      <c r="J22" s="2300" t="s">
        <v>675</v>
      </c>
      <c r="K22" s="2300" t="s">
        <v>680</v>
      </c>
      <c r="L22" s="2300" t="s">
        <v>680</v>
      </c>
      <c r="M22" s="2300" t="s">
        <v>677</v>
      </c>
      <c r="N22" s="2319"/>
      <c r="O22" s="3387" t="s">
        <v>1858</v>
      </c>
      <c r="P22" s="3149"/>
      <c r="Q22" s="3149"/>
      <c r="R22" s="3388"/>
      <c r="S22" s="2855"/>
      <c r="T22" s="2322"/>
      <c r="U22" s="2856"/>
      <c r="V22" s="2855"/>
      <c r="W22" s="2318"/>
      <c r="X22" s="2100"/>
      <c r="Y22" s="2318"/>
    </row>
    <row r="23" spans="2:25" s="1468" customFormat="1" x14ac:dyDescent="0.25">
      <c r="B23" s="2300" t="s">
        <v>53</v>
      </c>
      <c r="C23" s="2301"/>
      <c r="D23" s="2281"/>
      <c r="E23" s="2281"/>
      <c r="F23" s="2281"/>
      <c r="G23" s="2281"/>
      <c r="H23" s="2281"/>
      <c r="I23" s="2302"/>
      <c r="J23" s="2334">
        <v>2</v>
      </c>
      <c r="K23" s="2334" t="s">
        <v>680</v>
      </c>
      <c r="L23" s="2320">
        <v>3</v>
      </c>
      <c r="M23" s="2320" t="s">
        <v>677</v>
      </c>
      <c r="N23" s="2319" t="s">
        <v>598</v>
      </c>
      <c r="O23" s="3455" t="s">
        <v>1858</v>
      </c>
      <c r="P23" s="3104"/>
      <c r="Q23" s="3104"/>
      <c r="R23" s="3456"/>
      <c r="S23" s="2855">
        <v>1101</v>
      </c>
      <c r="T23" s="2322">
        <v>30</v>
      </c>
      <c r="U23" s="2856">
        <v>9996</v>
      </c>
      <c r="V23" s="2855">
        <v>102</v>
      </c>
      <c r="W23" s="2318">
        <v>5000</v>
      </c>
      <c r="X23" s="2100">
        <v>3750</v>
      </c>
      <c r="Y23" s="2318">
        <v>5000</v>
      </c>
    </row>
    <row r="24" spans="2:25" s="1468" customFormat="1" x14ac:dyDescent="0.25">
      <c r="B24" s="2300" t="s">
        <v>53</v>
      </c>
      <c r="C24" s="2301"/>
      <c r="D24" s="2281"/>
      <c r="E24" s="2281"/>
      <c r="F24" s="2281"/>
      <c r="G24" s="2281"/>
      <c r="H24" s="2281"/>
      <c r="I24" s="2302"/>
      <c r="J24" s="2300">
        <v>2</v>
      </c>
      <c r="K24" s="2300">
        <v>3</v>
      </c>
      <c r="L24" s="2300">
        <v>3</v>
      </c>
      <c r="M24" s="2300"/>
      <c r="N24" s="2289"/>
      <c r="O24" s="3387" t="s">
        <v>1859</v>
      </c>
      <c r="P24" s="3149"/>
      <c r="Q24" s="3149"/>
      <c r="R24" s="3388"/>
      <c r="S24" s="2855"/>
      <c r="T24" s="2322"/>
      <c r="U24" s="2856"/>
      <c r="V24" s="2855"/>
      <c r="W24" s="2318"/>
      <c r="X24" s="2100"/>
      <c r="Y24" s="2318"/>
    </row>
    <row r="25" spans="2:25" s="1468" customFormat="1" x14ac:dyDescent="0.25">
      <c r="B25" s="2300"/>
      <c r="C25" s="2301"/>
      <c r="D25" s="2281"/>
      <c r="E25" s="2281"/>
      <c r="F25" s="2281"/>
      <c r="G25" s="2281"/>
      <c r="H25" s="2281"/>
      <c r="I25" s="2302"/>
      <c r="J25" s="2300"/>
      <c r="K25" s="2300"/>
      <c r="L25" s="2300"/>
      <c r="M25" s="2300"/>
      <c r="N25" s="2289"/>
      <c r="O25" s="2850"/>
      <c r="P25" s="2849"/>
      <c r="Q25" s="2849"/>
      <c r="R25" s="2851"/>
      <c r="S25" s="2855"/>
      <c r="T25" s="2322"/>
      <c r="U25" s="2856"/>
      <c r="V25" s="2855"/>
      <c r="W25" s="2318"/>
      <c r="X25" s="2100"/>
      <c r="Y25" s="2318"/>
    </row>
    <row r="26" spans="2:25" s="1468" customFormat="1" x14ac:dyDescent="0.25">
      <c r="B26" s="2300" t="s">
        <v>1734</v>
      </c>
      <c r="C26" s="2301"/>
      <c r="D26" s="2281"/>
      <c r="E26" s="2281"/>
      <c r="F26" s="2281"/>
      <c r="G26" s="2281"/>
      <c r="H26" s="2281"/>
      <c r="I26" s="2302"/>
      <c r="J26" s="2300" t="s">
        <v>675</v>
      </c>
      <c r="K26" s="2300" t="s">
        <v>680</v>
      </c>
      <c r="L26" s="2300" t="s">
        <v>737</v>
      </c>
      <c r="M26" s="2300" t="s">
        <v>677</v>
      </c>
      <c r="N26" s="2289" t="s">
        <v>598</v>
      </c>
      <c r="O26" s="2850" t="s">
        <v>2559</v>
      </c>
      <c r="P26" s="2849"/>
      <c r="Q26" s="2849"/>
      <c r="R26" s="2851"/>
      <c r="S26" s="2855">
        <v>1101</v>
      </c>
      <c r="T26" s="2322">
        <v>30</v>
      </c>
      <c r="U26" s="2856">
        <v>9996</v>
      </c>
      <c r="V26" s="2855">
        <v>102</v>
      </c>
      <c r="W26" s="2318"/>
      <c r="X26" s="2100"/>
      <c r="Y26" s="2318">
        <v>5000</v>
      </c>
    </row>
    <row r="27" spans="2:25" s="1468" customFormat="1" x14ac:dyDescent="0.25">
      <c r="B27" s="2300" t="s">
        <v>53</v>
      </c>
      <c r="C27" s="2301"/>
      <c r="D27" s="2281"/>
      <c r="E27" s="2281"/>
      <c r="F27" s="2281"/>
      <c r="G27" s="2281"/>
      <c r="H27" s="2281"/>
      <c r="I27" s="2302"/>
      <c r="J27" s="2300">
        <v>2</v>
      </c>
      <c r="K27" s="2300">
        <v>3</v>
      </c>
      <c r="L27" s="2300">
        <v>9</v>
      </c>
      <c r="M27" s="2300">
        <v>2</v>
      </c>
      <c r="N27" s="2289"/>
      <c r="O27" s="3387" t="s">
        <v>1270</v>
      </c>
      <c r="P27" s="3149"/>
      <c r="Q27" s="3149"/>
      <c r="R27" s="3388"/>
      <c r="S27" s="2855"/>
      <c r="T27" s="2322"/>
      <c r="U27" s="2856"/>
      <c r="V27" s="2855"/>
      <c r="W27" s="2318"/>
      <c r="X27" s="2100"/>
      <c r="Y27" s="2318"/>
    </row>
    <row r="28" spans="2:25" s="1468" customFormat="1" x14ac:dyDescent="0.25">
      <c r="B28" s="2300" t="s">
        <v>53</v>
      </c>
      <c r="C28" s="2301"/>
      <c r="D28" s="2281"/>
      <c r="E28" s="2281"/>
      <c r="F28" s="2281"/>
      <c r="G28" s="2281"/>
      <c r="H28" s="2281"/>
      <c r="I28" s="2302"/>
      <c r="J28" s="2334">
        <v>2</v>
      </c>
      <c r="K28" s="2334">
        <v>3</v>
      </c>
      <c r="L28" s="2320">
        <v>9</v>
      </c>
      <c r="M28" s="2320" t="s">
        <v>675</v>
      </c>
      <c r="N28" s="2319" t="s">
        <v>598</v>
      </c>
      <c r="O28" s="3455" t="s">
        <v>1270</v>
      </c>
      <c r="P28" s="3104"/>
      <c r="Q28" s="3104"/>
      <c r="R28" s="3456"/>
      <c r="S28" s="2855">
        <v>1101</v>
      </c>
      <c r="T28" s="2322">
        <v>30</v>
      </c>
      <c r="U28" s="2856">
        <v>9996</v>
      </c>
      <c r="V28" s="2855">
        <v>102</v>
      </c>
      <c r="W28" s="2318">
        <v>10000</v>
      </c>
      <c r="X28" s="2100">
        <v>7500</v>
      </c>
      <c r="Y28" s="2318">
        <v>10000</v>
      </c>
    </row>
    <row r="29" spans="2:25" s="1468" customFormat="1" x14ac:dyDescent="0.25">
      <c r="B29" s="2300" t="s">
        <v>53</v>
      </c>
      <c r="C29" s="2301"/>
      <c r="D29" s="2281"/>
      <c r="E29" s="2281"/>
      <c r="F29" s="2281"/>
      <c r="G29" s="2281"/>
      <c r="H29" s="2281"/>
      <c r="I29" s="2302"/>
      <c r="J29" s="2300" t="s">
        <v>675</v>
      </c>
      <c r="K29" s="2300" t="s">
        <v>680</v>
      </c>
      <c r="L29" s="2300" t="s">
        <v>737</v>
      </c>
      <c r="M29" s="2300" t="s">
        <v>737</v>
      </c>
      <c r="N29" s="2289"/>
      <c r="O29" s="3387" t="s">
        <v>806</v>
      </c>
      <c r="P29" s="3149"/>
      <c r="Q29" s="3149"/>
      <c r="R29" s="3388"/>
      <c r="S29" s="2855"/>
      <c r="T29" s="2322"/>
      <c r="U29" s="2856"/>
      <c r="V29" s="2855"/>
      <c r="W29" s="2318"/>
      <c r="X29" s="2100"/>
      <c r="Y29" s="2318"/>
    </row>
    <row r="30" spans="2:25" s="1468" customFormat="1" x14ac:dyDescent="0.25">
      <c r="B30" s="2300" t="s">
        <v>53</v>
      </c>
      <c r="C30" s="2301"/>
      <c r="D30" s="2281"/>
      <c r="E30" s="2281"/>
      <c r="F30" s="2281"/>
      <c r="G30" s="2281"/>
      <c r="H30" s="2281"/>
      <c r="I30" s="2302"/>
      <c r="J30" s="2334">
        <v>2</v>
      </c>
      <c r="K30" s="2334">
        <v>3</v>
      </c>
      <c r="L30" s="2320">
        <v>9</v>
      </c>
      <c r="M30" s="2320">
        <v>9</v>
      </c>
      <c r="N30" s="2319" t="s">
        <v>598</v>
      </c>
      <c r="O30" s="3418" t="s">
        <v>806</v>
      </c>
      <c r="P30" s="3419"/>
      <c r="Q30" s="3419"/>
      <c r="R30" s="3420"/>
      <c r="S30" s="2855">
        <v>1101</v>
      </c>
      <c r="T30" s="2322">
        <v>30</v>
      </c>
      <c r="U30" s="2856">
        <v>9996</v>
      </c>
      <c r="V30" s="2855">
        <v>102</v>
      </c>
      <c r="W30" s="2318">
        <v>10000</v>
      </c>
      <c r="X30" s="2100">
        <v>7500</v>
      </c>
      <c r="Y30" s="2318">
        <v>10000</v>
      </c>
    </row>
    <row r="31" spans="2:25" s="1468" customFormat="1" x14ac:dyDescent="0.25">
      <c r="B31" s="2300"/>
      <c r="C31" s="2301"/>
      <c r="D31" s="2281"/>
      <c r="E31" s="2281"/>
      <c r="F31" s="2281"/>
      <c r="G31" s="2281"/>
      <c r="H31" s="2281"/>
      <c r="I31" s="2302"/>
      <c r="J31" s="2300">
        <v>2</v>
      </c>
      <c r="K31" s="2300">
        <v>6</v>
      </c>
      <c r="L31" s="2300"/>
      <c r="M31" s="2300"/>
      <c r="N31" s="2289"/>
      <c r="O31" s="3387" t="s">
        <v>807</v>
      </c>
      <c r="P31" s="3149"/>
      <c r="Q31" s="3149"/>
      <c r="R31" s="3388"/>
      <c r="S31" s="2855"/>
      <c r="T31" s="2322"/>
      <c r="U31" s="2856"/>
      <c r="V31" s="2855"/>
      <c r="W31" s="2318"/>
      <c r="X31" s="2100"/>
      <c r="Y31" s="2318"/>
    </row>
    <row r="32" spans="2:25" s="1468" customFormat="1" x14ac:dyDescent="0.25">
      <c r="B32" s="2300"/>
      <c r="C32" s="2301"/>
      <c r="D32" s="2281"/>
      <c r="E32" s="2281"/>
      <c r="F32" s="2281"/>
      <c r="G32" s="2281"/>
      <c r="H32" s="2281"/>
      <c r="I32" s="2302"/>
      <c r="J32" s="2300">
        <v>2</v>
      </c>
      <c r="K32" s="2300">
        <v>6</v>
      </c>
      <c r="L32" s="2300">
        <v>1</v>
      </c>
      <c r="M32" s="2300"/>
      <c r="N32" s="2289"/>
      <c r="O32" s="3387" t="s">
        <v>808</v>
      </c>
      <c r="P32" s="3149"/>
      <c r="Q32" s="3149"/>
      <c r="R32" s="3388"/>
      <c r="S32" s="2855"/>
      <c r="T32" s="2322"/>
      <c r="U32" s="2856"/>
      <c r="V32" s="2855"/>
      <c r="W32" s="2318"/>
      <c r="X32" s="2100"/>
      <c r="Y32" s="2318"/>
    </row>
    <row r="33" spans="1:48" s="1468" customFormat="1" x14ac:dyDescent="0.25">
      <c r="B33" s="2300" t="s">
        <v>54</v>
      </c>
      <c r="C33" s="2301"/>
      <c r="D33" s="2281"/>
      <c r="E33" s="2281"/>
      <c r="F33" s="2281"/>
      <c r="G33" s="2281"/>
      <c r="H33" s="2281"/>
      <c r="I33" s="2302"/>
      <c r="J33" s="2300" t="s">
        <v>675</v>
      </c>
      <c r="K33" s="2300" t="s">
        <v>743</v>
      </c>
      <c r="L33" s="2300" t="s">
        <v>677</v>
      </c>
      <c r="M33" s="2300" t="s">
        <v>677</v>
      </c>
      <c r="N33" s="2289"/>
      <c r="O33" s="3387" t="s">
        <v>746</v>
      </c>
      <c r="P33" s="3149"/>
      <c r="Q33" s="3149"/>
      <c r="R33" s="3388"/>
      <c r="S33" s="2855"/>
      <c r="T33" s="2322"/>
      <c r="U33" s="2856"/>
      <c r="V33" s="2855"/>
      <c r="W33" s="2318"/>
      <c r="X33" s="2100"/>
      <c r="Y33" s="2318"/>
    </row>
    <row r="34" spans="1:48" s="1468" customFormat="1" x14ac:dyDescent="0.25">
      <c r="B34" s="2300" t="s">
        <v>54</v>
      </c>
      <c r="C34" s="2301"/>
      <c r="D34" s="2281"/>
      <c r="E34" s="2281"/>
      <c r="F34" s="2281"/>
      <c r="G34" s="2281"/>
      <c r="H34" s="2281"/>
      <c r="I34" s="2302"/>
      <c r="J34" s="2334">
        <v>2</v>
      </c>
      <c r="K34" s="2334">
        <v>6</v>
      </c>
      <c r="L34" s="2320">
        <v>1</v>
      </c>
      <c r="M34" s="2320">
        <v>1</v>
      </c>
      <c r="N34" s="2319" t="s">
        <v>598</v>
      </c>
      <c r="O34" s="3455" t="s">
        <v>746</v>
      </c>
      <c r="P34" s="3104"/>
      <c r="Q34" s="3104"/>
      <c r="R34" s="3456"/>
      <c r="S34" s="2855">
        <v>1101</v>
      </c>
      <c r="T34" s="2322">
        <v>20</v>
      </c>
      <c r="U34" s="2856">
        <v>1955</v>
      </c>
      <c r="V34" s="2855">
        <v>100</v>
      </c>
      <c r="W34" s="2920">
        <v>10000</v>
      </c>
      <c r="X34" s="2100">
        <v>7500</v>
      </c>
      <c r="Y34" s="2920">
        <v>10000</v>
      </c>
    </row>
    <row r="35" spans="1:48" s="1468" customFormat="1" x14ac:dyDescent="0.25">
      <c r="B35" s="2334"/>
      <c r="C35" s="2301"/>
      <c r="D35" s="2281"/>
      <c r="E35" s="2281"/>
      <c r="F35" s="2281"/>
      <c r="G35" s="2281"/>
      <c r="H35" s="2281"/>
      <c r="I35" s="2302"/>
      <c r="J35" s="2334"/>
      <c r="K35" s="2334"/>
      <c r="L35" s="2300"/>
      <c r="M35" s="2300"/>
      <c r="N35" s="2289"/>
      <c r="O35" s="3542"/>
      <c r="P35" s="3543"/>
      <c r="Q35" s="3543"/>
      <c r="R35" s="3544"/>
      <c r="S35" s="2630"/>
      <c r="T35" s="2411"/>
      <c r="U35" s="2520"/>
      <c r="V35" s="2630"/>
      <c r="W35" s="2340"/>
      <c r="X35" s="2356"/>
      <c r="Y35" s="2340"/>
    </row>
    <row r="36" spans="1:48" s="1468" customFormat="1" x14ac:dyDescent="0.25">
      <c r="B36" s="2334"/>
      <c r="C36" s="2301"/>
      <c r="D36" s="2281"/>
      <c r="E36" s="2281"/>
      <c r="F36" s="2281"/>
      <c r="G36" s="2281"/>
      <c r="H36" s="2281"/>
      <c r="I36" s="2302"/>
      <c r="J36" s="2334"/>
      <c r="K36" s="2334"/>
      <c r="L36" s="2300"/>
      <c r="M36" s="2300"/>
      <c r="N36" s="2783"/>
      <c r="O36" s="2829"/>
      <c r="P36" s="1478"/>
      <c r="Q36" s="1478"/>
      <c r="R36" s="1531"/>
      <c r="S36" s="2385"/>
      <c r="T36" s="2409"/>
      <c r="U36" s="2324"/>
      <c r="V36" s="2321"/>
      <c r="W36" s="2318"/>
      <c r="X36" s="2100"/>
      <c r="Y36" s="2318"/>
    </row>
    <row r="37" spans="1:48" x14ac:dyDescent="0.25">
      <c r="B37" s="1156"/>
      <c r="C37" s="1194"/>
      <c r="D37" s="1327"/>
      <c r="E37" s="1327"/>
      <c r="F37" s="1327"/>
      <c r="G37" s="1327"/>
      <c r="H37" s="1327"/>
      <c r="I37" s="957"/>
      <c r="J37" s="1156"/>
      <c r="K37" s="1156"/>
      <c r="L37" s="482"/>
      <c r="M37" s="482"/>
      <c r="N37" s="484"/>
      <c r="O37" s="36"/>
      <c r="P37" s="10"/>
      <c r="Q37" s="10"/>
      <c r="R37" s="35"/>
      <c r="S37" s="58"/>
      <c r="T37" s="1255"/>
      <c r="U37" s="1342"/>
      <c r="V37" s="452"/>
      <c r="W37" s="348"/>
      <c r="X37" s="2021"/>
      <c r="Y37" s="348"/>
    </row>
    <row r="38" spans="1:48" ht="15.75" x14ac:dyDescent="0.25">
      <c r="B38" s="1156"/>
      <c r="C38" s="1194"/>
      <c r="D38" s="1327"/>
      <c r="E38" s="1327"/>
      <c r="F38" s="1327"/>
      <c r="G38" s="1327"/>
      <c r="H38" s="1327"/>
      <c r="I38" s="957"/>
      <c r="J38" s="1156"/>
      <c r="K38" s="1156"/>
      <c r="L38" s="482"/>
      <c r="M38" s="482"/>
      <c r="N38" s="484"/>
      <c r="O38" s="39"/>
      <c r="P38" s="21"/>
      <c r="Q38" s="21"/>
      <c r="R38" s="35"/>
      <c r="S38" s="58"/>
      <c r="T38" s="1255"/>
      <c r="U38" s="1353"/>
      <c r="V38" s="74"/>
      <c r="W38" s="348"/>
      <c r="X38" s="2021"/>
      <c r="Y38" s="348"/>
      <c r="Z38" s="1468"/>
      <c r="AA38" s="1468"/>
      <c r="AB38" s="1468"/>
      <c r="AC38" s="1468"/>
      <c r="AD38" s="1468"/>
      <c r="AE38" s="1468"/>
      <c r="AF38" s="1468"/>
      <c r="AG38" s="1468"/>
      <c r="AH38" s="1468"/>
      <c r="AI38" s="1468"/>
      <c r="AJ38" s="1468"/>
      <c r="AK38" s="1468"/>
      <c r="AL38" s="1468"/>
      <c r="AM38" s="1468"/>
      <c r="AN38" s="1468"/>
      <c r="AO38" s="1468"/>
      <c r="AP38" s="1468"/>
      <c r="AQ38" s="1468"/>
      <c r="AR38" s="1468"/>
      <c r="AS38" s="1468"/>
      <c r="AT38" s="1468"/>
      <c r="AU38" s="1468"/>
      <c r="AV38" s="1468"/>
    </row>
    <row r="39" spans="1:48" ht="15.75" thickBot="1" x14ac:dyDescent="0.3">
      <c r="B39" s="763"/>
      <c r="C39" s="1926"/>
      <c r="D39" s="1099"/>
      <c r="E39" s="1099"/>
      <c r="F39" s="1099"/>
      <c r="G39" s="1099"/>
      <c r="H39" s="1099"/>
      <c r="I39" s="1413"/>
      <c r="J39" s="763"/>
      <c r="K39" s="763"/>
      <c r="L39" s="488"/>
      <c r="M39" s="488"/>
      <c r="N39" s="504"/>
      <c r="O39" s="151"/>
      <c r="P39" s="85"/>
      <c r="Q39" s="85"/>
      <c r="R39" s="152"/>
      <c r="S39" s="84"/>
      <c r="T39" s="84"/>
      <c r="U39" s="153"/>
      <c r="V39" s="456"/>
      <c r="W39" s="2016"/>
      <c r="X39" s="2022"/>
      <c r="Y39" s="2016"/>
      <c r="Z39" s="1468"/>
      <c r="AA39" s="1468"/>
      <c r="AB39" s="1468"/>
      <c r="AC39" s="1468"/>
      <c r="AD39" s="1468"/>
      <c r="AE39" s="1468"/>
      <c r="AF39" s="1468"/>
      <c r="AG39" s="1468"/>
      <c r="AH39" s="1468"/>
      <c r="AI39" s="1468"/>
      <c r="AJ39" s="1468"/>
      <c r="AK39" s="1468"/>
      <c r="AL39" s="1468"/>
      <c r="AM39" s="1468"/>
      <c r="AN39" s="1468"/>
      <c r="AO39" s="1468"/>
      <c r="AP39" s="1468"/>
      <c r="AQ39" s="1468"/>
      <c r="AR39" s="1468"/>
      <c r="AS39" s="1468"/>
      <c r="AT39" s="1468"/>
      <c r="AU39" s="1468"/>
      <c r="AV39" s="1468"/>
    </row>
    <row r="40" spans="1:48" s="1888" customFormat="1" ht="15.75" thickBot="1" x14ac:dyDescent="0.3">
      <c r="A40" s="1468"/>
      <c r="B40" s="3415" t="s">
        <v>9</v>
      </c>
      <c r="C40" s="3416"/>
      <c r="D40" s="3416"/>
      <c r="E40" s="3416"/>
      <c r="F40" s="3416"/>
      <c r="G40" s="3416"/>
      <c r="H40" s="3416"/>
      <c r="I40" s="3416"/>
      <c r="J40" s="3416"/>
      <c r="K40" s="3416"/>
      <c r="L40" s="3416"/>
      <c r="M40" s="3416"/>
      <c r="N40" s="3416"/>
      <c r="O40" s="3416"/>
      <c r="P40" s="3416"/>
      <c r="Q40" s="3416"/>
      <c r="R40" s="3416"/>
      <c r="S40" s="3416"/>
      <c r="T40" s="3416"/>
      <c r="U40" s="3416"/>
      <c r="V40" s="3417"/>
      <c r="W40" s="2573">
        <f>SUM(W16:W39)</f>
        <v>50000</v>
      </c>
      <c r="X40" s="2576">
        <f>SUM(X16:X39)</f>
        <v>37500</v>
      </c>
      <c r="Y40" s="2573">
        <f>SUM(Y17:Y39)</f>
        <v>50000</v>
      </c>
      <c r="Z40" s="1468"/>
      <c r="AA40" s="1468"/>
      <c r="AB40" s="1468"/>
      <c r="AC40" s="1468"/>
      <c r="AD40" s="1468"/>
      <c r="AE40" s="1468"/>
      <c r="AF40" s="1468"/>
      <c r="AG40" s="1468"/>
      <c r="AH40" s="1468"/>
      <c r="AI40" s="1468"/>
      <c r="AJ40" s="1468"/>
      <c r="AK40" s="1468"/>
      <c r="AL40" s="1468"/>
      <c r="AM40" s="1468"/>
      <c r="AN40" s="1468"/>
      <c r="AO40" s="1468"/>
      <c r="AP40" s="1468"/>
      <c r="AQ40" s="1468"/>
      <c r="AR40" s="1468"/>
      <c r="AS40" s="1468"/>
      <c r="AT40" s="1468"/>
      <c r="AU40" s="1468"/>
      <c r="AV40" s="1468"/>
    </row>
    <row r="41" spans="1:48" ht="15.75" thickBot="1" x14ac:dyDescent="0.3">
      <c r="B41" s="3464" t="s">
        <v>144</v>
      </c>
      <c r="C41" s="3464"/>
      <c r="D41" s="3464"/>
      <c r="E41" s="3464"/>
      <c r="F41" s="3464"/>
      <c r="G41" s="3464"/>
      <c r="H41" s="3464"/>
      <c r="I41" s="3464"/>
      <c r="J41" s="3464"/>
      <c r="K41" s="3464"/>
      <c r="L41" s="3464"/>
      <c r="M41" s="3464"/>
      <c r="N41" s="3464"/>
      <c r="O41" s="3464"/>
      <c r="P41" s="3464"/>
      <c r="Q41" s="3464"/>
      <c r="R41" s="3464"/>
      <c r="S41" s="3464"/>
      <c r="T41" s="3464"/>
      <c r="U41" s="3464"/>
      <c r="V41" s="3465"/>
      <c r="W41" s="208">
        <f>(pag.34!W44+pag.35!W40)</f>
        <v>742000</v>
      </c>
      <c r="X41" s="207">
        <f>(pag.34!X44+pag.35!X40)</f>
        <v>556500</v>
      </c>
      <c r="Y41" s="267">
        <f>(pag.34!Y44+pag.35!Y40)</f>
        <v>877000</v>
      </c>
      <c r="Z41" s="1468"/>
      <c r="AA41" s="1468"/>
      <c r="AB41" s="1468"/>
      <c r="AC41" s="1468"/>
      <c r="AD41" s="1468"/>
      <c r="AE41" s="1468"/>
      <c r="AF41" s="1468"/>
      <c r="AG41" s="1468"/>
      <c r="AH41" s="1468"/>
      <c r="AI41" s="1468"/>
      <c r="AJ41" s="1468"/>
      <c r="AK41" s="1468"/>
      <c r="AL41" s="1468"/>
      <c r="AM41" s="1468"/>
      <c r="AN41" s="1468"/>
      <c r="AO41" s="1468"/>
      <c r="AP41" s="1468"/>
      <c r="AQ41" s="1468"/>
      <c r="AR41" s="1468"/>
      <c r="AS41" s="1468"/>
      <c r="AT41" s="1468"/>
      <c r="AU41" s="1468"/>
      <c r="AV41" s="1468"/>
    </row>
    <row r="42" spans="1:48" x14ac:dyDescent="0.25">
      <c r="B42" s="6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61"/>
      <c r="Z42" s="1468"/>
      <c r="AA42" s="1468"/>
      <c r="AB42" s="1468"/>
      <c r="AC42" s="1468"/>
      <c r="AD42" s="1468"/>
      <c r="AE42" s="1468"/>
      <c r="AF42" s="1468"/>
      <c r="AG42" s="1468"/>
      <c r="AH42" s="1468"/>
      <c r="AI42" s="1468"/>
      <c r="AJ42" s="1468"/>
      <c r="AK42" s="1468"/>
      <c r="AL42" s="1468"/>
      <c r="AM42" s="1468"/>
      <c r="AN42" s="1468"/>
      <c r="AO42" s="1468"/>
      <c r="AP42" s="1468"/>
      <c r="AQ42" s="1468"/>
      <c r="AR42" s="1468"/>
      <c r="AS42" s="1468"/>
      <c r="AT42" s="1468"/>
      <c r="AU42" s="1468"/>
      <c r="AV42" s="1468"/>
    </row>
    <row r="43" spans="1:48" x14ac:dyDescent="0.25">
      <c r="B43" s="55"/>
      <c r="C43" s="2"/>
      <c r="D43" s="18"/>
      <c r="E43" s="18"/>
      <c r="F43" s="18"/>
      <c r="G43" s="18"/>
      <c r="H43" s="18"/>
      <c r="I43" s="18"/>
      <c r="J43" s="26"/>
      <c r="K43" s="26"/>
      <c r="L43" s="26"/>
      <c r="M43" s="26"/>
      <c r="N43" s="26"/>
      <c r="O43" s="18"/>
      <c r="P43" s="18"/>
      <c r="Q43" s="18"/>
      <c r="R43" s="26"/>
      <c r="S43" s="26"/>
      <c r="T43" s="26"/>
      <c r="U43" s="26"/>
      <c r="V43" s="18"/>
      <c r="W43" s="18"/>
      <c r="X43" s="18"/>
      <c r="Y43" s="210"/>
      <c r="Z43" s="1468"/>
      <c r="AA43" s="1468"/>
      <c r="AB43" s="1468"/>
      <c r="AC43" s="1468"/>
      <c r="AD43" s="1468"/>
      <c r="AE43" s="1468"/>
      <c r="AF43" s="1468"/>
      <c r="AG43" s="1468"/>
      <c r="AH43" s="1468"/>
      <c r="AI43" s="1468"/>
      <c r="AJ43" s="1468"/>
      <c r="AK43" s="1468"/>
      <c r="AL43" s="1468"/>
      <c r="AM43" s="1468"/>
      <c r="AN43" s="1468"/>
      <c r="AO43" s="1468"/>
      <c r="AP43" s="1468"/>
      <c r="AQ43" s="1468"/>
      <c r="AR43" s="1468"/>
      <c r="AS43" s="1468"/>
      <c r="AT43" s="1468"/>
      <c r="AU43" s="1468"/>
      <c r="AV43" s="1468"/>
    </row>
    <row r="44" spans="1:48" x14ac:dyDescent="0.25">
      <c r="B44" s="55"/>
      <c r="C44" s="2"/>
      <c r="D44" s="3000" t="s">
        <v>28</v>
      </c>
      <c r="E44" s="3000"/>
      <c r="F44" s="3000"/>
      <c r="G44" s="3000"/>
      <c r="H44" s="3000"/>
      <c r="I44" s="3000"/>
      <c r="J44" s="26"/>
      <c r="K44" s="26"/>
      <c r="L44" s="26"/>
      <c r="M44" s="26"/>
      <c r="N44" s="26"/>
      <c r="O44" s="3000" t="s">
        <v>763</v>
      </c>
      <c r="P44" s="3000"/>
      <c r="Q44" s="3000"/>
      <c r="R44" s="26"/>
      <c r="S44" s="26"/>
      <c r="T44" s="26"/>
      <c r="U44" s="26"/>
      <c r="V44" s="3000" t="s">
        <v>12</v>
      </c>
      <c r="W44" s="3000"/>
      <c r="X44" s="3000"/>
      <c r="Y44" s="210"/>
    </row>
    <row r="45" spans="1:48" ht="15.75" thickBot="1" x14ac:dyDescent="0.3">
      <c r="B45" s="63"/>
      <c r="C45" s="64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80"/>
    </row>
    <row r="47" spans="1:48" x14ac:dyDescent="0.25">
      <c r="Y47">
        <v>35</v>
      </c>
    </row>
    <row r="49" spans="19:19" x14ac:dyDescent="0.25">
      <c r="S49" s="336"/>
    </row>
    <row r="50" spans="19:19" x14ac:dyDescent="0.25">
      <c r="S50" s="336"/>
    </row>
    <row r="51" spans="19:19" x14ac:dyDescent="0.25">
      <c r="S51" s="336"/>
    </row>
  </sheetData>
  <mergeCells count="55">
    <mergeCell ref="O32:R32"/>
    <mergeCell ref="O33:R33"/>
    <mergeCell ref="O34:R34"/>
    <mergeCell ref="O27:R27"/>
    <mergeCell ref="O28:R28"/>
    <mergeCell ref="O29:R29"/>
    <mergeCell ref="O30:R30"/>
    <mergeCell ref="O31:R31"/>
    <mergeCell ref="F11:F14"/>
    <mergeCell ref="K11:K14"/>
    <mergeCell ref="V10:V14"/>
    <mergeCell ref="W11:W14"/>
    <mergeCell ref="O12:R12"/>
    <mergeCell ref="U10:U14"/>
    <mergeCell ref="H11:H14"/>
    <mergeCell ref="I10:I14"/>
    <mergeCell ref="J10:N10"/>
    <mergeCell ref="J11:J14"/>
    <mergeCell ref="X11:X14"/>
    <mergeCell ref="W10:X10"/>
    <mergeCell ref="B7:Y7"/>
    <mergeCell ref="D10:H10"/>
    <mergeCell ref="I9:T9"/>
    <mergeCell ref="N11:N14"/>
    <mergeCell ref="M11:M14"/>
    <mergeCell ref="L11:L14"/>
    <mergeCell ref="B10:B14"/>
    <mergeCell ref="C10:C14"/>
    <mergeCell ref="D11:D14"/>
    <mergeCell ref="E11:E14"/>
    <mergeCell ref="G11:G14"/>
    <mergeCell ref="Y11:Y14"/>
    <mergeCell ref="S10:S14"/>
    <mergeCell ref="T10:T14"/>
    <mergeCell ref="O15:R15"/>
    <mergeCell ref="D44:I44"/>
    <mergeCell ref="O44:Q44"/>
    <mergeCell ref="V44:X44"/>
    <mergeCell ref="O35:R35"/>
    <mergeCell ref="B41:V41"/>
    <mergeCell ref="B40:V40"/>
    <mergeCell ref="O16:R16"/>
    <mergeCell ref="O17:R17"/>
    <mergeCell ref="O18:R18"/>
    <mergeCell ref="O19:R19"/>
    <mergeCell ref="O20:R20"/>
    <mergeCell ref="O21:R21"/>
    <mergeCell ref="O22:R22"/>
    <mergeCell ref="O23:R23"/>
    <mergeCell ref="O24:R24"/>
    <mergeCell ref="B1:Y1"/>
    <mergeCell ref="B2:Y2"/>
    <mergeCell ref="B3:Y3"/>
    <mergeCell ref="B4:Y4"/>
    <mergeCell ref="W5:Y5"/>
  </mergeCells>
  <pageMargins left="1" right="1" top="1" bottom="1" header="0.5" footer="0.5"/>
  <pageSetup paperSize="5" scale="65" fitToWidth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J46"/>
  <sheetViews>
    <sheetView topLeftCell="A7" workbookViewId="0">
      <selection activeCell="L22" sqref="L22"/>
    </sheetView>
  </sheetViews>
  <sheetFormatPr baseColWidth="10" defaultRowHeight="15" x14ac:dyDescent="0.25"/>
  <cols>
    <col min="1" max="1" width="11.5703125" style="1246"/>
    <col min="3" max="3" width="8" customWidth="1"/>
    <col min="4" max="4" width="8.7109375" customWidth="1"/>
    <col min="7" max="7" width="12.85546875" customWidth="1"/>
    <col min="9" max="9" width="13.140625" customWidth="1"/>
  </cols>
  <sheetData>
    <row r="1" spans="2:10" s="1246" customFormat="1" x14ac:dyDescent="0.25"/>
    <row r="2" spans="2:10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18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103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3483" t="s">
        <v>2457</v>
      </c>
      <c r="C5" s="3483"/>
      <c r="D5" s="3483"/>
      <c r="E5" s="3483"/>
      <c r="F5" s="3483"/>
      <c r="G5" s="3483"/>
      <c r="H5" s="3483"/>
      <c r="I5" s="3483"/>
    </row>
    <row r="6" spans="2:10" x14ac:dyDescent="0.25">
      <c r="B6" s="91" t="s">
        <v>75</v>
      </c>
    </row>
    <row r="7" spans="2:10" ht="15.75" thickBot="1" x14ac:dyDescent="0.3">
      <c r="F7" s="1293"/>
    </row>
    <row r="8" spans="2:10" ht="15.75" thickBot="1" x14ac:dyDescent="0.3">
      <c r="B8" s="184" t="s">
        <v>4</v>
      </c>
      <c r="C8" s="1797"/>
      <c r="D8" s="468">
        <v>7122</v>
      </c>
      <c r="E8" s="1806" t="s">
        <v>106</v>
      </c>
      <c r="F8" s="1309"/>
      <c r="G8" s="424"/>
      <c r="H8" s="424"/>
      <c r="I8" s="1312"/>
      <c r="J8" s="1288"/>
    </row>
    <row r="9" spans="2:10" ht="15.75" thickBot="1" x14ac:dyDescent="0.3">
      <c r="B9" s="184" t="s">
        <v>76</v>
      </c>
      <c r="C9" s="1321"/>
      <c r="D9" s="1086">
        <v>1</v>
      </c>
      <c r="E9" s="3211" t="s">
        <v>24</v>
      </c>
      <c r="F9" s="3212"/>
      <c r="G9" s="3212"/>
      <c r="H9" s="3212"/>
      <c r="I9" s="1295"/>
      <c r="J9" s="1288"/>
    </row>
    <row r="10" spans="2:10" ht="15.75" thickBot="1" x14ac:dyDescent="0.3">
      <c r="B10" s="466" t="s">
        <v>77</v>
      </c>
      <c r="D10" s="1086">
        <v>0</v>
      </c>
      <c r="E10" s="1772" t="s">
        <v>24</v>
      </c>
      <c r="F10" s="27"/>
      <c r="J10" s="1288"/>
    </row>
    <row r="11" spans="2:10" ht="15.75" thickBot="1" x14ac:dyDescent="0.3">
      <c r="B11" s="92" t="s">
        <v>78</v>
      </c>
      <c r="C11" s="1321"/>
      <c r="D11" s="1812">
        <v>0</v>
      </c>
      <c r="E11" s="3301" t="s">
        <v>146</v>
      </c>
      <c r="F11" s="3101"/>
      <c r="G11" s="1320"/>
      <c r="H11" s="1320"/>
      <c r="I11" s="1312"/>
      <c r="J11" s="1288"/>
    </row>
    <row r="12" spans="2:10" ht="15.75" thickBot="1" x14ac:dyDescent="0.3">
      <c r="B12" s="466" t="s">
        <v>79</v>
      </c>
      <c r="C12" s="1799"/>
      <c r="D12" s="1086">
        <v>2</v>
      </c>
      <c r="E12" s="3211" t="s">
        <v>1860</v>
      </c>
      <c r="F12" s="3212"/>
      <c r="G12" s="1320"/>
      <c r="H12" s="1293"/>
      <c r="I12" s="1312"/>
    </row>
    <row r="13" spans="2:10" ht="15.75" thickBot="1" x14ac:dyDescent="0.3">
      <c r="B13" s="466" t="s">
        <v>23</v>
      </c>
      <c r="C13" s="92"/>
      <c r="D13" s="1320" t="s">
        <v>146</v>
      </c>
      <c r="E13" s="27"/>
      <c r="F13" s="27"/>
      <c r="G13" s="1320"/>
      <c r="I13" s="1295"/>
    </row>
    <row r="14" spans="2:10" ht="15.75" thickBot="1" x14ac:dyDescent="0.3">
      <c r="B14" s="92" t="s">
        <v>80</v>
      </c>
      <c r="C14" s="1321"/>
      <c r="D14" s="161">
        <v>1101</v>
      </c>
      <c r="E14" s="746"/>
      <c r="F14" s="466" t="s">
        <v>83</v>
      </c>
      <c r="G14" s="92"/>
      <c r="H14" s="1180">
        <v>2111</v>
      </c>
      <c r="I14" s="1803"/>
    </row>
    <row r="15" spans="2:10" ht="15.75" thickBot="1" x14ac:dyDescent="0.3">
      <c r="B15" s="3243" t="s">
        <v>84</v>
      </c>
      <c r="C15" s="3245"/>
      <c r="D15" s="3009" t="s">
        <v>85</v>
      </c>
      <c r="E15" s="3010"/>
      <c r="F15" s="3011"/>
      <c r="G15" s="3009" t="s">
        <v>89</v>
      </c>
      <c r="H15" s="3010"/>
      <c r="I15" s="3011"/>
    </row>
    <row r="16" spans="2:10" ht="15.75" thickBot="1" x14ac:dyDescent="0.3">
      <c r="B16" s="3214"/>
      <c r="C16" s="3216"/>
      <c r="D16" s="3469" t="s">
        <v>86</v>
      </c>
      <c r="E16" s="3009" t="s">
        <v>90</v>
      </c>
      <c r="F16" s="3011"/>
      <c r="G16" s="3394" t="s">
        <v>86</v>
      </c>
      <c r="H16" s="3009" t="s">
        <v>91</v>
      </c>
      <c r="I16" s="3011"/>
    </row>
    <row r="17" spans="2:9" ht="15.75" thickBot="1" x14ac:dyDescent="0.3">
      <c r="B17" s="3217"/>
      <c r="C17" s="3219"/>
      <c r="D17" s="3470"/>
      <c r="E17" s="100" t="s">
        <v>87</v>
      </c>
      <c r="F17" s="100" t="s">
        <v>88</v>
      </c>
      <c r="G17" s="3403"/>
      <c r="H17" s="100" t="s">
        <v>92</v>
      </c>
      <c r="I17" s="101" t="s">
        <v>88</v>
      </c>
    </row>
    <row r="18" spans="2:9" x14ac:dyDescent="0.25">
      <c r="B18" s="3551" t="s">
        <v>147</v>
      </c>
      <c r="C18" s="3386"/>
      <c r="D18" s="117">
        <v>1</v>
      </c>
      <c r="E18" s="108">
        <v>36000</v>
      </c>
      <c r="F18" s="109">
        <v>432000</v>
      </c>
      <c r="G18" s="117">
        <v>1</v>
      </c>
      <c r="H18" s="108">
        <v>42000</v>
      </c>
      <c r="I18" s="109">
        <f>(H18*12)</f>
        <v>504000</v>
      </c>
    </row>
    <row r="19" spans="2:9" x14ac:dyDescent="0.25">
      <c r="B19" s="3197" t="s">
        <v>2184</v>
      </c>
      <c r="C19" s="3199"/>
      <c r="D19" s="118">
        <v>1</v>
      </c>
      <c r="E19" s="1002">
        <v>8000</v>
      </c>
      <c r="F19" s="110">
        <f>E19*12</f>
        <v>96000</v>
      </c>
      <c r="G19" s="1887">
        <v>1</v>
      </c>
      <c r="H19" s="19">
        <v>10000</v>
      </c>
      <c r="I19" s="110">
        <f>(H19*12)</f>
        <v>120000</v>
      </c>
    </row>
    <row r="20" spans="2:9" x14ac:dyDescent="0.25">
      <c r="B20" s="3197" t="s">
        <v>293</v>
      </c>
      <c r="C20" s="3199"/>
      <c r="D20" s="118"/>
      <c r="E20" s="19">
        <v>5000</v>
      </c>
      <c r="F20" s="110">
        <v>60000</v>
      </c>
      <c r="G20" s="118">
        <v>1</v>
      </c>
      <c r="H20" s="19">
        <v>7000</v>
      </c>
      <c r="I20" s="110">
        <v>84000</v>
      </c>
    </row>
    <row r="21" spans="2:9" x14ac:dyDescent="0.25">
      <c r="B21" s="3197"/>
      <c r="C21" s="3199"/>
      <c r="D21" s="104"/>
      <c r="E21" s="19"/>
      <c r="F21" s="110"/>
      <c r="G21" s="104"/>
      <c r="H21" s="19"/>
      <c r="I21" s="110"/>
    </row>
    <row r="22" spans="2:9" x14ac:dyDescent="0.25">
      <c r="B22" s="3197"/>
      <c r="C22" s="3199"/>
      <c r="D22" s="104"/>
      <c r="E22" s="19"/>
      <c r="F22" s="110"/>
      <c r="G22" s="104"/>
      <c r="H22" s="19"/>
      <c r="I22" s="110"/>
    </row>
    <row r="23" spans="2:9" x14ac:dyDescent="0.25">
      <c r="B23" s="3197"/>
      <c r="C23" s="3199"/>
      <c r="D23" s="104"/>
      <c r="E23" s="19"/>
      <c r="F23" s="110"/>
      <c r="G23" s="104"/>
      <c r="H23" s="19"/>
      <c r="I23" s="110"/>
    </row>
    <row r="24" spans="2:9" x14ac:dyDescent="0.25">
      <c r="B24" s="3197"/>
      <c r="C24" s="3199"/>
      <c r="D24" s="104"/>
      <c r="E24" s="6"/>
      <c r="F24" s="67"/>
      <c r="G24" s="104"/>
      <c r="H24" s="6"/>
      <c r="I24" s="67"/>
    </row>
    <row r="25" spans="2:9" x14ac:dyDescent="0.25">
      <c r="B25" s="3197"/>
      <c r="C25" s="3199"/>
      <c r="D25" s="104"/>
      <c r="E25" s="6"/>
      <c r="F25" s="67"/>
      <c r="G25" s="104"/>
      <c r="H25" s="6"/>
      <c r="I25" s="67"/>
    </row>
    <row r="26" spans="2:9" x14ac:dyDescent="0.25">
      <c r="B26" s="3197"/>
      <c r="C26" s="3199"/>
      <c r="D26" s="104"/>
      <c r="E26" s="6"/>
      <c r="F26" s="67"/>
      <c r="G26" s="104"/>
      <c r="H26" s="6"/>
      <c r="I26" s="67"/>
    </row>
    <row r="27" spans="2:9" x14ac:dyDescent="0.25">
      <c r="B27" s="3197"/>
      <c r="C27" s="3199"/>
      <c r="D27" s="104"/>
      <c r="E27" s="6"/>
      <c r="F27" s="67"/>
      <c r="G27" s="104"/>
      <c r="H27" s="6"/>
      <c r="I27" s="67"/>
    </row>
    <row r="28" spans="2:9" x14ac:dyDescent="0.25">
      <c r="B28" s="3197"/>
      <c r="C28" s="3199"/>
      <c r="D28" s="104"/>
      <c r="E28" s="6"/>
      <c r="F28" s="67"/>
      <c r="G28" s="104"/>
      <c r="H28" s="6"/>
      <c r="I28" s="67"/>
    </row>
    <row r="29" spans="2:9" x14ac:dyDescent="0.25">
      <c r="B29" s="3197"/>
      <c r="C29" s="3199"/>
      <c r="D29" s="104"/>
      <c r="E29" s="6"/>
      <c r="F29" s="67"/>
      <c r="G29" s="104"/>
      <c r="H29" s="6"/>
      <c r="I29" s="67"/>
    </row>
    <row r="30" spans="2:9" x14ac:dyDescent="0.25">
      <c r="B30" s="3197"/>
      <c r="C30" s="3199"/>
      <c r="D30" s="104"/>
      <c r="E30" s="6"/>
      <c r="F30" s="67"/>
      <c r="G30" s="104"/>
      <c r="H30" s="6"/>
      <c r="I30" s="67"/>
    </row>
    <row r="31" spans="2:9" x14ac:dyDescent="0.25">
      <c r="B31" s="3197"/>
      <c r="C31" s="3199"/>
      <c r="D31" s="104"/>
      <c r="E31" s="6"/>
      <c r="F31" s="67"/>
      <c r="G31" s="104"/>
      <c r="H31" s="6"/>
      <c r="I31" s="67"/>
    </row>
    <row r="32" spans="2:9" x14ac:dyDescent="0.25">
      <c r="B32" s="3197"/>
      <c r="C32" s="3199"/>
      <c r="D32" s="104"/>
      <c r="E32" s="6"/>
      <c r="F32" s="67"/>
      <c r="G32" s="104"/>
      <c r="H32" s="6"/>
      <c r="I32" s="67"/>
    </row>
    <row r="33" spans="2:9" x14ac:dyDescent="0.25">
      <c r="B33" s="3197"/>
      <c r="C33" s="3199"/>
      <c r="D33" s="104"/>
      <c r="E33" s="6"/>
      <c r="F33" s="67"/>
      <c r="G33" s="104"/>
      <c r="H33" s="6"/>
      <c r="I33" s="67"/>
    </row>
    <row r="34" spans="2:9" x14ac:dyDescent="0.25">
      <c r="B34" s="3197"/>
      <c r="C34" s="3199"/>
      <c r="D34" s="104"/>
      <c r="E34" s="6"/>
      <c r="F34" s="67"/>
      <c r="G34" s="104"/>
      <c r="H34" s="6"/>
      <c r="I34" s="67"/>
    </row>
    <row r="35" spans="2:9" x14ac:dyDescent="0.25">
      <c r="B35" s="3197"/>
      <c r="C35" s="3199"/>
      <c r="D35" s="104"/>
      <c r="E35" s="6"/>
      <c r="F35" s="67"/>
      <c r="G35" s="104"/>
      <c r="H35" s="6"/>
      <c r="I35" s="67"/>
    </row>
    <row r="36" spans="2:9" x14ac:dyDescent="0.25">
      <c r="B36" s="3197"/>
      <c r="C36" s="3199"/>
      <c r="D36" s="104"/>
      <c r="E36" s="6"/>
      <c r="F36" s="67"/>
      <c r="G36" s="104"/>
      <c r="H36" s="6"/>
      <c r="I36" s="67"/>
    </row>
    <row r="37" spans="2:9" x14ac:dyDescent="0.25">
      <c r="B37" s="3197"/>
      <c r="C37" s="3199"/>
      <c r="D37" s="104"/>
      <c r="E37" s="6"/>
      <c r="F37" s="67"/>
      <c r="G37" s="104"/>
      <c r="H37" s="6"/>
      <c r="I37" s="67"/>
    </row>
    <row r="38" spans="2:9" x14ac:dyDescent="0.25">
      <c r="B38" s="3197"/>
      <c r="C38" s="3199"/>
      <c r="D38" s="104"/>
      <c r="E38" s="6"/>
      <c r="F38" s="67"/>
      <c r="G38" s="104"/>
      <c r="H38" s="6"/>
      <c r="I38" s="67"/>
    </row>
    <row r="39" spans="2:9" x14ac:dyDescent="0.25">
      <c r="B39" s="3197"/>
      <c r="C39" s="3199"/>
      <c r="D39" s="104"/>
      <c r="E39" s="6"/>
      <c r="F39" s="67"/>
      <c r="G39" s="104"/>
      <c r="H39" s="6"/>
      <c r="I39" s="67"/>
    </row>
    <row r="40" spans="2:9" ht="15.75" thickBot="1" x14ac:dyDescent="0.3">
      <c r="B40" s="41"/>
      <c r="C40" s="42"/>
      <c r="D40" s="111"/>
      <c r="E40" s="114"/>
      <c r="F40" s="113"/>
      <c r="G40" s="111"/>
      <c r="H40" s="112"/>
      <c r="I40" s="113"/>
    </row>
    <row r="41" spans="2:9" ht="15.75" thickBot="1" x14ac:dyDescent="0.3">
      <c r="B41" s="3036" t="s">
        <v>99</v>
      </c>
      <c r="C41" s="3037"/>
      <c r="D41" s="94"/>
      <c r="E41" s="115">
        <v>51000</v>
      </c>
      <c r="F41" s="115">
        <f>SUM(F18:F40)</f>
        <v>588000</v>
      </c>
      <c r="G41" s="94"/>
      <c r="H41" s="115">
        <f>SUM(H18:H40)</f>
        <v>59000</v>
      </c>
      <c r="I41" s="116">
        <f>SUM(I18:I40)</f>
        <v>708000</v>
      </c>
    </row>
    <row r="44" spans="2:9" x14ac:dyDescent="0.25">
      <c r="B44" s="4"/>
      <c r="C44" s="4"/>
      <c r="E44" s="4"/>
      <c r="F44" s="4"/>
      <c r="H44" s="4"/>
      <c r="I44" s="4"/>
    </row>
    <row r="45" spans="2:9" x14ac:dyDescent="0.25">
      <c r="B45" s="3447" t="s">
        <v>100</v>
      </c>
      <c r="C45" s="3447"/>
      <c r="E45" s="3447" t="s">
        <v>101</v>
      </c>
      <c r="F45" s="3447"/>
      <c r="H45" s="3447" t="s">
        <v>102</v>
      </c>
      <c r="I45" s="3447"/>
    </row>
    <row r="46" spans="2:9" x14ac:dyDescent="0.25">
      <c r="I46">
        <v>36</v>
      </c>
    </row>
  </sheetData>
  <mergeCells count="40">
    <mergeCell ref="B19:C19"/>
    <mergeCell ref="B32:C32"/>
    <mergeCell ref="B33:C33"/>
    <mergeCell ref="B34:C34"/>
    <mergeCell ref="B35:C35"/>
    <mergeCell ref="B27:C27"/>
    <mergeCell ref="B28:C28"/>
    <mergeCell ref="B29:C29"/>
    <mergeCell ref="B30:C30"/>
    <mergeCell ref="B31:C31"/>
    <mergeCell ref="B22:C22"/>
    <mergeCell ref="B23:C23"/>
    <mergeCell ref="B26:C26"/>
    <mergeCell ref="B25:C25"/>
    <mergeCell ref="B41:C41"/>
    <mergeCell ref="B45:C45"/>
    <mergeCell ref="B37:C37"/>
    <mergeCell ref="B38:C38"/>
    <mergeCell ref="B39:C39"/>
    <mergeCell ref="B36:C36"/>
    <mergeCell ref="E45:F45"/>
    <mergeCell ref="H45:I45"/>
    <mergeCell ref="E11:F11"/>
    <mergeCell ref="E12:F12"/>
    <mergeCell ref="B15:C17"/>
    <mergeCell ref="D15:F15"/>
    <mergeCell ref="G15:I15"/>
    <mergeCell ref="D16:D17"/>
    <mergeCell ref="E16:F16"/>
    <mergeCell ref="G16:G17"/>
    <mergeCell ref="H16:I16"/>
    <mergeCell ref="B18:C18"/>
    <mergeCell ref="B20:C20"/>
    <mergeCell ref="B21:C21"/>
    <mergeCell ref="B24:C24"/>
    <mergeCell ref="B2:I2"/>
    <mergeCell ref="B3:I3"/>
    <mergeCell ref="B4:I4"/>
    <mergeCell ref="B5:I5"/>
    <mergeCell ref="E9:H9"/>
  </mergeCells>
  <pageMargins left="0.7" right="0.7" top="0.75" bottom="0.75" header="0.3" footer="0.3"/>
  <pageSetup paperSize="9" scale="7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O36"/>
  <sheetViews>
    <sheetView workbookViewId="0">
      <selection activeCell="C4" sqref="C4:M4"/>
    </sheetView>
  </sheetViews>
  <sheetFormatPr baseColWidth="10" defaultRowHeight="15" x14ac:dyDescent="0.25"/>
  <cols>
    <col min="1" max="1" width="6.85546875" style="1246" customWidth="1"/>
    <col min="2" max="2" width="8.85546875" customWidth="1"/>
    <col min="3" max="3" width="9.28515625" customWidth="1"/>
    <col min="4" max="4" width="7.28515625" customWidth="1"/>
    <col min="5" max="5" width="10.28515625" customWidth="1"/>
    <col min="6" max="6" width="8.28515625" customWidth="1"/>
    <col min="9" max="9" width="12.28515625" customWidth="1"/>
    <col min="10" max="10" width="13.28515625" customWidth="1"/>
    <col min="11" max="11" width="13.140625" customWidth="1"/>
    <col min="12" max="12" width="9.7109375" customWidth="1"/>
    <col min="13" max="13" width="10" customWidth="1"/>
    <col min="14" max="14" width="9.28515625" customWidth="1"/>
  </cols>
  <sheetData>
    <row r="1" spans="2:15" ht="15.75" x14ac:dyDescent="0.25">
      <c r="C1" s="3499" t="s">
        <v>74</v>
      </c>
      <c r="D1" s="3499"/>
      <c r="E1" s="3499"/>
      <c r="F1" s="3499"/>
      <c r="G1" s="3499"/>
      <c r="H1" s="3499"/>
      <c r="I1" s="3499"/>
      <c r="J1" s="3499"/>
      <c r="K1" s="3499"/>
      <c r="L1" s="3499"/>
      <c r="M1" s="3499"/>
    </row>
    <row r="2" spans="2:15" x14ac:dyDescent="0.25">
      <c r="C2" s="3483" t="s">
        <v>18</v>
      </c>
      <c r="D2" s="3483"/>
      <c r="E2" s="3483"/>
      <c r="F2" s="3483"/>
      <c r="G2" s="3483"/>
      <c r="H2" s="3483"/>
      <c r="I2" s="3483"/>
      <c r="J2" s="3483"/>
      <c r="K2" s="3483"/>
      <c r="L2" s="3483"/>
      <c r="M2" s="3483"/>
    </row>
    <row r="3" spans="2:15" x14ac:dyDescent="0.25">
      <c r="C3" s="3483" t="s">
        <v>1737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</row>
    <row r="4" spans="2:15" x14ac:dyDescent="0.25">
      <c r="C4" s="3500" t="s">
        <v>2457</v>
      </c>
      <c r="D4" s="3500"/>
      <c r="E4" s="3500"/>
      <c r="F4" s="3500"/>
      <c r="G4" s="3500"/>
      <c r="H4" s="3500"/>
      <c r="I4" s="3500"/>
      <c r="J4" s="3500"/>
      <c r="K4" s="3500"/>
      <c r="L4" s="3500"/>
      <c r="M4" s="3500"/>
    </row>
    <row r="5" spans="2:15" x14ac:dyDescent="0.25">
      <c r="C5" s="91" t="s">
        <v>549</v>
      </c>
    </row>
    <row r="6" spans="2:15" ht="15.75" thickBot="1" x14ac:dyDescent="0.3">
      <c r="C6" s="1293"/>
      <c r="K6" s="1293"/>
    </row>
    <row r="7" spans="2:15" ht="15.75" thickBot="1" x14ac:dyDescent="0.3">
      <c r="B7" s="1320"/>
      <c r="C7" s="92" t="s">
        <v>4</v>
      </c>
      <c r="D7" s="1290"/>
      <c r="E7" s="98">
        <v>7122</v>
      </c>
      <c r="F7" s="425" t="s">
        <v>149</v>
      </c>
      <c r="G7" s="424"/>
      <c r="H7" s="424"/>
      <c r="I7" s="459"/>
      <c r="J7" s="459"/>
      <c r="K7" s="119"/>
      <c r="L7" s="459"/>
      <c r="M7" s="459"/>
      <c r="N7" s="1312"/>
    </row>
    <row r="8" spans="2:15" ht="15.75" thickBot="1" x14ac:dyDescent="0.3">
      <c r="C8" s="466" t="s">
        <v>76</v>
      </c>
      <c r="D8" s="1312"/>
      <c r="E8" s="94">
        <v>1</v>
      </c>
      <c r="F8" s="458" t="s">
        <v>150</v>
      </c>
      <c r="G8" s="459"/>
      <c r="H8" s="424" t="s">
        <v>151</v>
      </c>
      <c r="I8" s="459" t="s">
        <v>152</v>
      </c>
      <c r="J8" s="1807"/>
      <c r="K8" s="1807"/>
      <c r="L8" s="1807"/>
      <c r="M8" s="27"/>
      <c r="O8" s="1288"/>
    </row>
    <row r="9" spans="2:15" ht="15.75" thickBot="1" x14ac:dyDescent="0.3">
      <c r="B9" s="1320"/>
      <c r="C9" s="92" t="s">
        <v>77</v>
      </c>
      <c r="E9" s="57">
        <v>0</v>
      </c>
      <c r="F9" s="743" t="s">
        <v>150</v>
      </c>
      <c r="G9" s="1814"/>
      <c r="H9" s="1814"/>
      <c r="I9" s="1815"/>
      <c r="J9" s="1814"/>
      <c r="K9" s="1807"/>
      <c r="L9" s="1807"/>
      <c r="M9" s="1807"/>
      <c r="N9" s="1320"/>
      <c r="O9" s="1288"/>
    </row>
    <row r="10" spans="2:15" ht="15.75" thickBot="1" x14ac:dyDescent="0.3">
      <c r="B10" s="1320"/>
      <c r="C10" s="184" t="s">
        <v>78</v>
      </c>
      <c r="D10" s="1290"/>
      <c r="E10" s="94">
        <v>0</v>
      </c>
      <c r="F10" s="638" t="s">
        <v>146</v>
      </c>
      <c r="G10" s="1807"/>
      <c r="H10" s="1809"/>
      <c r="I10" s="1809"/>
      <c r="J10" s="1807"/>
      <c r="K10" s="1807"/>
      <c r="L10" s="1811"/>
      <c r="M10" s="27"/>
      <c r="N10" s="1320"/>
      <c r="O10" s="1288"/>
    </row>
    <row r="11" spans="2:15" ht="15.75" thickBot="1" x14ac:dyDescent="0.3">
      <c r="B11" s="1320"/>
      <c r="C11" s="184" t="s">
        <v>79</v>
      </c>
      <c r="D11" s="467"/>
      <c r="E11" s="94">
        <v>2</v>
      </c>
      <c r="F11" s="1816" t="s">
        <v>146</v>
      </c>
      <c r="G11" s="1815"/>
      <c r="H11" s="1309"/>
      <c r="I11" s="27"/>
      <c r="J11" s="27"/>
      <c r="K11" s="1809"/>
      <c r="L11" s="27"/>
      <c r="M11" s="1807"/>
      <c r="N11" s="1320"/>
      <c r="O11" s="1288"/>
    </row>
    <row r="12" spans="2:15" ht="15.75" thickBot="1" x14ac:dyDescent="0.3">
      <c r="B12" s="1320"/>
      <c r="C12" s="184"/>
      <c r="D12" s="92"/>
      <c r="F12" s="1293"/>
      <c r="G12" s="92" t="s">
        <v>23</v>
      </c>
      <c r="H12" s="466"/>
      <c r="I12" s="1813" t="s">
        <v>146</v>
      </c>
      <c r="J12" s="1775"/>
      <c r="K12" s="295"/>
      <c r="L12" s="1320"/>
      <c r="M12" s="1247"/>
      <c r="N12" s="1320"/>
      <c r="O12" s="1288"/>
    </row>
    <row r="13" spans="2:15" ht="15.75" thickBot="1" x14ac:dyDescent="0.3">
      <c r="C13" s="466" t="s">
        <v>80</v>
      </c>
      <c r="D13" s="1312"/>
      <c r="E13" s="211">
        <v>1101</v>
      </c>
      <c r="G13" s="1320"/>
      <c r="K13" s="1320"/>
      <c r="M13" s="1320"/>
      <c r="N13" s="1312"/>
    </row>
    <row r="14" spans="2:15" ht="15.75" thickBot="1" x14ac:dyDescent="0.3">
      <c r="B14" s="3009" t="s">
        <v>107</v>
      </c>
      <c r="C14" s="3010"/>
      <c r="D14" s="3010"/>
      <c r="E14" s="3010"/>
      <c r="F14" s="3011"/>
      <c r="G14" s="3501" t="s">
        <v>127</v>
      </c>
      <c r="H14" s="3502"/>
      <c r="I14" s="3503"/>
      <c r="J14" s="3536" t="s">
        <v>128</v>
      </c>
      <c r="K14" s="3536" t="s">
        <v>129</v>
      </c>
      <c r="L14" s="3536" t="s">
        <v>130</v>
      </c>
      <c r="M14" s="3553" t="s">
        <v>131</v>
      </c>
      <c r="N14" s="3536" t="s">
        <v>132</v>
      </c>
    </row>
    <row r="15" spans="2:15" ht="15.75" thickBot="1" x14ac:dyDescent="0.3">
      <c r="B15" s="95" t="s">
        <v>671</v>
      </c>
      <c r="C15" s="497" t="s">
        <v>111</v>
      </c>
      <c r="D15" s="497" t="s">
        <v>112</v>
      </c>
      <c r="E15" s="497" t="s">
        <v>113</v>
      </c>
      <c r="F15" s="497" t="s">
        <v>114</v>
      </c>
      <c r="G15" s="3504"/>
      <c r="H15" s="3505"/>
      <c r="I15" s="3506"/>
      <c r="J15" s="3552"/>
      <c r="K15" s="3552"/>
      <c r="L15" s="3552"/>
      <c r="M15" s="3554"/>
      <c r="N15" s="3552"/>
    </row>
    <row r="16" spans="2:15" ht="15.75" thickBot="1" x14ac:dyDescent="0.3">
      <c r="B16" s="130">
        <v>1</v>
      </c>
      <c r="C16" s="130">
        <v>2</v>
      </c>
      <c r="D16" s="130">
        <v>3</v>
      </c>
      <c r="E16" s="130">
        <v>4</v>
      </c>
      <c r="F16" s="130">
        <v>5</v>
      </c>
      <c r="G16" s="3555">
        <v>6</v>
      </c>
      <c r="H16" s="3556"/>
      <c r="I16" s="3557"/>
      <c r="J16" s="147">
        <v>7</v>
      </c>
      <c r="K16" s="147">
        <v>8</v>
      </c>
      <c r="L16" s="130">
        <v>9</v>
      </c>
      <c r="M16" s="130">
        <v>10</v>
      </c>
      <c r="N16" s="130">
        <v>11</v>
      </c>
    </row>
    <row r="17" spans="1:14" x14ac:dyDescent="0.25">
      <c r="B17" s="341">
        <v>2</v>
      </c>
      <c r="C17" s="462">
        <v>6</v>
      </c>
      <c r="D17" s="339"/>
      <c r="E17" s="339"/>
      <c r="F17" s="340"/>
      <c r="G17" s="71" t="s">
        <v>809</v>
      </c>
      <c r="H17" s="72"/>
      <c r="I17" s="72"/>
      <c r="J17" s="46"/>
      <c r="K17" s="46"/>
      <c r="L17" s="46"/>
      <c r="M17" s="46"/>
      <c r="N17" s="46"/>
    </row>
    <row r="18" spans="1:14" x14ac:dyDescent="0.25">
      <c r="B18" s="341">
        <v>2</v>
      </c>
      <c r="C18" s="446">
        <v>6</v>
      </c>
      <c r="D18" s="451">
        <v>1</v>
      </c>
      <c r="E18" s="12"/>
      <c r="F18" s="342"/>
      <c r="G18" s="38" t="s">
        <v>810</v>
      </c>
      <c r="H18" s="16"/>
      <c r="I18" s="16"/>
      <c r="J18" s="49"/>
      <c r="K18" s="47"/>
      <c r="L18" s="47"/>
      <c r="M18" s="47"/>
      <c r="N18" s="47"/>
    </row>
    <row r="19" spans="1:14" x14ac:dyDescent="0.25">
      <c r="A19" s="1291"/>
      <c r="B19" s="1949">
        <v>2</v>
      </c>
      <c r="C19" s="447">
        <v>6</v>
      </c>
      <c r="D19" s="8">
        <v>1</v>
      </c>
      <c r="E19" s="8">
        <v>1</v>
      </c>
      <c r="F19" s="67"/>
      <c r="G19" s="36" t="s">
        <v>746</v>
      </c>
      <c r="H19" s="10"/>
      <c r="I19" s="10"/>
      <c r="J19" s="48">
        <v>20</v>
      </c>
      <c r="K19" s="47" t="s">
        <v>148</v>
      </c>
      <c r="L19" s="49">
        <v>1</v>
      </c>
      <c r="M19" s="145"/>
      <c r="N19" s="75">
        <v>10000</v>
      </c>
    </row>
    <row r="20" spans="1:14" x14ac:dyDescent="0.25">
      <c r="B20" s="1887"/>
      <c r="C20" s="447"/>
      <c r="D20" s="8"/>
      <c r="E20" s="8"/>
      <c r="F20" s="67"/>
      <c r="G20" s="36"/>
      <c r="H20" s="10"/>
      <c r="I20" s="10"/>
      <c r="J20" s="49"/>
      <c r="K20" s="47"/>
      <c r="L20" s="49"/>
      <c r="M20" s="145"/>
      <c r="N20" s="75"/>
    </row>
    <row r="21" spans="1:14" x14ac:dyDescent="0.25">
      <c r="B21" s="1887"/>
      <c r="C21" s="447"/>
      <c r="D21" s="8"/>
      <c r="E21" s="8"/>
      <c r="F21" s="67"/>
      <c r="G21" s="36"/>
      <c r="H21" s="10"/>
      <c r="I21" s="10"/>
      <c r="J21" s="49"/>
      <c r="K21" s="47"/>
      <c r="L21" s="49"/>
      <c r="M21" s="146"/>
      <c r="N21" s="75"/>
    </row>
    <row r="22" spans="1:14" x14ac:dyDescent="0.25">
      <c r="B22" s="1887"/>
      <c r="C22" s="11"/>
      <c r="D22" s="6"/>
      <c r="E22" s="6"/>
      <c r="F22" s="67"/>
      <c r="G22" s="69"/>
      <c r="H22" s="4"/>
      <c r="I22" s="4"/>
      <c r="J22" s="47"/>
      <c r="K22" s="47"/>
      <c r="L22" s="47"/>
      <c r="M22" s="47"/>
      <c r="N22" s="47"/>
    </row>
    <row r="23" spans="1:14" x14ac:dyDescent="0.25">
      <c r="B23" s="1887"/>
      <c r="C23" s="11"/>
      <c r="D23" s="6"/>
      <c r="E23" s="6"/>
      <c r="F23" s="67"/>
      <c r="G23" s="36"/>
      <c r="H23" s="10"/>
      <c r="I23" s="10"/>
      <c r="J23" s="47"/>
      <c r="K23" s="47"/>
      <c r="L23" s="47"/>
      <c r="M23" s="47"/>
      <c r="N23" s="47"/>
    </row>
    <row r="24" spans="1:14" x14ac:dyDescent="0.25">
      <c r="B24" s="1887"/>
      <c r="C24" s="11"/>
      <c r="D24" s="6"/>
      <c r="E24" s="6"/>
      <c r="F24" s="67"/>
      <c r="G24" s="36"/>
      <c r="H24" s="10"/>
      <c r="I24" s="10"/>
      <c r="J24" s="47"/>
      <c r="K24" s="47"/>
      <c r="L24" s="47"/>
      <c r="M24" s="47"/>
      <c r="N24" s="47"/>
    </row>
    <row r="25" spans="1:14" x14ac:dyDescent="0.25">
      <c r="B25" s="1304"/>
      <c r="C25" s="11"/>
      <c r="D25" s="6"/>
      <c r="E25" s="6"/>
      <c r="F25" s="67"/>
      <c r="G25" s="36"/>
      <c r="H25" s="10"/>
      <c r="I25" s="10"/>
      <c r="J25" s="47"/>
      <c r="K25" s="47"/>
      <c r="L25" s="47"/>
      <c r="M25" s="47"/>
      <c r="N25" s="47"/>
    </row>
    <row r="26" spans="1:14" x14ac:dyDescent="0.25">
      <c r="B26" s="1304"/>
      <c r="C26" s="11"/>
      <c r="D26" s="6"/>
      <c r="E26" s="6"/>
      <c r="F26" s="67"/>
      <c r="G26" s="36"/>
      <c r="H26" s="10"/>
      <c r="I26" s="10"/>
      <c r="J26" s="47"/>
      <c r="K26" s="47"/>
      <c r="L26" s="47"/>
      <c r="M26" s="47"/>
      <c r="N26" s="47"/>
    </row>
    <row r="27" spans="1:14" x14ac:dyDescent="0.25">
      <c r="B27" s="1304"/>
      <c r="C27" s="11"/>
      <c r="D27" s="6"/>
      <c r="E27" s="6"/>
      <c r="F27" s="67"/>
      <c r="G27" s="36"/>
      <c r="H27" s="10"/>
      <c r="I27" s="10"/>
      <c r="J27" s="47"/>
      <c r="K27" s="47"/>
      <c r="L27" s="47"/>
      <c r="M27" s="47"/>
      <c r="N27" s="47"/>
    </row>
    <row r="28" spans="1:14" x14ac:dyDescent="0.25">
      <c r="B28" s="1304"/>
      <c r="C28" s="11"/>
      <c r="D28" s="6"/>
      <c r="E28" s="6"/>
      <c r="F28" s="67"/>
      <c r="G28" s="36"/>
      <c r="H28" s="10"/>
      <c r="I28" s="10"/>
      <c r="J28" s="47"/>
      <c r="K28" s="47"/>
      <c r="L28" s="47"/>
      <c r="M28" s="47"/>
      <c r="N28" s="47"/>
    </row>
    <row r="29" spans="1:14" ht="15.75" thickBot="1" x14ac:dyDescent="0.3">
      <c r="B29" s="105"/>
      <c r="C29" s="463"/>
      <c r="D29" s="106"/>
      <c r="E29" s="106"/>
      <c r="F29" s="107"/>
      <c r="G29" s="36"/>
      <c r="H29" s="10"/>
      <c r="I29" s="10"/>
      <c r="J29" s="47"/>
      <c r="K29" s="47"/>
      <c r="L29" s="47"/>
      <c r="M29" s="47"/>
      <c r="N29" s="47"/>
    </row>
    <row r="30" spans="1:14" ht="15.75" thickBot="1" x14ac:dyDescent="0.3">
      <c r="B30" s="94"/>
      <c r="C30" s="464"/>
      <c r="D30" s="122"/>
      <c r="E30" s="122"/>
      <c r="F30" s="123"/>
      <c r="G30" s="64"/>
      <c r="H30" s="64"/>
      <c r="I30" s="143"/>
      <c r="J30" s="56"/>
      <c r="K30" s="56"/>
      <c r="L30" s="56"/>
      <c r="M30" s="56"/>
      <c r="N30" s="56"/>
    </row>
    <row r="31" spans="1:14" ht="15.75" thickBot="1" x14ac:dyDescent="0.3">
      <c r="B31" s="1289"/>
      <c r="C31" s="1275"/>
      <c r="D31" s="1275"/>
      <c r="E31" s="1275"/>
      <c r="F31" s="1275"/>
      <c r="G31" s="1275"/>
      <c r="H31" s="1275"/>
      <c r="I31" s="1369"/>
      <c r="J31" s="1275"/>
      <c r="K31" s="1275"/>
      <c r="L31" s="1275"/>
      <c r="M31" s="184" t="s">
        <v>133</v>
      </c>
      <c r="N31" s="88">
        <f>SUM(N19:N30)</f>
        <v>10000</v>
      </c>
    </row>
    <row r="32" spans="1:14" x14ac:dyDescent="0.25">
      <c r="B32" s="1288"/>
      <c r="C32" s="1247"/>
      <c r="D32" s="3086"/>
      <c r="E32" s="3086"/>
      <c r="F32" s="1247"/>
      <c r="G32" s="1247"/>
      <c r="H32" s="1247"/>
      <c r="I32" s="1247"/>
      <c r="J32" s="1247"/>
      <c r="K32" s="1247"/>
      <c r="L32" s="1247"/>
      <c r="M32" s="1247"/>
      <c r="N32" s="1291"/>
    </row>
    <row r="33" spans="2:14" x14ac:dyDescent="0.25">
      <c r="B33" s="1288"/>
      <c r="C33" s="1247"/>
      <c r="D33" s="1250"/>
      <c r="E33" s="1250"/>
      <c r="F33" s="1247"/>
      <c r="G33" s="1247"/>
      <c r="H33" s="1250"/>
      <c r="I33" s="1250"/>
      <c r="J33" s="1247"/>
      <c r="K33" s="1250"/>
      <c r="L33" s="1247"/>
      <c r="M33" s="1247"/>
      <c r="N33" s="1291"/>
    </row>
    <row r="34" spans="2:14" ht="15.75" thickBot="1" x14ac:dyDescent="0.3">
      <c r="B34" s="1292"/>
      <c r="C34" s="1293"/>
      <c r="D34" s="3485" t="s">
        <v>135</v>
      </c>
      <c r="E34" s="3485"/>
      <c r="F34" s="1293"/>
      <c r="G34" s="1293"/>
      <c r="H34" s="3485" t="s">
        <v>101</v>
      </c>
      <c r="I34" s="3485"/>
      <c r="J34" s="1293"/>
      <c r="K34" s="1463" t="s">
        <v>123</v>
      </c>
      <c r="L34" s="1293"/>
      <c r="M34" s="1293"/>
      <c r="N34" s="1295"/>
    </row>
    <row r="36" spans="2:14" x14ac:dyDescent="0.25">
      <c r="N36">
        <v>37</v>
      </c>
    </row>
  </sheetData>
  <mergeCells count="15">
    <mergeCell ref="N14:N15"/>
    <mergeCell ref="G16:I16"/>
    <mergeCell ref="D32:E32"/>
    <mergeCell ref="D34:E34"/>
    <mergeCell ref="H34:I34"/>
    <mergeCell ref="B14:F14"/>
    <mergeCell ref="C1:M1"/>
    <mergeCell ref="C2:M2"/>
    <mergeCell ref="C3:M3"/>
    <mergeCell ref="C4:M4"/>
    <mergeCell ref="G14:I15"/>
    <mergeCell ref="J14:J15"/>
    <mergeCell ref="K14:K15"/>
    <mergeCell ref="L14:L15"/>
    <mergeCell ref="M14:M1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FF0000"/>
    <pageSetUpPr fitToPage="1"/>
  </sheetPr>
  <dimension ref="A1:AW129"/>
  <sheetViews>
    <sheetView zoomScale="130" zoomScaleNormal="130" workbookViewId="0">
      <selection activeCell="D20" sqref="D20"/>
    </sheetView>
  </sheetViews>
  <sheetFormatPr baseColWidth="10" defaultRowHeight="15" x14ac:dyDescent="0.25"/>
  <cols>
    <col min="1" max="1" width="9.85546875" style="1246" customWidth="1"/>
    <col min="2" max="2" width="5.42578125" customWidth="1"/>
    <col min="3" max="3" width="11" customWidth="1"/>
    <col min="4" max="4" width="6.28515625" customWidth="1"/>
    <col min="5" max="5" width="5.5703125" customWidth="1"/>
    <col min="6" max="6" width="5.7109375" customWidth="1"/>
    <col min="7" max="7" width="8.42578125" customWidth="1"/>
    <col min="8" max="8" width="5.85546875" customWidth="1"/>
    <col min="9" max="9" width="4.7109375" customWidth="1"/>
    <col min="10" max="14" width="5.7109375" customWidth="1"/>
    <col min="18" max="18" width="20.85546875" customWidth="1"/>
    <col min="19" max="22" width="7.140625" customWidth="1"/>
    <col min="23" max="24" width="18.5703125" customWidth="1"/>
    <col min="25" max="25" width="20.5703125" customWidth="1"/>
  </cols>
  <sheetData>
    <row r="1" spans="2:43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43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43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43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43" x14ac:dyDescent="0.25">
      <c r="B5" s="3102" t="s">
        <v>684</v>
      </c>
      <c r="C5" s="3036"/>
      <c r="D5" s="268"/>
      <c r="E5" s="268"/>
      <c r="F5" s="268"/>
      <c r="G5" s="268"/>
      <c r="H5" s="268"/>
      <c r="I5" s="268"/>
      <c r="J5" s="2"/>
      <c r="K5" s="268"/>
      <c r="L5" s="268"/>
      <c r="M5" s="268"/>
      <c r="N5" s="268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3037"/>
    </row>
    <row r="6" spans="2:43" x14ac:dyDescent="0.25">
      <c r="B6" s="55"/>
      <c r="C6" s="2"/>
      <c r="D6" s="2"/>
      <c r="E6" s="2"/>
      <c r="F6" s="2"/>
      <c r="G6" s="2"/>
      <c r="H6" s="1040"/>
      <c r="I6" s="1309" t="s">
        <v>2096</v>
      </c>
      <c r="J6" s="1309"/>
      <c r="K6" s="1309"/>
      <c r="L6" s="1309"/>
      <c r="M6" s="1309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43" x14ac:dyDescent="0.25">
      <c r="B7" s="3038" t="s">
        <v>774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43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43" ht="15.75" x14ac:dyDescent="0.25">
      <c r="B9" s="473" t="s">
        <v>709</v>
      </c>
      <c r="C9" s="474"/>
      <c r="D9" s="474"/>
      <c r="E9" s="474"/>
      <c r="F9" s="474"/>
      <c r="G9" s="474"/>
      <c r="H9" s="2"/>
      <c r="I9" s="2"/>
      <c r="J9" s="2"/>
      <c r="K9" s="2"/>
      <c r="L9" s="2"/>
      <c r="M9" s="3000" t="s">
        <v>700</v>
      </c>
      <c r="N9" s="3000"/>
      <c r="O9" s="3000"/>
      <c r="P9" s="3000"/>
      <c r="Q9" s="3000"/>
      <c r="R9" s="3000"/>
      <c r="S9" s="3000"/>
      <c r="T9" s="3000"/>
      <c r="U9" s="3000"/>
      <c r="V9" s="445"/>
      <c r="W9" s="2"/>
      <c r="X9" s="2"/>
      <c r="Y9" s="62"/>
    </row>
    <row r="10" spans="2:43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43" ht="15.75" customHeight="1" thickBot="1" x14ac:dyDescent="0.3">
      <c r="B11" s="3401" t="s">
        <v>757</v>
      </c>
      <c r="C11" s="3401" t="s">
        <v>710</v>
      </c>
      <c r="D11" s="92" t="s">
        <v>16</v>
      </c>
      <c r="E11" s="92"/>
      <c r="F11" s="92"/>
      <c r="G11" s="92"/>
      <c r="H11" s="92"/>
      <c r="I11" s="3401" t="s">
        <v>713</v>
      </c>
      <c r="J11" s="3009" t="s">
        <v>45</v>
      </c>
      <c r="K11" s="3010"/>
      <c r="L11" s="3010"/>
      <c r="M11" s="3010"/>
      <c r="N11" s="3011"/>
      <c r="O11" s="55"/>
      <c r="P11" s="2"/>
      <c r="Q11" s="2"/>
      <c r="R11" s="62"/>
      <c r="S11" s="3394" t="s">
        <v>80</v>
      </c>
      <c r="T11" s="3394" t="s">
        <v>47</v>
      </c>
      <c r="U11" s="3246" t="s">
        <v>678</v>
      </c>
      <c r="V11" s="3394" t="s">
        <v>14</v>
      </c>
      <c r="W11" s="3413" t="s">
        <v>2305</v>
      </c>
      <c r="X11" s="3414"/>
      <c r="Y11" s="221" t="s">
        <v>2456</v>
      </c>
    </row>
    <row r="12" spans="2:43" ht="15.75" customHeight="1" x14ac:dyDescent="0.25">
      <c r="B12" s="3402"/>
      <c r="C12" s="3402"/>
      <c r="D12" s="3558" t="s">
        <v>20</v>
      </c>
      <c r="E12" s="3401" t="s">
        <v>21</v>
      </c>
      <c r="F12" s="3401" t="s">
        <v>772</v>
      </c>
      <c r="G12" s="3401" t="s">
        <v>712</v>
      </c>
      <c r="H12" s="3401" t="s">
        <v>694</v>
      </c>
      <c r="I12" s="3402"/>
      <c r="J12" s="3401" t="s">
        <v>671</v>
      </c>
      <c r="K12" s="3401" t="s">
        <v>43</v>
      </c>
      <c r="L12" s="3408" t="s">
        <v>5</v>
      </c>
      <c r="M12" s="3408" t="s">
        <v>773</v>
      </c>
      <c r="N12" s="3408" t="s">
        <v>6</v>
      </c>
      <c r="O12" s="55"/>
      <c r="P12" s="2"/>
      <c r="Q12" s="2"/>
      <c r="R12" s="62"/>
      <c r="S12" s="3403"/>
      <c r="T12" s="3403"/>
      <c r="U12" s="3200"/>
      <c r="V12" s="3395"/>
      <c r="W12" s="3394" t="s">
        <v>775</v>
      </c>
      <c r="X12" s="3394" t="s">
        <v>705</v>
      </c>
      <c r="Y12" s="3394" t="s">
        <v>269</v>
      </c>
    </row>
    <row r="13" spans="2:43" x14ac:dyDescent="0.25">
      <c r="B13" s="3402"/>
      <c r="C13" s="3402"/>
      <c r="D13" s="3559"/>
      <c r="E13" s="3402"/>
      <c r="F13" s="3402"/>
      <c r="G13" s="3402"/>
      <c r="H13" s="3402"/>
      <c r="I13" s="3402"/>
      <c r="J13" s="3402"/>
      <c r="K13" s="3402"/>
      <c r="L13" s="3408"/>
      <c r="M13" s="3408"/>
      <c r="N13" s="3408"/>
      <c r="O13" s="2999" t="s">
        <v>46</v>
      </c>
      <c r="P13" s="3000"/>
      <c r="Q13" s="3000"/>
      <c r="R13" s="3001"/>
      <c r="S13" s="3403"/>
      <c r="T13" s="3403"/>
      <c r="U13" s="3200"/>
      <c r="V13" s="3395"/>
      <c r="W13" s="3395"/>
      <c r="X13" s="3395"/>
      <c r="Y13" s="3395"/>
    </row>
    <row r="14" spans="2:43" x14ac:dyDescent="0.25">
      <c r="B14" s="3402"/>
      <c r="C14" s="3402"/>
      <c r="D14" s="3559"/>
      <c r="E14" s="3402"/>
      <c r="F14" s="3402"/>
      <c r="G14" s="3402"/>
      <c r="H14" s="3402"/>
      <c r="I14" s="3402"/>
      <c r="J14" s="3402"/>
      <c r="K14" s="3402"/>
      <c r="L14" s="3408"/>
      <c r="M14" s="3408"/>
      <c r="N14" s="3408"/>
      <c r="O14" s="55"/>
      <c r="P14" s="2"/>
      <c r="Q14" s="2"/>
      <c r="R14" s="62"/>
      <c r="S14" s="3403"/>
      <c r="T14" s="3403"/>
      <c r="U14" s="3200"/>
      <c r="V14" s="3395"/>
      <c r="W14" s="3395"/>
      <c r="X14" s="3395"/>
      <c r="Y14" s="3395"/>
    </row>
    <row r="15" spans="2:43" ht="33.75" customHeight="1" thickBot="1" x14ac:dyDescent="0.3">
      <c r="B15" s="3402"/>
      <c r="C15" s="3402"/>
      <c r="D15" s="3559"/>
      <c r="E15" s="3402"/>
      <c r="F15" s="3402"/>
      <c r="G15" s="3402"/>
      <c r="H15" s="3402"/>
      <c r="I15" s="3402"/>
      <c r="J15" s="3402"/>
      <c r="K15" s="3402"/>
      <c r="L15" s="3408"/>
      <c r="M15" s="3408"/>
      <c r="N15" s="3408"/>
      <c r="O15" s="55"/>
      <c r="P15" s="2"/>
      <c r="Q15" s="2"/>
      <c r="R15" s="190"/>
      <c r="S15" s="3478"/>
      <c r="T15" s="3478"/>
      <c r="U15" s="3201"/>
      <c r="V15" s="3481"/>
      <c r="W15" s="3481"/>
      <c r="X15" s="3481"/>
      <c r="Y15" s="3481"/>
      <c r="Z15" s="1246"/>
      <c r="AA15" s="1246"/>
      <c r="AB15" s="1246"/>
      <c r="AC15" s="1246"/>
      <c r="AD15" s="1246"/>
      <c r="AE15" s="1246"/>
      <c r="AF15" s="1246"/>
      <c r="AG15" s="1246"/>
      <c r="AH15" s="1246"/>
      <c r="AI15" s="1246"/>
      <c r="AJ15" s="1246"/>
      <c r="AK15" s="1246"/>
      <c r="AL15" s="1246"/>
      <c r="AM15" s="1246"/>
      <c r="AN15" s="1246"/>
      <c r="AO15" s="1246"/>
      <c r="AP15" s="1246"/>
      <c r="AQ15" s="1246"/>
    </row>
    <row r="16" spans="2:43" ht="15.75" thickBot="1" x14ac:dyDescent="0.3">
      <c r="B16" s="507" t="s">
        <v>677</v>
      </c>
      <c r="C16" s="505" t="s">
        <v>675</v>
      </c>
      <c r="D16" s="505" t="s">
        <v>680</v>
      </c>
      <c r="E16" s="505" t="s">
        <v>722</v>
      </c>
      <c r="F16" s="505" t="s">
        <v>723</v>
      </c>
      <c r="G16" s="505" t="s">
        <v>743</v>
      </c>
      <c r="H16" s="505" t="s">
        <v>734</v>
      </c>
      <c r="I16" s="505"/>
      <c r="J16" s="505" t="s">
        <v>738</v>
      </c>
      <c r="K16" s="505" t="s">
        <v>737</v>
      </c>
      <c r="L16" s="505" t="s">
        <v>959</v>
      </c>
      <c r="M16" s="505" t="s">
        <v>676</v>
      </c>
      <c r="N16" s="505" t="s">
        <v>679</v>
      </c>
      <c r="O16" s="3167">
        <v>13</v>
      </c>
      <c r="P16" s="3010"/>
      <c r="Q16" s="3010"/>
      <c r="R16" s="3166"/>
      <c r="S16" s="500"/>
      <c r="T16" s="500">
        <v>13</v>
      </c>
      <c r="U16" s="500">
        <v>14</v>
      </c>
      <c r="V16" s="500">
        <v>15</v>
      </c>
      <c r="W16" s="500">
        <v>17</v>
      </c>
      <c r="X16" s="500">
        <v>18</v>
      </c>
      <c r="Y16" s="498">
        <v>19</v>
      </c>
      <c r="Z16" s="1246"/>
      <c r="AA16" s="1246"/>
      <c r="AB16" s="1246"/>
      <c r="AC16" s="1246"/>
      <c r="AD16" s="1246"/>
      <c r="AE16" s="1246"/>
      <c r="AF16" s="1246"/>
      <c r="AG16" s="1246"/>
      <c r="AH16" s="1246"/>
      <c r="AI16" s="1246"/>
      <c r="AJ16" s="1246"/>
      <c r="AK16" s="1246"/>
      <c r="AL16" s="1246"/>
      <c r="AM16" s="1246"/>
      <c r="AN16" s="1246"/>
      <c r="AO16" s="1246"/>
      <c r="AP16" s="1246"/>
      <c r="AQ16" s="1246"/>
    </row>
    <row r="17" spans="2:43" x14ac:dyDescent="0.25">
      <c r="B17" s="560"/>
      <c r="C17" s="820"/>
      <c r="D17" s="506" t="s">
        <v>541</v>
      </c>
      <c r="E17" s="506" t="s">
        <v>1716</v>
      </c>
      <c r="F17" s="506" t="s">
        <v>542</v>
      </c>
      <c r="G17" s="412"/>
      <c r="H17" s="412"/>
      <c r="I17" s="851"/>
      <c r="J17" s="785">
        <v>2</v>
      </c>
      <c r="K17" s="435">
        <v>1</v>
      </c>
      <c r="L17" s="478"/>
      <c r="M17" s="1155"/>
      <c r="N17" s="1155"/>
      <c r="O17" s="804" t="s">
        <v>719</v>
      </c>
      <c r="P17" s="18"/>
      <c r="Q17" s="4"/>
      <c r="R17" s="66"/>
      <c r="S17" s="1136"/>
      <c r="T17" s="1136"/>
      <c r="U17" s="542"/>
      <c r="V17" s="542"/>
      <c r="W17" s="2023"/>
      <c r="X17" s="2023"/>
      <c r="Y17" s="2023"/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  <c r="AJ17" s="1246"/>
      <c r="AK17" s="1246"/>
      <c r="AL17" s="1246"/>
      <c r="AM17" s="1246"/>
      <c r="AN17" s="1246"/>
      <c r="AO17" s="1246"/>
      <c r="AP17" s="1246"/>
      <c r="AQ17" s="1246"/>
    </row>
    <row r="18" spans="2:43" s="1468" customFormat="1" x14ac:dyDescent="0.25">
      <c r="B18" s="2336"/>
      <c r="C18" s="2311"/>
      <c r="D18" s="2273"/>
      <c r="E18" s="2273"/>
      <c r="F18" s="2273"/>
      <c r="G18" s="2273"/>
      <c r="H18" s="2273"/>
      <c r="I18" s="2302"/>
      <c r="J18" s="2275">
        <v>2</v>
      </c>
      <c r="K18" s="2276">
        <v>1</v>
      </c>
      <c r="L18" s="2289">
        <v>1</v>
      </c>
      <c r="M18" s="2300"/>
      <c r="N18" s="2300"/>
      <c r="O18" s="3387" t="s">
        <v>811</v>
      </c>
      <c r="P18" s="3149"/>
      <c r="Q18" s="3149"/>
      <c r="R18" s="3388"/>
      <c r="S18" s="2300"/>
      <c r="T18" s="2300"/>
      <c r="U18" s="2335"/>
      <c r="V18" s="2335"/>
      <c r="W18" s="2340"/>
      <c r="X18" s="2341"/>
      <c r="Y18" s="2340"/>
    </row>
    <row r="19" spans="2:43" s="1468" customFormat="1" ht="15.75" thickBot="1" x14ac:dyDescent="0.3">
      <c r="B19" s="2300" t="s">
        <v>68</v>
      </c>
      <c r="C19" s="2311"/>
      <c r="D19" s="2273"/>
      <c r="E19" s="2273"/>
      <c r="F19" s="2273"/>
      <c r="G19" s="2273"/>
      <c r="H19" s="2273"/>
      <c r="I19" s="2302"/>
      <c r="J19" s="2280">
        <v>2</v>
      </c>
      <c r="K19" s="2281">
        <v>1</v>
      </c>
      <c r="L19" s="2783">
        <v>1</v>
      </c>
      <c r="M19" s="2320">
        <v>1</v>
      </c>
      <c r="N19" s="2320" t="s">
        <v>598</v>
      </c>
      <c r="O19" s="3418" t="s">
        <v>273</v>
      </c>
      <c r="P19" s="3419"/>
      <c r="Q19" s="3419"/>
      <c r="R19" s="3420"/>
      <c r="S19" s="2300" t="s">
        <v>873</v>
      </c>
      <c r="T19" s="2300" t="s">
        <v>681</v>
      </c>
      <c r="U19" s="2335" t="s">
        <v>874</v>
      </c>
      <c r="V19" s="2335" t="s">
        <v>875</v>
      </c>
      <c r="W19" s="2318">
        <v>11808661.92</v>
      </c>
      <c r="X19" s="2318">
        <v>8856496.4399999995</v>
      </c>
      <c r="Y19" s="2921">
        <v>11724661.92</v>
      </c>
    </row>
    <row r="20" spans="2:43" s="1468" customFormat="1" x14ac:dyDescent="0.25">
      <c r="B20" s="2300"/>
      <c r="C20" s="2311"/>
      <c r="D20" s="2273"/>
      <c r="E20" s="2273"/>
      <c r="F20" s="2273"/>
      <c r="G20" s="2273"/>
      <c r="H20" s="2273"/>
      <c r="I20" s="2302"/>
      <c r="J20" s="2275" t="s">
        <v>675</v>
      </c>
      <c r="K20" s="2276" t="s">
        <v>677</v>
      </c>
      <c r="L20" s="2289" t="s">
        <v>677</v>
      </c>
      <c r="M20" s="2300" t="s">
        <v>675</v>
      </c>
      <c r="N20" s="2300"/>
      <c r="O20" s="3387" t="s">
        <v>1274</v>
      </c>
      <c r="P20" s="3149"/>
      <c r="Q20" s="3149"/>
      <c r="R20" s="3150"/>
      <c r="S20" s="2289"/>
      <c r="T20" s="2300"/>
      <c r="U20" s="2335"/>
      <c r="V20" s="2335"/>
      <c r="W20" s="2318"/>
      <c r="X20" s="2318"/>
      <c r="Y20" s="2318"/>
    </row>
    <row r="21" spans="2:43" s="1468" customFormat="1" x14ac:dyDescent="0.25">
      <c r="B21" s="2300" t="s">
        <v>68</v>
      </c>
      <c r="C21" s="2311"/>
      <c r="D21" s="2273"/>
      <c r="E21" s="2273"/>
      <c r="F21" s="2273"/>
      <c r="G21" s="2273"/>
      <c r="H21" s="2273"/>
      <c r="I21" s="2302"/>
      <c r="J21" s="2280">
        <v>2</v>
      </c>
      <c r="K21" s="2281">
        <v>1</v>
      </c>
      <c r="L21" s="2319">
        <v>1</v>
      </c>
      <c r="M21" s="2334">
        <v>2</v>
      </c>
      <c r="N21" s="2334" t="s">
        <v>598</v>
      </c>
      <c r="O21" s="3418" t="s">
        <v>153</v>
      </c>
      <c r="P21" s="3419"/>
      <c r="Q21" s="3419"/>
      <c r="R21" s="3420"/>
      <c r="S21" s="2300" t="s">
        <v>873</v>
      </c>
      <c r="T21" s="2300" t="s">
        <v>681</v>
      </c>
      <c r="U21" s="2335" t="s">
        <v>874</v>
      </c>
      <c r="V21" s="2335" t="s">
        <v>875</v>
      </c>
      <c r="W21" s="2318">
        <v>344400</v>
      </c>
      <c r="X21" s="2318">
        <v>258000</v>
      </c>
      <c r="Y21" s="2318">
        <v>254400</v>
      </c>
    </row>
    <row r="22" spans="2:43" s="1468" customFormat="1" x14ac:dyDescent="0.25">
      <c r="B22" s="2300" t="s">
        <v>68</v>
      </c>
      <c r="C22" s="2311"/>
      <c r="D22" s="2273"/>
      <c r="E22" s="2273"/>
      <c r="F22" s="2273"/>
      <c r="G22" s="2273"/>
      <c r="H22" s="2273"/>
      <c r="I22" s="2302"/>
      <c r="J22" s="2280" t="s">
        <v>675</v>
      </c>
      <c r="K22" s="2281" t="s">
        <v>677</v>
      </c>
      <c r="L22" s="2319" t="s">
        <v>677</v>
      </c>
      <c r="M22" s="2334" t="s">
        <v>675</v>
      </c>
      <c r="N22" s="2331" t="s">
        <v>660</v>
      </c>
      <c r="O22" s="3103" t="s">
        <v>1759</v>
      </c>
      <c r="P22" s="3104"/>
      <c r="Q22" s="3104"/>
      <c r="R22" s="3105"/>
      <c r="S22" s="2289" t="s">
        <v>873</v>
      </c>
      <c r="T22" s="2300" t="s">
        <v>681</v>
      </c>
      <c r="U22" s="2335" t="s">
        <v>1319</v>
      </c>
      <c r="V22" s="2335" t="s">
        <v>875</v>
      </c>
      <c r="W22" s="2318">
        <v>118496.19</v>
      </c>
      <c r="X22" s="2318">
        <v>88872.21</v>
      </c>
      <c r="Y22" s="2318">
        <v>300000</v>
      </c>
    </row>
    <row r="23" spans="2:43" s="1468" customFormat="1" x14ac:dyDescent="0.25">
      <c r="B23" s="2300"/>
      <c r="C23" s="2311"/>
      <c r="D23" s="2273"/>
      <c r="E23" s="2273"/>
      <c r="F23" s="2273"/>
      <c r="G23" s="2273"/>
      <c r="H23" s="2273"/>
      <c r="I23" s="2302"/>
      <c r="J23" s="2275" t="s">
        <v>675</v>
      </c>
      <c r="K23" s="2276" t="s">
        <v>677</v>
      </c>
      <c r="L23" s="2289" t="s">
        <v>677</v>
      </c>
      <c r="M23" s="2300" t="s">
        <v>722</v>
      </c>
      <c r="N23" s="2300"/>
      <c r="O23" s="3387" t="s">
        <v>1275</v>
      </c>
      <c r="P23" s="3149"/>
      <c r="Q23" s="3149"/>
      <c r="R23" s="3150"/>
      <c r="S23" s="2289"/>
      <c r="T23" s="2300"/>
      <c r="U23" s="2335"/>
      <c r="V23" s="2335"/>
      <c r="W23" s="2318"/>
      <c r="X23" s="2318"/>
      <c r="Y23" s="2318"/>
    </row>
    <row r="24" spans="2:43" s="1468" customFormat="1" x14ac:dyDescent="0.25">
      <c r="B24" s="2300" t="s">
        <v>68</v>
      </c>
      <c r="C24" s="2311"/>
      <c r="D24" s="2273"/>
      <c r="E24" s="2273"/>
      <c r="F24" s="2273"/>
      <c r="G24" s="2273"/>
      <c r="H24" s="2273"/>
      <c r="I24" s="2302"/>
      <c r="J24" s="2280" t="s">
        <v>675</v>
      </c>
      <c r="K24" s="2281" t="s">
        <v>677</v>
      </c>
      <c r="L24" s="2319" t="s">
        <v>677</v>
      </c>
      <c r="M24" s="2334" t="s">
        <v>722</v>
      </c>
      <c r="N24" s="2334" t="s">
        <v>598</v>
      </c>
      <c r="O24" s="3418" t="s">
        <v>724</v>
      </c>
      <c r="P24" s="3419"/>
      <c r="Q24" s="3419"/>
      <c r="R24" s="3420"/>
      <c r="S24" s="2300" t="s">
        <v>873</v>
      </c>
      <c r="T24" s="2300"/>
      <c r="U24" s="2335"/>
      <c r="V24" s="2335"/>
      <c r="W24" s="2318">
        <v>826110.19</v>
      </c>
      <c r="X24" s="2318">
        <v>619582.68000000005</v>
      </c>
      <c r="Y24" s="2318">
        <v>977055.16</v>
      </c>
    </row>
    <row r="25" spans="2:43" s="1468" customFormat="1" x14ac:dyDescent="0.25">
      <c r="B25" s="2300" t="s">
        <v>52</v>
      </c>
      <c r="C25" s="2311"/>
      <c r="D25" s="2273"/>
      <c r="E25" s="2273"/>
      <c r="F25" s="2273"/>
      <c r="G25" s="2273"/>
      <c r="H25" s="2273"/>
      <c r="I25" s="2302"/>
      <c r="J25" s="2280" t="s">
        <v>675</v>
      </c>
      <c r="K25" s="2281" t="s">
        <v>677</v>
      </c>
      <c r="L25" s="2319" t="s">
        <v>677</v>
      </c>
      <c r="M25" s="2334" t="s">
        <v>723</v>
      </c>
      <c r="N25" s="2331" t="s">
        <v>610</v>
      </c>
      <c r="O25" s="3482" t="s">
        <v>1760</v>
      </c>
      <c r="P25" s="3419"/>
      <c r="Q25" s="3419"/>
      <c r="R25" s="3560"/>
      <c r="S25" s="2289" t="s">
        <v>873</v>
      </c>
      <c r="T25" s="2300" t="s">
        <v>681</v>
      </c>
      <c r="U25" s="2335" t="s">
        <v>1319</v>
      </c>
      <c r="V25" s="2335" t="s">
        <v>875</v>
      </c>
      <c r="W25" s="2318">
        <v>250000</v>
      </c>
      <c r="X25" s="2318">
        <v>187499.97</v>
      </c>
      <c r="Y25" s="2318">
        <v>250000</v>
      </c>
    </row>
    <row r="26" spans="2:43" s="1468" customFormat="1" x14ac:dyDescent="0.25">
      <c r="B26" s="2300" t="s">
        <v>68</v>
      </c>
      <c r="C26" s="2311"/>
      <c r="D26" s="2273"/>
      <c r="E26" s="2273"/>
      <c r="F26" s="2273"/>
      <c r="G26" s="2273"/>
      <c r="H26" s="2273"/>
      <c r="I26" s="2302"/>
      <c r="J26" s="2280" t="s">
        <v>675</v>
      </c>
      <c r="K26" s="2281" t="s">
        <v>677</v>
      </c>
      <c r="L26" s="2319" t="s">
        <v>677</v>
      </c>
      <c r="M26" s="2334" t="s">
        <v>723</v>
      </c>
      <c r="N26" s="2331" t="s">
        <v>660</v>
      </c>
      <c r="O26" s="3419" t="s">
        <v>2447</v>
      </c>
      <c r="P26" s="3419"/>
      <c r="Q26" s="3419"/>
      <c r="R26" s="3560"/>
      <c r="S26" s="2289" t="s">
        <v>873</v>
      </c>
      <c r="T26" s="2300" t="s">
        <v>681</v>
      </c>
      <c r="U26" s="2335" t="s">
        <v>1319</v>
      </c>
      <c r="V26" s="2335" t="s">
        <v>875</v>
      </c>
      <c r="W26" s="2318">
        <v>200000</v>
      </c>
      <c r="X26" s="2318">
        <v>150000</v>
      </c>
      <c r="Y26" s="2318">
        <v>200000</v>
      </c>
    </row>
    <row r="27" spans="2:43" s="1468" customFormat="1" x14ac:dyDescent="0.25">
      <c r="B27" s="2300" t="s">
        <v>52</v>
      </c>
      <c r="C27" s="2311"/>
      <c r="D27" s="2273"/>
      <c r="E27" s="2273"/>
      <c r="F27" s="2273"/>
      <c r="G27" s="2273"/>
      <c r="H27" s="2273"/>
      <c r="I27" s="2302"/>
      <c r="J27" s="2280" t="s">
        <v>675</v>
      </c>
      <c r="K27" s="2281" t="s">
        <v>677</v>
      </c>
      <c r="L27" s="2319" t="s">
        <v>677</v>
      </c>
      <c r="M27" s="2334" t="s">
        <v>723</v>
      </c>
      <c r="N27" s="2331" t="s">
        <v>726</v>
      </c>
      <c r="O27" s="3419" t="s">
        <v>1992</v>
      </c>
      <c r="P27" s="3419"/>
      <c r="Q27" s="3419"/>
      <c r="R27" s="3560"/>
      <c r="S27" s="2289" t="s">
        <v>873</v>
      </c>
      <c r="T27" s="2300" t="s">
        <v>668</v>
      </c>
      <c r="U27" s="2335" t="s">
        <v>1773</v>
      </c>
      <c r="V27" s="2335" t="s">
        <v>875</v>
      </c>
      <c r="W27" s="2318">
        <v>50000</v>
      </c>
      <c r="X27" s="2318">
        <v>37500</v>
      </c>
      <c r="Y27" s="2318">
        <v>50000</v>
      </c>
    </row>
    <row r="28" spans="2:43" s="1468" customFormat="1" x14ac:dyDescent="0.25">
      <c r="B28" s="2336"/>
      <c r="C28" s="2311"/>
      <c r="D28" s="2273"/>
      <c r="E28" s="2273"/>
      <c r="F28" s="2273"/>
      <c r="G28" s="2273"/>
      <c r="H28" s="2273"/>
      <c r="I28" s="2302"/>
      <c r="J28" s="2275" t="s">
        <v>675</v>
      </c>
      <c r="K28" s="2276" t="s">
        <v>677</v>
      </c>
      <c r="L28" s="2289" t="s">
        <v>675</v>
      </c>
      <c r="M28" s="2300"/>
      <c r="N28" s="2300"/>
      <c r="O28" s="3387" t="s">
        <v>725</v>
      </c>
      <c r="P28" s="3149"/>
      <c r="Q28" s="3149"/>
      <c r="R28" s="3150"/>
      <c r="S28" s="2289"/>
      <c r="T28" s="2300"/>
      <c r="U28" s="2335"/>
      <c r="V28" s="2335"/>
      <c r="W28" s="2318"/>
      <c r="X28" s="2318"/>
      <c r="Y28" s="2318"/>
    </row>
    <row r="29" spans="2:43" s="1468" customFormat="1" x14ac:dyDescent="0.25">
      <c r="B29" s="2336"/>
      <c r="C29" s="2311"/>
      <c r="D29" s="2273"/>
      <c r="E29" s="2273"/>
      <c r="F29" s="2273"/>
      <c r="G29" s="2273"/>
      <c r="H29" s="2273"/>
      <c r="I29" s="2302"/>
      <c r="J29" s="2275" t="s">
        <v>675</v>
      </c>
      <c r="K29" s="2276" t="s">
        <v>677</v>
      </c>
      <c r="L29" s="2289" t="s">
        <v>675</v>
      </c>
      <c r="M29" s="2300" t="s">
        <v>675</v>
      </c>
      <c r="N29" s="2300"/>
      <c r="O29" s="3387" t="s">
        <v>1276</v>
      </c>
      <c r="P29" s="3149"/>
      <c r="Q29" s="3149"/>
      <c r="R29" s="3388"/>
      <c r="S29" s="2300"/>
      <c r="T29" s="2300"/>
      <c r="U29" s="2335"/>
      <c r="V29" s="2335"/>
      <c r="W29" s="2318"/>
      <c r="X29" s="2318"/>
      <c r="Y29" s="2318"/>
    </row>
    <row r="30" spans="2:43" s="1468" customFormat="1" x14ac:dyDescent="0.25">
      <c r="B30" s="2300" t="s">
        <v>68</v>
      </c>
      <c r="C30" s="2311"/>
      <c r="D30" s="2273"/>
      <c r="E30" s="2273"/>
      <c r="F30" s="2273"/>
      <c r="G30" s="2273"/>
      <c r="H30" s="2273"/>
      <c r="I30" s="2302"/>
      <c r="J30" s="2280" t="s">
        <v>675</v>
      </c>
      <c r="K30" s="2281" t="s">
        <v>677</v>
      </c>
      <c r="L30" s="2319" t="s">
        <v>675</v>
      </c>
      <c r="M30" s="2320" t="s">
        <v>675</v>
      </c>
      <c r="N30" s="2320" t="s">
        <v>727</v>
      </c>
      <c r="O30" s="3455" t="s">
        <v>154</v>
      </c>
      <c r="P30" s="3104"/>
      <c r="Q30" s="3104"/>
      <c r="R30" s="3456"/>
      <c r="S30" s="2300" t="s">
        <v>873</v>
      </c>
      <c r="T30" s="2337" t="s">
        <v>681</v>
      </c>
      <c r="U30" s="2335" t="s">
        <v>874</v>
      </c>
      <c r="V30" s="2335" t="s">
        <v>875</v>
      </c>
      <c r="W30" s="2318">
        <v>401876</v>
      </c>
      <c r="X30" s="2318">
        <v>301407</v>
      </c>
      <c r="Y30" s="2318">
        <v>648000</v>
      </c>
    </row>
    <row r="31" spans="2:43" s="1468" customFormat="1" x14ac:dyDescent="0.25">
      <c r="B31" s="2336"/>
      <c r="C31" s="2311"/>
      <c r="D31" s="2273"/>
      <c r="E31" s="2273"/>
      <c r="F31" s="2273"/>
      <c r="G31" s="2273"/>
      <c r="H31" s="2273"/>
      <c r="I31" s="2302"/>
      <c r="J31" s="2275" t="s">
        <v>675</v>
      </c>
      <c r="K31" s="2276" t="s">
        <v>677</v>
      </c>
      <c r="L31" s="2289" t="s">
        <v>680</v>
      </c>
      <c r="M31" s="2300"/>
      <c r="N31" s="2300"/>
      <c r="O31" s="3387" t="s">
        <v>155</v>
      </c>
      <c r="P31" s="3149"/>
      <c r="Q31" s="3149"/>
      <c r="R31" s="3388"/>
      <c r="S31" s="2300"/>
      <c r="T31" s="2300"/>
      <c r="U31" s="2335"/>
      <c r="V31" s="2335"/>
      <c r="W31" s="2318"/>
      <c r="X31" s="2318"/>
      <c r="Y31" s="2318"/>
    </row>
    <row r="32" spans="2:43" s="1468" customFormat="1" x14ac:dyDescent="0.25">
      <c r="B32" s="2336"/>
      <c r="C32" s="2311"/>
      <c r="D32" s="2273"/>
      <c r="E32" s="2273"/>
      <c r="F32" s="2273"/>
      <c r="G32" s="2273"/>
      <c r="H32" s="2273"/>
      <c r="I32" s="2302"/>
      <c r="J32" s="2275" t="s">
        <v>675</v>
      </c>
      <c r="K32" s="2276" t="s">
        <v>677</v>
      </c>
      <c r="L32" s="2289" t="s">
        <v>680</v>
      </c>
      <c r="M32" s="2300" t="s">
        <v>677</v>
      </c>
      <c r="N32" s="2300"/>
      <c r="O32" s="3387" t="s">
        <v>1762</v>
      </c>
      <c r="P32" s="3149"/>
      <c r="Q32" s="3149"/>
      <c r="R32" s="3388"/>
      <c r="S32" s="2300"/>
      <c r="T32" s="2300"/>
      <c r="U32" s="2335"/>
      <c r="V32" s="2335"/>
      <c r="W32" s="2318"/>
      <c r="X32" s="2318"/>
      <c r="Y32" s="2318"/>
    </row>
    <row r="33" spans="2:25" s="1468" customFormat="1" x14ac:dyDescent="0.25">
      <c r="B33" s="2336"/>
      <c r="C33" s="2311"/>
      <c r="D33" s="2273"/>
      <c r="E33" s="2273"/>
      <c r="F33" s="2273"/>
      <c r="G33" s="2273"/>
      <c r="H33" s="2273"/>
      <c r="I33" s="2302"/>
      <c r="J33" s="2275" t="s">
        <v>675</v>
      </c>
      <c r="K33" s="2276" t="s">
        <v>677</v>
      </c>
      <c r="L33" s="2289" t="s">
        <v>680</v>
      </c>
      <c r="M33" s="2300" t="s">
        <v>677</v>
      </c>
      <c r="N33" s="2300"/>
      <c r="O33" s="3387" t="s">
        <v>1763</v>
      </c>
      <c r="P33" s="3149"/>
      <c r="Q33" s="3149"/>
      <c r="R33" s="3388"/>
      <c r="S33" s="2300"/>
      <c r="T33" s="2300"/>
      <c r="U33" s="2335"/>
      <c r="V33" s="2335"/>
      <c r="W33" s="2318"/>
      <c r="X33" s="2318"/>
      <c r="Y33" s="2318"/>
    </row>
    <row r="34" spans="2:25" s="1468" customFormat="1" x14ac:dyDescent="0.25">
      <c r="B34" s="2300" t="s">
        <v>68</v>
      </c>
      <c r="C34" s="2311"/>
      <c r="D34" s="2273"/>
      <c r="E34" s="2273"/>
      <c r="F34" s="2273"/>
      <c r="G34" s="2273"/>
      <c r="H34" s="2273"/>
      <c r="I34" s="2302"/>
      <c r="J34" s="2280" t="s">
        <v>675</v>
      </c>
      <c r="K34" s="2281" t="s">
        <v>677</v>
      </c>
      <c r="L34" s="2783" t="s">
        <v>680</v>
      </c>
      <c r="M34" s="2320" t="s">
        <v>677</v>
      </c>
      <c r="N34" s="2320" t="s">
        <v>598</v>
      </c>
      <c r="O34" s="3418" t="s">
        <v>1764</v>
      </c>
      <c r="P34" s="3419"/>
      <c r="Q34" s="3419"/>
      <c r="R34" s="3420"/>
      <c r="S34" s="2300" t="s">
        <v>873</v>
      </c>
      <c r="T34" s="2300" t="s">
        <v>681</v>
      </c>
      <c r="U34" s="2335" t="s">
        <v>874</v>
      </c>
      <c r="V34" s="2335" t="s">
        <v>875</v>
      </c>
      <c r="W34" s="2318">
        <v>1200000</v>
      </c>
      <c r="X34" s="2318">
        <v>900000</v>
      </c>
      <c r="Y34" s="2318">
        <v>2000000</v>
      </c>
    </row>
    <row r="35" spans="2:25" s="1468" customFormat="1" ht="15.75" thickBot="1" x14ac:dyDescent="0.3">
      <c r="B35" s="2336"/>
      <c r="C35" s="2311"/>
      <c r="D35" s="2273"/>
      <c r="E35" s="2273"/>
      <c r="F35" s="2273"/>
      <c r="G35" s="2273"/>
      <c r="H35" s="2273"/>
      <c r="I35" s="2302"/>
      <c r="J35" s="2275" t="s">
        <v>675</v>
      </c>
      <c r="K35" s="2276" t="s">
        <v>677</v>
      </c>
      <c r="L35" s="2289" t="s">
        <v>680</v>
      </c>
      <c r="M35" s="2300" t="s">
        <v>675</v>
      </c>
      <c r="N35" s="2300"/>
      <c r="O35" s="3387" t="s">
        <v>1272</v>
      </c>
      <c r="P35" s="3149"/>
      <c r="Q35" s="3149"/>
      <c r="R35" s="3388"/>
      <c r="S35" s="2335"/>
      <c r="T35" s="2338"/>
      <c r="U35" s="2339"/>
      <c r="V35" s="2335"/>
      <c r="W35" s="2318"/>
      <c r="X35" s="2318"/>
      <c r="Y35" s="2318"/>
    </row>
    <row r="36" spans="2:25" s="1468" customFormat="1" ht="15.75" thickBot="1" x14ac:dyDescent="0.3">
      <c r="B36" s="2300" t="s">
        <v>68</v>
      </c>
      <c r="C36" s="2311"/>
      <c r="D36" s="2273"/>
      <c r="E36" s="2273"/>
      <c r="F36" s="2273"/>
      <c r="G36" s="2273"/>
      <c r="H36" s="2273"/>
      <c r="I36" s="2302"/>
      <c r="J36" s="2280" t="s">
        <v>675</v>
      </c>
      <c r="K36" s="2281" t="s">
        <v>677</v>
      </c>
      <c r="L36" s="2319" t="s">
        <v>680</v>
      </c>
      <c r="M36" s="2320" t="s">
        <v>675</v>
      </c>
      <c r="N36" s="2320" t="s">
        <v>598</v>
      </c>
      <c r="O36" s="3455" t="s">
        <v>729</v>
      </c>
      <c r="P36" s="3104"/>
      <c r="Q36" s="3104"/>
      <c r="R36" s="3456"/>
      <c r="S36" s="2300" t="s">
        <v>873</v>
      </c>
      <c r="T36" s="2922" t="s">
        <v>681</v>
      </c>
      <c r="U36" s="2335" t="s">
        <v>874</v>
      </c>
      <c r="V36" s="2335" t="s">
        <v>875</v>
      </c>
      <c r="W36" s="2318">
        <v>247575</v>
      </c>
      <c r="X36" s="2318">
        <v>185681.25</v>
      </c>
      <c r="Y36" s="2318">
        <v>247575</v>
      </c>
    </row>
    <row r="37" spans="2:25" s="1468" customFormat="1" ht="15.75" thickBot="1" x14ac:dyDescent="0.3">
      <c r="B37" s="2300" t="s">
        <v>68</v>
      </c>
      <c r="C37" s="2311"/>
      <c r="D37" s="2273"/>
      <c r="E37" s="2273"/>
      <c r="F37" s="2273"/>
      <c r="G37" s="2273"/>
      <c r="H37" s="2273"/>
      <c r="I37" s="2302"/>
      <c r="J37" s="2280" t="s">
        <v>675</v>
      </c>
      <c r="K37" s="2281" t="s">
        <v>677</v>
      </c>
      <c r="L37" s="2319" t="s">
        <v>680</v>
      </c>
      <c r="M37" s="2320" t="s">
        <v>675</v>
      </c>
      <c r="N37" s="2320" t="s">
        <v>610</v>
      </c>
      <c r="O37" s="3455" t="s">
        <v>812</v>
      </c>
      <c r="P37" s="3104"/>
      <c r="Q37" s="3104"/>
      <c r="R37" s="3456"/>
      <c r="S37" s="2300" t="s">
        <v>873</v>
      </c>
      <c r="T37" s="2922" t="s">
        <v>681</v>
      </c>
      <c r="U37" s="2335" t="s">
        <v>874</v>
      </c>
      <c r="V37" s="2335" t="s">
        <v>875</v>
      </c>
      <c r="W37" s="2318"/>
      <c r="X37" s="2318"/>
      <c r="Y37" s="2318"/>
    </row>
    <row r="38" spans="2:25" s="1468" customFormat="1" x14ac:dyDescent="0.25">
      <c r="B38" s="2336"/>
      <c r="C38" s="2311"/>
      <c r="D38" s="2273"/>
      <c r="E38" s="2273"/>
      <c r="F38" s="2273"/>
      <c r="G38" s="2273"/>
      <c r="H38" s="2273"/>
      <c r="I38" s="2302"/>
      <c r="J38" s="2275" t="s">
        <v>675</v>
      </c>
      <c r="K38" s="2276" t="s">
        <v>677</v>
      </c>
      <c r="L38" s="2289" t="s">
        <v>723</v>
      </c>
      <c r="M38" s="2300"/>
      <c r="N38" s="2300"/>
      <c r="O38" s="3387" t="s">
        <v>51</v>
      </c>
      <c r="P38" s="3149"/>
      <c r="Q38" s="3149"/>
      <c r="R38" s="3388"/>
      <c r="S38" s="2300"/>
      <c r="T38" s="2337"/>
      <c r="U38" s="2335"/>
      <c r="V38" s="2335"/>
      <c r="W38" s="2340"/>
      <c r="X38" s="2341"/>
      <c r="Y38" s="2340"/>
    </row>
    <row r="39" spans="2:25" s="1468" customFormat="1" x14ac:dyDescent="0.25">
      <c r="B39" s="2336"/>
      <c r="C39" s="2311"/>
      <c r="D39" s="2273"/>
      <c r="E39" s="2273"/>
      <c r="F39" s="2273"/>
      <c r="G39" s="2273"/>
      <c r="H39" s="2273"/>
      <c r="I39" s="2302"/>
      <c r="J39" s="2275" t="s">
        <v>675</v>
      </c>
      <c r="K39" s="2276" t="s">
        <v>677</v>
      </c>
      <c r="L39" s="2289" t="s">
        <v>723</v>
      </c>
      <c r="M39" s="2300" t="s">
        <v>677</v>
      </c>
      <c r="N39" s="2300"/>
      <c r="O39" s="3387" t="s">
        <v>1277</v>
      </c>
      <c r="P39" s="3149"/>
      <c r="Q39" s="3149"/>
      <c r="R39" s="3388"/>
      <c r="S39" s="2300"/>
      <c r="T39" s="2337"/>
      <c r="U39" s="2335"/>
      <c r="V39" s="2335"/>
      <c r="W39" s="2340"/>
      <c r="X39" s="2341"/>
      <c r="Y39" s="2340"/>
    </row>
    <row r="40" spans="2:25" s="1468" customFormat="1" x14ac:dyDescent="0.25">
      <c r="B40" s="2300" t="s">
        <v>68</v>
      </c>
      <c r="C40" s="2311"/>
      <c r="D40" s="2273"/>
      <c r="E40" s="2273"/>
      <c r="F40" s="2273"/>
      <c r="G40" s="2273"/>
      <c r="H40" s="2273"/>
      <c r="I40" s="2302"/>
      <c r="J40" s="2280" t="s">
        <v>675</v>
      </c>
      <c r="K40" s="2281" t="s">
        <v>677</v>
      </c>
      <c r="L40" s="2783" t="s">
        <v>723</v>
      </c>
      <c r="M40" s="2320" t="s">
        <v>677</v>
      </c>
      <c r="N40" s="2334" t="s">
        <v>598</v>
      </c>
      <c r="O40" s="3418" t="s">
        <v>814</v>
      </c>
      <c r="P40" s="3419"/>
      <c r="Q40" s="3419"/>
      <c r="R40" s="3420"/>
      <c r="S40" s="2300" t="s">
        <v>873</v>
      </c>
      <c r="T40" s="2300" t="s">
        <v>681</v>
      </c>
      <c r="U40" s="2335" t="s">
        <v>874</v>
      </c>
      <c r="V40" s="2335" t="s">
        <v>875</v>
      </c>
      <c r="W40" s="2318">
        <v>290000</v>
      </c>
      <c r="X40" s="2318">
        <v>217500</v>
      </c>
      <c r="Y40" s="2318">
        <v>290000</v>
      </c>
    </row>
    <row r="41" spans="2:25" s="1468" customFormat="1" x14ac:dyDescent="0.25">
      <c r="B41" s="2336"/>
      <c r="C41" s="2311"/>
      <c r="D41" s="2273"/>
      <c r="E41" s="2273"/>
      <c r="F41" s="2273"/>
      <c r="G41" s="2273"/>
      <c r="H41" s="2273"/>
      <c r="I41" s="2302"/>
      <c r="J41" s="2275" t="s">
        <v>675</v>
      </c>
      <c r="K41" s="2276" t="s">
        <v>677</v>
      </c>
      <c r="L41" s="2289" t="s">
        <v>723</v>
      </c>
      <c r="M41" s="2300" t="s">
        <v>675</v>
      </c>
      <c r="N41" s="2300"/>
      <c r="O41" s="3387" t="s">
        <v>1278</v>
      </c>
      <c r="P41" s="3149"/>
      <c r="Q41" s="3149"/>
      <c r="R41" s="3388"/>
      <c r="S41" s="2300"/>
      <c r="T41" s="2300"/>
      <c r="U41" s="2335"/>
      <c r="V41" s="2335"/>
      <c r="W41" s="2318"/>
      <c r="X41" s="2318"/>
      <c r="Y41" s="2318"/>
    </row>
    <row r="42" spans="2:25" s="1468" customFormat="1" x14ac:dyDescent="0.25">
      <c r="B42" s="2300" t="s">
        <v>68</v>
      </c>
      <c r="C42" s="2311"/>
      <c r="D42" s="2273"/>
      <c r="E42" s="2273"/>
      <c r="F42" s="2273"/>
      <c r="G42" s="2273"/>
      <c r="H42" s="2273"/>
      <c r="I42" s="2302"/>
      <c r="J42" s="2280" t="s">
        <v>675</v>
      </c>
      <c r="K42" s="2281" t="s">
        <v>677</v>
      </c>
      <c r="L42" s="2783" t="s">
        <v>723</v>
      </c>
      <c r="M42" s="2320" t="s">
        <v>675</v>
      </c>
      <c r="N42" s="2320" t="s">
        <v>598</v>
      </c>
      <c r="O42" s="3418" t="s">
        <v>308</v>
      </c>
      <c r="P42" s="3419"/>
      <c r="Q42" s="3419"/>
      <c r="R42" s="3420"/>
      <c r="S42" s="2300" t="s">
        <v>873</v>
      </c>
      <c r="T42" s="2300" t="s">
        <v>681</v>
      </c>
      <c r="U42" s="2335" t="s">
        <v>874</v>
      </c>
      <c r="V42" s="2335" t="s">
        <v>875</v>
      </c>
      <c r="W42" s="2318">
        <v>300000</v>
      </c>
      <c r="X42" s="2318">
        <v>225000</v>
      </c>
      <c r="Y42" s="2318">
        <v>300000</v>
      </c>
    </row>
    <row r="43" spans="2:25" s="1468" customFormat="1" x14ac:dyDescent="0.25">
      <c r="B43" s="2336"/>
      <c r="C43" s="2311"/>
      <c r="D43" s="2273"/>
      <c r="E43" s="2273"/>
      <c r="F43" s="2273"/>
      <c r="G43" s="2273"/>
      <c r="H43" s="2273"/>
      <c r="I43" s="2302"/>
      <c r="J43" s="2275" t="s">
        <v>675</v>
      </c>
      <c r="K43" s="2276" t="s">
        <v>677</v>
      </c>
      <c r="L43" s="2289" t="s">
        <v>723</v>
      </c>
      <c r="M43" s="2300" t="s">
        <v>680</v>
      </c>
      <c r="N43" s="2300"/>
      <c r="O43" s="3387" t="s">
        <v>1279</v>
      </c>
      <c r="P43" s="3149"/>
      <c r="Q43" s="3149"/>
      <c r="R43" s="3388"/>
      <c r="S43" s="2300"/>
      <c r="T43" s="2300"/>
      <c r="U43" s="2335"/>
      <c r="V43" s="2335"/>
      <c r="W43" s="2318"/>
      <c r="X43" s="2318"/>
      <c r="Y43" s="2318"/>
    </row>
    <row r="44" spans="2:25" s="1468" customFormat="1" x14ac:dyDescent="0.25">
      <c r="B44" s="2300" t="s">
        <v>68</v>
      </c>
      <c r="C44" s="2311"/>
      <c r="D44" s="2273"/>
      <c r="E44" s="2273"/>
      <c r="F44" s="2273"/>
      <c r="G44" s="2273"/>
      <c r="H44" s="2273"/>
      <c r="I44" s="2302"/>
      <c r="J44" s="2280" t="s">
        <v>675</v>
      </c>
      <c r="K44" s="2281" t="s">
        <v>677</v>
      </c>
      <c r="L44" s="2319" t="s">
        <v>723</v>
      </c>
      <c r="M44" s="2320" t="s">
        <v>680</v>
      </c>
      <c r="N44" s="2320" t="s">
        <v>598</v>
      </c>
      <c r="O44" s="3418" t="s">
        <v>815</v>
      </c>
      <c r="P44" s="3419"/>
      <c r="Q44" s="3419"/>
      <c r="R44" s="3420"/>
      <c r="S44" s="2300" t="s">
        <v>873</v>
      </c>
      <c r="T44" s="2300" t="s">
        <v>681</v>
      </c>
      <c r="U44" s="2335" t="s">
        <v>874</v>
      </c>
      <c r="V44" s="2335" t="s">
        <v>875</v>
      </c>
      <c r="W44" s="2318">
        <v>190000</v>
      </c>
      <c r="X44" s="2318">
        <v>142500</v>
      </c>
      <c r="Y44" s="2318">
        <v>190000</v>
      </c>
    </row>
    <row r="45" spans="2:25" s="1468" customFormat="1" x14ac:dyDescent="0.25">
      <c r="B45" s="2336"/>
      <c r="C45" s="2311"/>
      <c r="D45" s="2273"/>
      <c r="E45" s="2273"/>
      <c r="F45" s="2273"/>
      <c r="G45" s="2273"/>
      <c r="H45" s="2273"/>
      <c r="I45" s="2302"/>
      <c r="J45" s="2275" t="s">
        <v>675</v>
      </c>
      <c r="K45" s="2276" t="s">
        <v>677</v>
      </c>
      <c r="L45" s="2289" t="s">
        <v>723</v>
      </c>
      <c r="M45" s="2300" t="s">
        <v>722</v>
      </c>
      <c r="N45" s="2300"/>
      <c r="O45" s="3387" t="s">
        <v>1280</v>
      </c>
      <c r="P45" s="3149"/>
      <c r="Q45" s="3149"/>
      <c r="R45" s="3388"/>
      <c r="S45" s="2300"/>
      <c r="T45" s="2300"/>
      <c r="U45" s="2335"/>
      <c r="V45" s="2335"/>
      <c r="W45" s="2318"/>
      <c r="X45" s="2318"/>
      <c r="Y45" s="2318"/>
    </row>
    <row r="46" spans="2:25" s="1468" customFormat="1" x14ac:dyDescent="0.25">
      <c r="B46" s="2300" t="s">
        <v>68</v>
      </c>
      <c r="C46" s="2311"/>
      <c r="D46" s="2273"/>
      <c r="E46" s="2273"/>
      <c r="F46" s="2273"/>
      <c r="G46" s="2273"/>
      <c r="H46" s="2273"/>
      <c r="I46" s="2302"/>
      <c r="J46" s="2280" t="s">
        <v>675</v>
      </c>
      <c r="K46" s="2281" t="s">
        <v>677</v>
      </c>
      <c r="L46" s="2319" t="s">
        <v>723</v>
      </c>
      <c r="M46" s="2320" t="s">
        <v>722</v>
      </c>
      <c r="N46" s="2320" t="s">
        <v>598</v>
      </c>
      <c r="O46" s="3418" t="s">
        <v>813</v>
      </c>
      <c r="P46" s="3419"/>
      <c r="Q46" s="3419"/>
      <c r="R46" s="3420"/>
      <c r="S46" s="2300" t="s">
        <v>873</v>
      </c>
      <c r="T46" s="2300" t="s">
        <v>681</v>
      </c>
      <c r="U46" s="2335" t="s">
        <v>874</v>
      </c>
      <c r="V46" s="2335" t="s">
        <v>875</v>
      </c>
      <c r="W46" s="2318"/>
      <c r="X46" s="2318"/>
      <c r="Y46" s="2318"/>
    </row>
    <row r="47" spans="2:25" s="1468" customFormat="1" ht="15.75" x14ac:dyDescent="0.25">
      <c r="B47" s="2336"/>
      <c r="C47" s="2311"/>
      <c r="D47" s="2273"/>
      <c r="E47" s="2273"/>
      <c r="F47" s="2273"/>
      <c r="G47" s="2273"/>
      <c r="H47" s="2273"/>
      <c r="I47" s="2302"/>
      <c r="J47" s="2275" t="s">
        <v>675</v>
      </c>
      <c r="K47" s="2276" t="s">
        <v>675</v>
      </c>
      <c r="L47" s="2289"/>
      <c r="M47" s="2300"/>
      <c r="N47" s="2300"/>
      <c r="O47" s="3387" t="s">
        <v>733</v>
      </c>
      <c r="P47" s="3149"/>
      <c r="Q47" s="3149"/>
      <c r="R47" s="3388"/>
      <c r="S47" s="2300"/>
      <c r="T47" s="2300"/>
      <c r="U47" s="2342"/>
      <c r="V47" s="2342"/>
      <c r="W47" s="2318"/>
      <c r="X47" s="2318"/>
      <c r="Y47" s="2318"/>
    </row>
    <row r="48" spans="2:25" s="1468" customFormat="1" ht="15.75" x14ac:dyDescent="0.25">
      <c r="B48" s="2336"/>
      <c r="C48" s="2311"/>
      <c r="D48" s="2273"/>
      <c r="E48" s="2273"/>
      <c r="F48" s="2273"/>
      <c r="G48" s="2273"/>
      <c r="H48" s="2273"/>
      <c r="I48" s="2302"/>
      <c r="J48" s="2275" t="s">
        <v>675</v>
      </c>
      <c r="K48" s="2276" t="s">
        <v>675</v>
      </c>
      <c r="L48" s="2343" t="s">
        <v>677</v>
      </c>
      <c r="M48" s="2313"/>
      <c r="N48" s="2313"/>
      <c r="O48" s="3387" t="s">
        <v>816</v>
      </c>
      <c r="P48" s="3149"/>
      <c r="Q48" s="3149"/>
      <c r="R48" s="3388"/>
      <c r="S48" s="2313"/>
      <c r="T48" s="2313"/>
      <c r="U48" s="2344"/>
      <c r="V48" s="2344"/>
      <c r="W48" s="2318"/>
      <c r="X48" s="2318"/>
      <c r="Y48" s="2318"/>
    </row>
    <row r="49" spans="1:49" s="1468" customFormat="1" ht="15.75" x14ac:dyDescent="0.25">
      <c r="B49" s="2345"/>
      <c r="C49" s="2314"/>
      <c r="D49" s="2315"/>
      <c r="E49" s="2315"/>
      <c r="F49" s="2315"/>
      <c r="G49" s="2315"/>
      <c r="H49" s="2315"/>
      <c r="I49" s="2346"/>
      <c r="J49" s="2347" t="s">
        <v>675</v>
      </c>
      <c r="K49" s="2338" t="s">
        <v>677</v>
      </c>
      <c r="L49" s="2343" t="s">
        <v>677</v>
      </c>
      <c r="M49" s="2313" t="s">
        <v>675</v>
      </c>
      <c r="N49" s="2313"/>
      <c r="O49" s="3387" t="s">
        <v>156</v>
      </c>
      <c r="P49" s="3149"/>
      <c r="Q49" s="3149"/>
      <c r="R49" s="3388"/>
      <c r="S49" s="2313"/>
      <c r="T49" s="2313"/>
      <c r="U49" s="2344"/>
      <c r="V49" s="2344"/>
      <c r="W49" s="2030"/>
      <c r="X49" s="2030"/>
      <c r="Y49" s="2030"/>
    </row>
    <row r="50" spans="1:49" s="1468" customFormat="1" ht="15.75" thickBot="1" x14ac:dyDescent="0.3">
      <c r="B50" s="2325" t="s">
        <v>53</v>
      </c>
      <c r="C50" s="2314"/>
      <c r="D50" s="2315"/>
      <c r="E50" s="2315"/>
      <c r="F50" s="2315"/>
      <c r="G50" s="2315"/>
      <c r="H50" s="2315"/>
      <c r="I50" s="2346"/>
      <c r="J50" s="2923" t="s">
        <v>675</v>
      </c>
      <c r="K50" s="2348" t="s">
        <v>675</v>
      </c>
      <c r="L50" s="2924" t="s">
        <v>677</v>
      </c>
      <c r="M50" s="2925" t="s">
        <v>675</v>
      </c>
      <c r="N50" s="2925" t="s">
        <v>598</v>
      </c>
      <c r="O50" s="3561" t="s">
        <v>156</v>
      </c>
      <c r="P50" s="3562"/>
      <c r="Q50" s="3562"/>
      <c r="R50" s="3563"/>
      <c r="S50" s="2313" t="s">
        <v>873</v>
      </c>
      <c r="T50" s="2313" t="s">
        <v>668</v>
      </c>
      <c r="U50" s="2349" t="s">
        <v>1284</v>
      </c>
      <c r="V50" s="2349" t="s">
        <v>1283</v>
      </c>
      <c r="W50" s="2030">
        <v>30000</v>
      </c>
      <c r="X50" s="2030">
        <v>22500</v>
      </c>
      <c r="Y50" s="2030">
        <v>30000</v>
      </c>
    </row>
    <row r="51" spans="1:49" s="1888" customFormat="1" ht="15.75" thickBot="1" x14ac:dyDescent="0.3">
      <c r="A51" s="1468"/>
      <c r="B51" s="3415" t="s">
        <v>9</v>
      </c>
      <c r="C51" s="3416"/>
      <c r="D51" s="3416"/>
      <c r="E51" s="3416"/>
      <c r="F51" s="3416"/>
      <c r="G51" s="3416"/>
      <c r="H51" s="3416"/>
      <c r="I51" s="3416"/>
      <c r="J51" s="3416"/>
      <c r="K51" s="3416"/>
      <c r="L51" s="3416"/>
      <c r="M51" s="3416"/>
      <c r="N51" s="3416"/>
      <c r="O51" s="3416"/>
      <c r="P51" s="3416"/>
      <c r="Q51" s="3416"/>
      <c r="R51" s="3416"/>
      <c r="S51" s="3416"/>
      <c r="T51" s="3416"/>
      <c r="U51" s="3417"/>
      <c r="V51" s="2260"/>
      <c r="W51" s="2573">
        <f>SUM(W17:W50)</f>
        <v>16257119.299999999</v>
      </c>
      <c r="X51" s="2573">
        <f>SUM(X17:X50)</f>
        <v>12192539.550000001</v>
      </c>
      <c r="Y51" s="2573">
        <f>(Y19+Y21+Y22+Y24+Y25+Y26+Y27+Y30+Y34+Y36+Y40+Y42+Y44)</f>
        <v>17431692.079999998</v>
      </c>
      <c r="Z51" s="1246"/>
      <c r="AA51" s="1246"/>
      <c r="AB51" s="1246"/>
      <c r="AC51" s="1246"/>
      <c r="AD51" s="1246"/>
      <c r="AE51" s="1246"/>
      <c r="AF51" s="1246"/>
      <c r="AG51" s="1246"/>
      <c r="AH51" s="1246"/>
      <c r="AI51" s="1246"/>
      <c r="AJ51" s="1246"/>
      <c r="AK51" s="1246"/>
      <c r="AL51" s="1246"/>
      <c r="AM51" s="1246"/>
      <c r="AN51" s="1246"/>
      <c r="AO51" s="1246"/>
      <c r="AP51" s="1246"/>
      <c r="AQ51" s="1246"/>
      <c r="AR51" s="1246"/>
      <c r="AS51" s="1246"/>
      <c r="AT51" s="1246"/>
      <c r="AU51" s="1246"/>
      <c r="AV51" s="1246"/>
      <c r="AW51" s="1246"/>
    </row>
    <row r="52" spans="1:49" x14ac:dyDescent="0.25">
      <c r="B52" s="60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61"/>
      <c r="Z52" s="1246"/>
      <c r="AA52" s="1246"/>
      <c r="AB52" s="1246"/>
      <c r="AC52" s="1246"/>
      <c r="AD52" s="1246"/>
      <c r="AE52" s="1246"/>
      <c r="AF52" s="1246"/>
      <c r="AG52" s="1246"/>
      <c r="AH52" s="1246"/>
      <c r="AI52" s="1246"/>
      <c r="AJ52" s="1246"/>
      <c r="AK52" s="1246"/>
      <c r="AL52" s="1246"/>
      <c r="AM52" s="1246"/>
      <c r="AN52" s="1246"/>
      <c r="AO52" s="1246"/>
      <c r="AP52" s="1246"/>
      <c r="AQ52" s="1246"/>
      <c r="AR52" s="1246"/>
      <c r="AS52" s="1246"/>
      <c r="AT52" s="1246"/>
      <c r="AU52" s="1246"/>
      <c r="AV52" s="1246"/>
      <c r="AW52" s="1246"/>
    </row>
    <row r="53" spans="1:49" x14ac:dyDescent="0.25">
      <c r="B53" s="55"/>
      <c r="C53" s="4"/>
      <c r="D53" s="4"/>
      <c r="E53" s="4"/>
      <c r="F53" s="4"/>
      <c r="G53" s="4"/>
      <c r="H53" s="4"/>
      <c r="I53" s="2"/>
      <c r="J53" s="2"/>
      <c r="K53" s="2"/>
      <c r="L53" s="2"/>
      <c r="M53" s="2"/>
      <c r="N53" s="2"/>
      <c r="O53" s="4"/>
      <c r="P53" s="4"/>
      <c r="Q53" s="4"/>
      <c r="R53" s="2"/>
      <c r="S53" s="2"/>
      <c r="T53" s="2"/>
      <c r="U53" s="2"/>
      <c r="V53" s="2"/>
      <c r="W53" s="4"/>
      <c r="X53" s="4"/>
      <c r="Y53" s="62"/>
      <c r="Z53" s="1246"/>
      <c r="AA53" s="1246"/>
      <c r="AB53" s="1246"/>
      <c r="AC53" s="1246"/>
      <c r="AD53" s="1246"/>
      <c r="AE53" s="1246"/>
      <c r="AF53" s="1246"/>
      <c r="AG53" s="1246"/>
      <c r="AH53" s="1246"/>
      <c r="AI53" s="1246"/>
      <c r="AJ53" s="1246"/>
      <c r="AK53" s="1246"/>
      <c r="AL53" s="1246"/>
      <c r="AM53" s="1246"/>
      <c r="AN53" s="1246"/>
      <c r="AO53" s="1246"/>
      <c r="AP53" s="1246"/>
      <c r="AQ53" s="1246"/>
      <c r="AR53" s="1246"/>
      <c r="AS53" s="1246"/>
      <c r="AT53" s="1246"/>
      <c r="AU53" s="1246"/>
      <c r="AV53" s="1246"/>
      <c r="AW53" s="1246"/>
    </row>
    <row r="54" spans="1:49" x14ac:dyDescent="0.25">
      <c r="B54" s="55"/>
      <c r="C54" s="3000" t="s">
        <v>28</v>
      </c>
      <c r="D54" s="3000"/>
      <c r="E54" s="3000"/>
      <c r="F54" s="3000"/>
      <c r="G54" s="3000"/>
      <c r="H54" s="3000"/>
      <c r="I54" s="26"/>
      <c r="J54" s="26"/>
      <c r="K54" s="26"/>
      <c r="L54" s="26"/>
      <c r="M54" s="26"/>
      <c r="N54" s="26"/>
      <c r="O54" s="3000" t="s">
        <v>15</v>
      </c>
      <c r="P54" s="3000"/>
      <c r="Q54" s="3000"/>
      <c r="R54" s="26"/>
      <c r="S54" s="26"/>
      <c r="T54" s="26"/>
      <c r="U54" s="26"/>
      <c r="V54" s="26"/>
      <c r="W54" s="3000" t="s">
        <v>12</v>
      </c>
      <c r="X54" s="3000"/>
      <c r="Y54" s="62"/>
      <c r="Z54" s="1246"/>
      <c r="AA54" s="1246"/>
      <c r="AB54" s="1246"/>
      <c r="AC54" s="1246"/>
      <c r="AD54" s="1246"/>
      <c r="AE54" s="1246"/>
      <c r="AF54" s="1246"/>
      <c r="AG54" s="1246"/>
      <c r="AH54" s="1246"/>
      <c r="AI54" s="1246"/>
      <c r="AJ54" s="1246"/>
      <c r="AK54" s="1246"/>
      <c r="AL54" s="1246"/>
      <c r="AM54" s="1246"/>
      <c r="AN54" s="1246"/>
      <c r="AO54" s="1246"/>
      <c r="AP54" s="1246"/>
      <c r="AQ54" s="1246"/>
      <c r="AR54" s="1246"/>
      <c r="AS54" s="1246"/>
      <c r="AT54" s="1246"/>
      <c r="AU54" s="1246"/>
      <c r="AV54" s="1246"/>
      <c r="AW54" s="1246"/>
    </row>
    <row r="55" spans="1:49" ht="15.75" thickBot="1" x14ac:dyDescent="0.3">
      <c r="B55" s="63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8"/>
      <c r="Z55" s="1246"/>
      <c r="AA55" s="1246"/>
      <c r="AB55" s="1246"/>
      <c r="AC55" s="1246"/>
      <c r="AD55" s="1246"/>
      <c r="AE55" s="1246"/>
      <c r="AF55" s="1246"/>
      <c r="AG55" s="1246"/>
      <c r="AH55" s="1246"/>
      <c r="AI55" s="1246"/>
      <c r="AJ55" s="1246"/>
      <c r="AK55" s="1246"/>
      <c r="AL55" s="1246"/>
      <c r="AM55" s="1246"/>
      <c r="AN55" s="1246"/>
      <c r="AO55" s="1246"/>
      <c r="AP55" s="1246"/>
      <c r="AQ55" s="1246"/>
      <c r="AR55" s="1246"/>
      <c r="AS55" s="1246"/>
      <c r="AT55" s="1246"/>
      <c r="AU55" s="1246"/>
      <c r="AV55" s="1246"/>
      <c r="AW55" s="1246"/>
    </row>
    <row r="56" spans="1:49" x14ac:dyDescent="0.25">
      <c r="Y56">
        <v>38</v>
      </c>
      <c r="Z56" s="1246"/>
      <c r="AA56" s="1246"/>
      <c r="AB56" s="1246"/>
      <c r="AC56" s="1246"/>
      <c r="AD56" s="1246"/>
      <c r="AE56" s="1246"/>
      <c r="AF56" s="1246"/>
      <c r="AG56" s="1246"/>
      <c r="AH56" s="1246"/>
      <c r="AI56" s="1246"/>
      <c r="AJ56" s="1246"/>
      <c r="AK56" s="1246"/>
      <c r="AL56" s="1246"/>
      <c r="AM56" s="1246"/>
      <c r="AN56" s="1246"/>
      <c r="AO56" s="1246"/>
      <c r="AP56" s="1246"/>
      <c r="AQ56" s="1246"/>
      <c r="AR56" s="1246"/>
      <c r="AS56" s="1246"/>
      <c r="AT56" s="1246"/>
      <c r="AU56" s="1246"/>
      <c r="AV56" s="1246"/>
      <c r="AW56" s="1246"/>
    </row>
    <row r="57" spans="1:49" x14ac:dyDescent="0.25">
      <c r="Z57" s="1246"/>
      <c r="AA57" s="1246"/>
      <c r="AB57" s="1246"/>
      <c r="AC57" s="1246"/>
      <c r="AD57" s="1246"/>
      <c r="AE57" s="1246"/>
      <c r="AF57" s="1246"/>
      <c r="AG57" s="1246"/>
      <c r="AH57" s="1246"/>
      <c r="AI57" s="1246"/>
      <c r="AJ57" s="1246"/>
      <c r="AK57" s="1246"/>
      <c r="AL57" s="1246"/>
      <c r="AM57" s="1246"/>
      <c r="AN57" s="1246"/>
      <c r="AO57" s="1246"/>
      <c r="AP57" s="1246"/>
      <c r="AQ57" s="1246"/>
      <c r="AR57" s="1246"/>
      <c r="AS57" s="1246"/>
      <c r="AT57" s="1246"/>
      <c r="AU57" s="1246"/>
      <c r="AV57" s="1246"/>
      <c r="AW57" s="1246"/>
    </row>
    <row r="58" spans="1:49" x14ac:dyDescent="0.25">
      <c r="Z58" s="1246"/>
      <c r="AA58" s="1246"/>
      <c r="AB58" s="1246"/>
      <c r="AC58" s="1246"/>
      <c r="AD58" s="1246"/>
      <c r="AE58" s="1246"/>
      <c r="AF58" s="1246"/>
      <c r="AG58" s="1246"/>
      <c r="AH58" s="1246"/>
      <c r="AI58" s="1246"/>
      <c r="AJ58" s="1246"/>
      <c r="AK58" s="1246"/>
      <c r="AL58" s="1246"/>
      <c r="AM58" s="1246"/>
      <c r="AN58" s="1246"/>
      <c r="AO58" s="1246"/>
      <c r="AP58" s="1246"/>
      <c r="AQ58" s="1246"/>
      <c r="AR58" s="1246"/>
      <c r="AS58" s="1246"/>
      <c r="AT58" s="1246"/>
      <c r="AU58" s="1246"/>
      <c r="AV58" s="1246"/>
      <c r="AW58" s="1246"/>
    </row>
    <row r="59" spans="1:49" x14ac:dyDescent="0.25">
      <c r="Z59" s="1246"/>
      <c r="AA59" s="1246"/>
      <c r="AB59" s="1246"/>
      <c r="AC59" s="1246"/>
      <c r="AD59" s="1246"/>
      <c r="AE59" s="1246"/>
      <c r="AF59" s="1246"/>
      <c r="AG59" s="1246"/>
      <c r="AH59" s="1246"/>
      <c r="AI59" s="1246"/>
      <c r="AJ59" s="1246"/>
      <c r="AK59" s="1246"/>
      <c r="AL59" s="1246"/>
      <c r="AM59" s="1246"/>
      <c r="AN59" s="1246"/>
      <c r="AO59" s="1246"/>
      <c r="AP59" s="1246"/>
      <c r="AQ59" s="1246"/>
      <c r="AR59" s="1246"/>
      <c r="AS59" s="1246"/>
      <c r="AT59" s="1246"/>
      <c r="AU59" s="1246"/>
      <c r="AV59" s="1246"/>
      <c r="AW59" s="1246"/>
    </row>
    <row r="60" spans="1:49" x14ac:dyDescent="0.25">
      <c r="Z60" s="1246"/>
      <c r="AA60" s="1246"/>
      <c r="AB60" s="1246"/>
      <c r="AC60" s="1246"/>
      <c r="AD60" s="1246"/>
      <c r="AE60" s="1246"/>
      <c r="AF60" s="1246"/>
      <c r="AG60" s="1246"/>
      <c r="AH60" s="1246"/>
      <c r="AI60" s="1246"/>
      <c r="AJ60" s="1246"/>
      <c r="AK60" s="1246"/>
      <c r="AL60" s="1246"/>
      <c r="AM60" s="1246"/>
      <c r="AN60" s="1246"/>
      <c r="AO60" s="1246"/>
      <c r="AP60" s="1246"/>
      <c r="AQ60" s="1246"/>
      <c r="AR60" s="1246"/>
      <c r="AS60" s="1246"/>
      <c r="AT60" s="1246"/>
      <c r="AU60" s="1246"/>
      <c r="AV60" s="1246"/>
      <c r="AW60" s="1246"/>
    </row>
    <row r="61" spans="1:49" x14ac:dyDescent="0.25">
      <c r="Z61" s="1246"/>
      <c r="AA61" s="1246"/>
      <c r="AB61" s="1246"/>
      <c r="AC61" s="1246"/>
      <c r="AD61" s="1246"/>
      <c r="AE61" s="1246"/>
      <c r="AF61" s="1246"/>
      <c r="AG61" s="1246"/>
      <c r="AH61" s="1246"/>
      <c r="AI61" s="1246"/>
      <c r="AJ61" s="1246"/>
      <c r="AK61" s="1246"/>
      <c r="AL61" s="1246"/>
      <c r="AM61" s="1246"/>
      <c r="AN61" s="1246"/>
      <c r="AO61" s="1246"/>
      <c r="AP61" s="1246"/>
      <c r="AQ61" s="1246"/>
      <c r="AR61" s="1246"/>
      <c r="AS61" s="1246"/>
      <c r="AT61" s="1246"/>
      <c r="AU61" s="1246"/>
      <c r="AV61" s="1246"/>
      <c r="AW61" s="1246"/>
    </row>
    <row r="62" spans="1:49" x14ac:dyDescent="0.25">
      <c r="Z62" s="1246"/>
      <c r="AA62" s="1246"/>
      <c r="AB62" s="1246"/>
      <c r="AC62" s="1246"/>
      <c r="AD62" s="1246"/>
      <c r="AE62" s="1246"/>
      <c r="AF62" s="1246"/>
      <c r="AG62" s="1246"/>
      <c r="AH62" s="1246"/>
      <c r="AI62" s="1246"/>
      <c r="AJ62" s="1246"/>
      <c r="AK62" s="1246"/>
      <c r="AL62" s="1246"/>
      <c r="AM62" s="1246"/>
      <c r="AN62" s="1246"/>
      <c r="AO62" s="1246"/>
      <c r="AP62" s="1246"/>
      <c r="AQ62" s="1246"/>
      <c r="AR62" s="1246"/>
      <c r="AS62" s="1246"/>
      <c r="AT62" s="1246"/>
      <c r="AU62" s="1246"/>
      <c r="AV62" s="1246"/>
      <c r="AW62" s="1246"/>
    </row>
    <row r="63" spans="1:49" x14ac:dyDescent="0.25">
      <c r="Z63" s="1246"/>
      <c r="AA63" s="1246"/>
      <c r="AB63" s="1246"/>
      <c r="AC63" s="1246"/>
      <c r="AD63" s="1246"/>
      <c r="AE63" s="1246"/>
      <c r="AF63" s="1246"/>
      <c r="AG63" s="1246"/>
      <c r="AH63" s="1246"/>
      <c r="AI63" s="1246"/>
      <c r="AJ63" s="1246"/>
      <c r="AK63" s="1246"/>
      <c r="AL63" s="1246"/>
      <c r="AM63" s="1246"/>
      <c r="AN63" s="1246"/>
      <c r="AO63" s="1246"/>
      <c r="AP63" s="1246"/>
      <c r="AQ63" s="1246"/>
      <c r="AR63" s="1246"/>
      <c r="AS63" s="1246"/>
      <c r="AT63" s="1246"/>
      <c r="AU63" s="1246"/>
      <c r="AV63" s="1246"/>
      <c r="AW63" s="1246"/>
    </row>
    <row r="64" spans="1:49" x14ac:dyDescent="0.25">
      <c r="Z64" s="1246"/>
      <c r="AA64" s="1246"/>
      <c r="AB64" s="1246"/>
      <c r="AC64" s="1246"/>
      <c r="AD64" s="1246"/>
      <c r="AE64" s="1246"/>
      <c r="AF64" s="1246"/>
      <c r="AG64" s="1246"/>
      <c r="AH64" s="1246"/>
      <c r="AI64" s="1246"/>
      <c r="AJ64" s="1246"/>
      <c r="AK64" s="1246"/>
      <c r="AL64" s="1246"/>
      <c r="AM64" s="1246"/>
      <c r="AN64" s="1246"/>
      <c r="AO64" s="1246"/>
      <c r="AP64" s="1246"/>
      <c r="AQ64" s="1246"/>
      <c r="AR64" s="1246"/>
      <c r="AS64" s="1246"/>
      <c r="AT64" s="1246"/>
      <c r="AU64" s="1246"/>
      <c r="AV64" s="1246"/>
      <c r="AW64" s="1246"/>
    </row>
    <row r="65" spans="26:49" x14ac:dyDescent="0.25">
      <c r="Z65" s="1246"/>
      <c r="AA65" s="1246"/>
      <c r="AB65" s="1246"/>
      <c r="AC65" s="1246"/>
      <c r="AD65" s="1246"/>
      <c r="AE65" s="1246"/>
      <c r="AF65" s="1246"/>
      <c r="AG65" s="1246"/>
      <c r="AH65" s="1246"/>
      <c r="AI65" s="1246"/>
      <c r="AJ65" s="1246"/>
      <c r="AK65" s="1246"/>
      <c r="AL65" s="1246"/>
      <c r="AM65" s="1246"/>
      <c r="AN65" s="1246"/>
      <c r="AO65" s="1246"/>
      <c r="AP65" s="1246"/>
      <c r="AQ65" s="1246"/>
      <c r="AR65" s="1246"/>
      <c r="AS65" s="1246"/>
      <c r="AT65" s="1246"/>
      <c r="AU65" s="1246"/>
      <c r="AV65" s="1246"/>
      <c r="AW65" s="1246"/>
    </row>
    <row r="66" spans="26:49" x14ac:dyDescent="0.25">
      <c r="Z66" s="1246"/>
      <c r="AA66" s="1246"/>
      <c r="AB66" s="1246"/>
      <c r="AC66" s="1246"/>
      <c r="AD66" s="1246"/>
      <c r="AE66" s="1246"/>
      <c r="AF66" s="1246"/>
      <c r="AG66" s="1246"/>
      <c r="AH66" s="1246"/>
      <c r="AI66" s="1246"/>
      <c r="AJ66" s="1246"/>
      <c r="AK66" s="1246"/>
      <c r="AL66" s="1246"/>
      <c r="AM66" s="1246"/>
      <c r="AN66" s="1246"/>
      <c r="AO66" s="1246"/>
      <c r="AP66" s="1246"/>
      <c r="AQ66" s="1246"/>
      <c r="AR66" s="1246"/>
      <c r="AS66" s="1246"/>
      <c r="AT66" s="1246"/>
      <c r="AU66" s="1246"/>
      <c r="AV66" s="1246"/>
      <c r="AW66" s="1246"/>
    </row>
    <row r="67" spans="26:49" x14ac:dyDescent="0.25">
      <c r="Z67" s="1246"/>
      <c r="AA67" s="1246"/>
      <c r="AB67" s="1246"/>
      <c r="AC67" s="1246"/>
      <c r="AD67" s="1246"/>
      <c r="AE67" s="1246"/>
      <c r="AF67" s="1246"/>
      <c r="AG67" s="1246"/>
      <c r="AH67" s="1246"/>
      <c r="AI67" s="1246"/>
      <c r="AJ67" s="1246"/>
      <c r="AK67" s="1246"/>
      <c r="AL67" s="1246"/>
      <c r="AM67" s="1246"/>
      <c r="AN67" s="1246"/>
      <c r="AO67" s="1246"/>
      <c r="AP67" s="1246"/>
      <c r="AQ67" s="1246"/>
      <c r="AR67" s="1246"/>
      <c r="AS67" s="1246"/>
      <c r="AT67" s="1246"/>
      <c r="AU67" s="1246"/>
      <c r="AV67" s="1246"/>
      <c r="AW67" s="1246"/>
    </row>
    <row r="68" spans="26:49" x14ac:dyDescent="0.25">
      <c r="Z68" s="1246"/>
      <c r="AA68" s="1246"/>
      <c r="AB68" s="1246"/>
      <c r="AC68" s="1246"/>
      <c r="AD68" s="1246"/>
      <c r="AE68" s="1246"/>
      <c r="AF68" s="1246"/>
      <c r="AG68" s="1246"/>
      <c r="AH68" s="1246"/>
      <c r="AI68" s="1246"/>
      <c r="AJ68" s="1246"/>
      <c r="AK68" s="1246"/>
      <c r="AL68" s="1246"/>
      <c r="AM68" s="1246"/>
      <c r="AN68" s="1246"/>
      <c r="AO68" s="1246"/>
      <c r="AP68" s="1246"/>
      <c r="AQ68" s="1246"/>
      <c r="AR68" s="1246"/>
      <c r="AS68" s="1246"/>
      <c r="AT68" s="1246"/>
      <c r="AU68" s="1246"/>
      <c r="AV68" s="1246"/>
      <c r="AW68" s="1246"/>
    </row>
    <row r="69" spans="26:49" x14ac:dyDescent="0.25">
      <c r="Z69" s="1246"/>
      <c r="AA69" s="1246"/>
      <c r="AB69" s="1246"/>
      <c r="AC69" s="1246"/>
      <c r="AD69" s="1246"/>
      <c r="AE69" s="1246"/>
      <c r="AF69" s="1246"/>
      <c r="AG69" s="1246"/>
      <c r="AH69" s="1246"/>
      <c r="AI69" s="1246"/>
      <c r="AJ69" s="1246"/>
      <c r="AK69" s="1246"/>
      <c r="AL69" s="1246"/>
      <c r="AM69" s="1246"/>
      <c r="AN69" s="1246"/>
      <c r="AO69" s="1246"/>
      <c r="AP69" s="1246"/>
      <c r="AQ69" s="1246"/>
      <c r="AR69" s="1246"/>
      <c r="AS69" s="1246"/>
      <c r="AT69" s="1246"/>
      <c r="AU69" s="1246"/>
      <c r="AV69" s="1246"/>
      <c r="AW69" s="1246"/>
    </row>
    <row r="70" spans="26:49" x14ac:dyDescent="0.25">
      <c r="Z70" s="1246"/>
      <c r="AA70" s="1246"/>
      <c r="AB70" s="1246"/>
      <c r="AC70" s="1246"/>
      <c r="AD70" s="1246"/>
      <c r="AE70" s="1246"/>
      <c r="AF70" s="1246"/>
      <c r="AG70" s="1246"/>
      <c r="AH70" s="1246"/>
      <c r="AI70" s="1246"/>
      <c r="AJ70" s="1246"/>
      <c r="AK70" s="1246"/>
      <c r="AL70" s="1246"/>
      <c r="AM70" s="1246"/>
      <c r="AN70" s="1246"/>
      <c r="AO70" s="1246"/>
      <c r="AP70" s="1246"/>
      <c r="AQ70" s="1246"/>
      <c r="AR70" s="1246"/>
      <c r="AS70" s="1246"/>
      <c r="AT70" s="1246"/>
      <c r="AU70" s="1246"/>
      <c r="AV70" s="1246"/>
      <c r="AW70" s="1246"/>
    </row>
    <row r="71" spans="26:49" x14ac:dyDescent="0.25">
      <c r="Z71" s="1246"/>
      <c r="AA71" s="1246"/>
      <c r="AB71" s="1246"/>
      <c r="AC71" s="1246"/>
      <c r="AD71" s="1246"/>
      <c r="AE71" s="1246"/>
      <c r="AF71" s="1246"/>
      <c r="AG71" s="1246"/>
      <c r="AH71" s="1246"/>
      <c r="AI71" s="1246"/>
      <c r="AJ71" s="1246"/>
      <c r="AK71" s="1246"/>
      <c r="AL71" s="1246"/>
      <c r="AM71" s="1246"/>
      <c r="AN71" s="1246"/>
      <c r="AO71" s="1246"/>
      <c r="AP71" s="1246"/>
      <c r="AQ71" s="1246"/>
      <c r="AR71" s="1246"/>
      <c r="AS71" s="1246"/>
      <c r="AT71" s="1246"/>
      <c r="AU71" s="1246"/>
      <c r="AV71" s="1246"/>
      <c r="AW71" s="1246"/>
    </row>
    <row r="72" spans="26:49" x14ac:dyDescent="0.25">
      <c r="Z72" s="1246"/>
      <c r="AA72" s="1246"/>
      <c r="AB72" s="1246"/>
      <c r="AC72" s="1246"/>
      <c r="AD72" s="1246"/>
      <c r="AE72" s="1246"/>
      <c r="AF72" s="1246"/>
      <c r="AG72" s="1246"/>
      <c r="AH72" s="1246"/>
      <c r="AI72" s="1246"/>
      <c r="AJ72" s="1246"/>
      <c r="AK72" s="1246"/>
      <c r="AL72" s="1246"/>
      <c r="AM72" s="1246"/>
      <c r="AN72" s="1246"/>
      <c r="AO72" s="1246"/>
      <c r="AP72" s="1246"/>
      <c r="AQ72" s="1246"/>
      <c r="AR72" s="1246"/>
      <c r="AS72" s="1246"/>
      <c r="AT72" s="1246"/>
      <c r="AU72" s="1246"/>
      <c r="AV72" s="1246"/>
      <c r="AW72" s="1246"/>
    </row>
    <row r="73" spans="26:49" x14ac:dyDescent="0.25">
      <c r="Z73" s="1246"/>
      <c r="AA73" s="1246"/>
      <c r="AB73" s="1246"/>
      <c r="AC73" s="1246"/>
      <c r="AD73" s="1246"/>
      <c r="AE73" s="1246"/>
      <c r="AF73" s="1246"/>
      <c r="AG73" s="1246"/>
      <c r="AH73" s="1246"/>
      <c r="AI73" s="1246"/>
      <c r="AJ73" s="1246"/>
      <c r="AK73" s="1246"/>
      <c r="AL73" s="1246"/>
      <c r="AM73" s="1246"/>
      <c r="AN73" s="1246"/>
      <c r="AO73" s="1246"/>
      <c r="AP73" s="1246"/>
      <c r="AQ73" s="1246"/>
      <c r="AR73" s="1246"/>
      <c r="AS73" s="1246"/>
      <c r="AT73" s="1246"/>
      <c r="AU73" s="1246"/>
      <c r="AV73" s="1246"/>
      <c r="AW73" s="1246"/>
    </row>
    <row r="74" spans="26:49" x14ac:dyDescent="0.25">
      <c r="Z74" s="1246"/>
      <c r="AA74" s="1246"/>
      <c r="AB74" s="1246"/>
      <c r="AC74" s="1246"/>
      <c r="AD74" s="1246"/>
      <c r="AE74" s="1246"/>
      <c r="AF74" s="1246"/>
      <c r="AG74" s="1246"/>
      <c r="AH74" s="1246"/>
      <c r="AI74" s="1246"/>
      <c r="AJ74" s="1246"/>
      <c r="AK74" s="1246"/>
      <c r="AL74" s="1246"/>
      <c r="AM74" s="1246"/>
      <c r="AN74" s="1246"/>
      <c r="AO74" s="1246"/>
      <c r="AP74" s="1246"/>
      <c r="AQ74" s="1246"/>
      <c r="AR74" s="1246"/>
      <c r="AS74" s="1246"/>
      <c r="AT74" s="1246"/>
      <c r="AU74" s="1246"/>
      <c r="AV74" s="1246"/>
      <c r="AW74" s="1246"/>
    </row>
    <row r="75" spans="26:49" x14ac:dyDescent="0.25">
      <c r="Z75" s="1246"/>
      <c r="AA75" s="1246"/>
      <c r="AB75" s="1246"/>
      <c r="AC75" s="1246"/>
      <c r="AD75" s="1246"/>
      <c r="AE75" s="1246"/>
      <c r="AF75" s="1246"/>
      <c r="AG75" s="1246"/>
      <c r="AH75" s="1246"/>
      <c r="AI75" s="1246"/>
      <c r="AJ75" s="1246"/>
      <c r="AK75" s="1246"/>
      <c r="AL75" s="1246"/>
      <c r="AM75" s="1246"/>
      <c r="AN75" s="1246"/>
      <c r="AO75" s="1246"/>
      <c r="AP75" s="1246"/>
      <c r="AQ75" s="1246"/>
      <c r="AR75" s="1246"/>
      <c r="AS75" s="1246"/>
      <c r="AT75" s="1246"/>
      <c r="AU75" s="1246"/>
      <c r="AV75" s="1246"/>
      <c r="AW75" s="1246"/>
    </row>
    <row r="76" spans="26:49" x14ac:dyDescent="0.25">
      <c r="Z76" s="1246"/>
      <c r="AA76" s="1246"/>
      <c r="AB76" s="1246"/>
      <c r="AC76" s="1246"/>
      <c r="AD76" s="1246"/>
      <c r="AE76" s="1246"/>
      <c r="AF76" s="1246"/>
      <c r="AG76" s="1246"/>
      <c r="AH76" s="1246"/>
      <c r="AI76" s="1246"/>
      <c r="AJ76" s="1246"/>
      <c r="AK76" s="1246"/>
      <c r="AL76" s="1246"/>
      <c r="AM76" s="1246"/>
      <c r="AN76" s="1246"/>
      <c r="AO76" s="1246"/>
      <c r="AP76" s="1246"/>
      <c r="AQ76" s="1246"/>
      <c r="AR76" s="1246"/>
      <c r="AS76" s="1246"/>
      <c r="AT76" s="1246"/>
      <c r="AU76" s="1246"/>
      <c r="AV76" s="1246"/>
      <c r="AW76" s="1246"/>
    </row>
    <row r="77" spans="26:49" x14ac:dyDescent="0.25">
      <c r="Z77" s="1246"/>
      <c r="AA77" s="1246"/>
      <c r="AB77" s="1246"/>
      <c r="AC77" s="1246"/>
      <c r="AD77" s="1246"/>
      <c r="AE77" s="1246"/>
      <c r="AF77" s="1246"/>
      <c r="AG77" s="1246"/>
      <c r="AH77" s="1246"/>
      <c r="AI77" s="1246"/>
      <c r="AJ77" s="1246"/>
      <c r="AK77" s="1246"/>
      <c r="AL77" s="1246"/>
      <c r="AM77" s="1246"/>
      <c r="AN77" s="1246"/>
      <c r="AO77" s="1246"/>
      <c r="AP77" s="1246"/>
      <c r="AQ77" s="1246"/>
      <c r="AR77" s="1246"/>
      <c r="AS77" s="1246"/>
      <c r="AT77" s="1246"/>
      <c r="AU77" s="1246"/>
      <c r="AV77" s="1246"/>
      <c r="AW77" s="1246"/>
    </row>
    <row r="78" spans="26:49" x14ac:dyDescent="0.25">
      <c r="Z78" s="1246"/>
      <c r="AA78" s="1246"/>
      <c r="AB78" s="1246"/>
      <c r="AC78" s="1246"/>
      <c r="AD78" s="1246"/>
      <c r="AE78" s="1246"/>
      <c r="AF78" s="1246"/>
      <c r="AG78" s="1246"/>
      <c r="AH78" s="1246"/>
      <c r="AI78" s="1246"/>
      <c r="AJ78" s="1246"/>
      <c r="AK78" s="1246"/>
      <c r="AL78" s="1246"/>
      <c r="AM78" s="1246"/>
      <c r="AN78" s="1246"/>
      <c r="AO78" s="1246"/>
      <c r="AP78" s="1246"/>
      <c r="AQ78" s="1246"/>
      <c r="AR78" s="1246"/>
      <c r="AS78" s="1246"/>
      <c r="AT78" s="1246"/>
      <c r="AU78" s="1246"/>
      <c r="AV78" s="1246"/>
      <c r="AW78" s="1246"/>
    </row>
    <row r="79" spans="26:49" x14ac:dyDescent="0.25">
      <c r="Z79" s="1246"/>
      <c r="AA79" s="1246"/>
      <c r="AB79" s="1246"/>
      <c r="AC79" s="1246"/>
      <c r="AD79" s="1246"/>
      <c r="AE79" s="1246"/>
      <c r="AF79" s="1246"/>
      <c r="AG79" s="1246"/>
      <c r="AH79" s="1246"/>
      <c r="AI79" s="1246"/>
      <c r="AJ79" s="1246"/>
      <c r="AK79" s="1246"/>
      <c r="AL79" s="1246"/>
      <c r="AM79" s="1246"/>
      <c r="AN79" s="1246"/>
      <c r="AO79" s="1246"/>
      <c r="AP79" s="1246"/>
      <c r="AQ79" s="1246"/>
      <c r="AR79" s="1246"/>
      <c r="AS79" s="1246"/>
      <c r="AT79" s="1246"/>
      <c r="AU79" s="1246"/>
      <c r="AV79" s="1246"/>
      <c r="AW79" s="1246"/>
    </row>
    <row r="80" spans="26:49" x14ac:dyDescent="0.25">
      <c r="Z80" s="1246"/>
      <c r="AA80" s="1246"/>
      <c r="AB80" s="1246"/>
      <c r="AC80" s="1246"/>
      <c r="AD80" s="1246"/>
      <c r="AE80" s="1246"/>
      <c r="AF80" s="1246"/>
      <c r="AG80" s="1246"/>
      <c r="AH80" s="1246"/>
      <c r="AI80" s="1246"/>
      <c r="AJ80" s="1246"/>
      <c r="AK80" s="1246"/>
      <c r="AL80" s="1246"/>
      <c r="AM80" s="1246"/>
      <c r="AN80" s="1246"/>
      <c r="AO80" s="1246"/>
      <c r="AP80" s="1246"/>
      <c r="AQ80" s="1246"/>
      <c r="AR80" s="1246"/>
      <c r="AS80" s="1246"/>
      <c r="AT80" s="1246"/>
      <c r="AU80" s="1246"/>
      <c r="AV80" s="1246"/>
      <c r="AW80" s="1246"/>
    </row>
    <row r="81" spans="26:49" x14ac:dyDescent="0.25">
      <c r="Z81" s="1246"/>
      <c r="AA81" s="1246"/>
      <c r="AB81" s="1246"/>
      <c r="AC81" s="1246"/>
      <c r="AD81" s="1246"/>
      <c r="AE81" s="1246"/>
      <c r="AF81" s="1246"/>
      <c r="AG81" s="1246"/>
      <c r="AH81" s="1246"/>
      <c r="AI81" s="1246"/>
      <c r="AJ81" s="1246"/>
      <c r="AK81" s="1246"/>
      <c r="AL81" s="1246"/>
      <c r="AM81" s="1246"/>
      <c r="AN81" s="1246"/>
      <c r="AO81" s="1246"/>
      <c r="AP81" s="1246"/>
      <c r="AQ81" s="1246"/>
      <c r="AR81" s="1246"/>
      <c r="AS81" s="1246"/>
      <c r="AT81" s="1246"/>
      <c r="AU81" s="1246"/>
      <c r="AV81" s="1246"/>
      <c r="AW81" s="1246"/>
    </row>
    <row r="82" spans="26:49" x14ac:dyDescent="0.25">
      <c r="Z82" s="1246"/>
      <c r="AA82" s="1246"/>
      <c r="AB82" s="1246"/>
      <c r="AC82" s="1246"/>
      <c r="AD82" s="1246"/>
      <c r="AE82" s="1246"/>
      <c r="AF82" s="1246"/>
      <c r="AG82" s="1246"/>
      <c r="AH82" s="1246"/>
      <c r="AI82" s="1246"/>
      <c r="AJ82" s="1246"/>
      <c r="AK82" s="1246"/>
      <c r="AL82" s="1246"/>
      <c r="AM82" s="1246"/>
      <c r="AN82" s="1246"/>
      <c r="AO82" s="1246"/>
      <c r="AP82" s="1246"/>
      <c r="AQ82" s="1246"/>
      <c r="AR82" s="1246"/>
      <c r="AS82" s="1246"/>
      <c r="AT82" s="1246"/>
      <c r="AU82" s="1246"/>
      <c r="AV82" s="1246"/>
      <c r="AW82" s="1246"/>
    </row>
    <row r="83" spans="26:49" x14ac:dyDescent="0.25">
      <c r="Z83" s="1246"/>
      <c r="AA83" s="1246"/>
      <c r="AB83" s="1246"/>
      <c r="AC83" s="1246"/>
      <c r="AD83" s="1246"/>
      <c r="AE83" s="1246"/>
      <c r="AF83" s="1246"/>
      <c r="AG83" s="1246"/>
      <c r="AH83" s="1246"/>
      <c r="AI83" s="1246"/>
      <c r="AJ83" s="1246"/>
      <c r="AK83" s="1246"/>
      <c r="AL83" s="1246"/>
      <c r="AM83" s="1246"/>
      <c r="AN83" s="1246"/>
      <c r="AO83" s="1246"/>
      <c r="AP83" s="1246"/>
      <c r="AQ83" s="1246"/>
      <c r="AR83" s="1246"/>
      <c r="AS83" s="1246"/>
      <c r="AT83" s="1246"/>
      <c r="AU83" s="1246"/>
      <c r="AV83" s="1246"/>
      <c r="AW83" s="1246"/>
    </row>
    <row r="84" spans="26:49" x14ac:dyDescent="0.25">
      <c r="Z84" s="1246"/>
      <c r="AA84" s="1246"/>
      <c r="AB84" s="1246"/>
      <c r="AC84" s="1246"/>
      <c r="AD84" s="1246"/>
      <c r="AE84" s="1246"/>
      <c r="AF84" s="1246"/>
      <c r="AG84" s="1246"/>
      <c r="AH84" s="1246"/>
      <c r="AI84" s="1246"/>
      <c r="AJ84" s="1246"/>
      <c r="AK84" s="1246"/>
      <c r="AL84" s="1246"/>
      <c r="AM84" s="1246"/>
      <c r="AN84" s="1246"/>
      <c r="AO84" s="1246"/>
      <c r="AP84" s="1246"/>
      <c r="AQ84" s="1246"/>
      <c r="AR84" s="1246"/>
      <c r="AS84" s="1246"/>
      <c r="AT84" s="1246"/>
      <c r="AU84" s="1246"/>
      <c r="AV84" s="1246"/>
      <c r="AW84" s="1246"/>
    </row>
    <row r="85" spans="26:49" x14ac:dyDescent="0.25">
      <c r="Z85" s="1246"/>
      <c r="AA85" s="1246"/>
      <c r="AB85" s="1246"/>
      <c r="AC85" s="1246"/>
      <c r="AD85" s="1246"/>
      <c r="AE85" s="1246"/>
      <c r="AF85" s="1246"/>
      <c r="AG85" s="1246"/>
      <c r="AH85" s="1246"/>
      <c r="AI85" s="1246"/>
      <c r="AJ85" s="1246"/>
      <c r="AK85" s="1246"/>
      <c r="AL85" s="1246"/>
      <c r="AM85" s="1246"/>
      <c r="AN85" s="1246"/>
      <c r="AO85" s="1246"/>
      <c r="AP85" s="1246"/>
      <c r="AQ85" s="1246"/>
      <c r="AR85" s="1246"/>
      <c r="AS85" s="1246"/>
      <c r="AT85" s="1246"/>
      <c r="AU85" s="1246"/>
      <c r="AV85" s="1246"/>
      <c r="AW85" s="1246"/>
    </row>
    <row r="86" spans="26:49" x14ac:dyDescent="0.25">
      <c r="Z86" s="1246"/>
      <c r="AA86" s="1246"/>
      <c r="AB86" s="1246"/>
      <c r="AC86" s="1246"/>
      <c r="AD86" s="1246"/>
      <c r="AE86" s="1246"/>
      <c r="AF86" s="1246"/>
      <c r="AG86" s="1246"/>
      <c r="AH86" s="1246"/>
      <c r="AI86" s="1246"/>
      <c r="AJ86" s="1246"/>
      <c r="AK86" s="1246"/>
      <c r="AL86" s="1246"/>
      <c r="AM86" s="1246"/>
      <c r="AN86" s="1246"/>
      <c r="AO86" s="1246"/>
      <c r="AP86" s="1246"/>
      <c r="AQ86" s="1246"/>
      <c r="AR86" s="1246"/>
      <c r="AS86" s="1246"/>
      <c r="AT86" s="1246"/>
      <c r="AU86" s="1246"/>
      <c r="AV86" s="1246"/>
      <c r="AW86" s="1246"/>
    </row>
    <row r="87" spans="26:49" x14ac:dyDescent="0.25">
      <c r="Z87" s="1246"/>
      <c r="AA87" s="1246"/>
      <c r="AB87" s="1246"/>
      <c r="AC87" s="1246"/>
      <c r="AD87" s="1246"/>
      <c r="AE87" s="1246"/>
      <c r="AF87" s="1246"/>
      <c r="AG87" s="1246"/>
      <c r="AH87" s="1246"/>
      <c r="AI87" s="1246"/>
      <c r="AJ87" s="1246"/>
      <c r="AK87" s="1246"/>
      <c r="AL87" s="1246"/>
      <c r="AM87" s="1246"/>
      <c r="AN87" s="1246"/>
      <c r="AO87" s="1246"/>
      <c r="AP87" s="1246"/>
      <c r="AQ87" s="1246"/>
      <c r="AR87" s="1246"/>
      <c r="AS87" s="1246"/>
      <c r="AT87" s="1246"/>
      <c r="AU87" s="1246"/>
      <c r="AV87" s="1246"/>
      <c r="AW87" s="1246"/>
    </row>
    <row r="88" spans="26:49" x14ac:dyDescent="0.25">
      <c r="Z88" s="1246"/>
      <c r="AA88" s="1246"/>
      <c r="AB88" s="1246"/>
      <c r="AC88" s="1246"/>
      <c r="AD88" s="1246"/>
      <c r="AE88" s="1246"/>
      <c r="AF88" s="1246"/>
      <c r="AG88" s="1246"/>
      <c r="AH88" s="1246"/>
      <c r="AI88" s="1246"/>
      <c r="AJ88" s="1246"/>
      <c r="AK88" s="1246"/>
      <c r="AL88" s="1246"/>
      <c r="AM88" s="1246"/>
      <c r="AN88" s="1246"/>
      <c r="AO88" s="1246"/>
      <c r="AP88" s="1246"/>
      <c r="AQ88" s="1246"/>
      <c r="AR88" s="1246"/>
      <c r="AS88" s="1246"/>
      <c r="AT88" s="1246"/>
      <c r="AU88" s="1246"/>
      <c r="AV88" s="1246"/>
      <c r="AW88" s="1246"/>
    </row>
    <row r="89" spans="26:49" x14ac:dyDescent="0.25">
      <c r="Z89" s="1246"/>
      <c r="AA89" s="1246"/>
      <c r="AB89" s="1246"/>
      <c r="AC89" s="1246"/>
      <c r="AD89" s="1246"/>
      <c r="AE89" s="1246"/>
      <c r="AF89" s="1246"/>
      <c r="AG89" s="1246"/>
      <c r="AH89" s="1246"/>
      <c r="AI89" s="1246"/>
      <c r="AJ89" s="1246"/>
      <c r="AK89" s="1246"/>
      <c r="AL89" s="1246"/>
      <c r="AM89" s="1246"/>
      <c r="AN89" s="1246"/>
      <c r="AO89" s="1246"/>
      <c r="AP89" s="1246"/>
      <c r="AQ89" s="1246"/>
      <c r="AR89" s="1246"/>
      <c r="AS89" s="1246"/>
      <c r="AT89" s="1246"/>
      <c r="AU89" s="1246"/>
      <c r="AV89" s="1246"/>
      <c r="AW89" s="1246"/>
    </row>
    <row r="90" spans="26:49" x14ac:dyDescent="0.25">
      <c r="Z90" s="1246"/>
      <c r="AA90" s="1246"/>
      <c r="AB90" s="1246"/>
      <c r="AC90" s="1246"/>
      <c r="AD90" s="1246"/>
      <c r="AE90" s="1246"/>
      <c r="AF90" s="1246"/>
      <c r="AG90" s="1246"/>
      <c r="AH90" s="1246"/>
      <c r="AI90" s="1246"/>
      <c r="AJ90" s="1246"/>
      <c r="AK90" s="1246"/>
      <c r="AL90" s="1246"/>
      <c r="AM90" s="1246"/>
      <c r="AN90" s="1246"/>
      <c r="AO90" s="1246"/>
      <c r="AP90" s="1246"/>
      <c r="AQ90" s="1246"/>
      <c r="AR90" s="1246"/>
      <c r="AS90" s="1246"/>
      <c r="AT90" s="1246"/>
      <c r="AU90" s="1246"/>
      <c r="AV90" s="1246"/>
      <c r="AW90" s="1246"/>
    </row>
    <row r="91" spans="26:49" x14ac:dyDescent="0.25">
      <c r="Z91" s="1246"/>
      <c r="AA91" s="1246"/>
      <c r="AB91" s="1246"/>
      <c r="AC91" s="1246"/>
      <c r="AD91" s="1246"/>
      <c r="AE91" s="1246"/>
      <c r="AF91" s="1246"/>
      <c r="AG91" s="1246"/>
      <c r="AH91" s="1246"/>
      <c r="AI91" s="1246"/>
      <c r="AJ91" s="1246"/>
      <c r="AK91" s="1246"/>
      <c r="AL91" s="1246"/>
      <c r="AM91" s="1246"/>
      <c r="AN91" s="1246"/>
      <c r="AO91" s="1246"/>
      <c r="AP91" s="1246"/>
      <c r="AQ91" s="1246"/>
      <c r="AR91" s="1246"/>
      <c r="AS91" s="1246"/>
      <c r="AT91" s="1246"/>
      <c r="AU91" s="1246"/>
      <c r="AV91" s="1246"/>
      <c r="AW91" s="1246"/>
    </row>
    <row r="92" spans="26:49" x14ac:dyDescent="0.25">
      <c r="Z92" s="1246"/>
      <c r="AA92" s="1246"/>
      <c r="AB92" s="1246"/>
      <c r="AC92" s="1246"/>
      <c r="AD92" s="1246"/>
      <c r="AE92" s="1246"/>
      <c r="AF92" s="1246"/>
      <c r="AG92" s="1246"/>
      <c r="AH92" s="1246"/>
      <c r="AI92" s="1246"/>
      <c r="AJ92" s="1246"/>
      <c r="AK92" s="1246"/>
      <c r="AL92" s="1246"/>
      <c r="AM92" s="1246"/>
      <c r="AN92" s="1246"/>
      <c r="AO92" s="1246"/>
      <c r="AP92" s="1246"/>
      <c r="AQ92" s="1246"/>
      <c r="AR92" s="1246"/>
      <c r="AS92" s="1246"/>
      <c r="AT92" s="1246"/>
      <c r="AU92" s="1246"/>
      <c r="AV92" s="1246"/>
      <c r="AW92" s="1246"/>
    </row>
    <row r="93" spans="26:49" x14ac:dyDescent="0.25">
      <c r="Z93" s="1246"/>
      <c r="AA93" s="1246"/>
      <c r="AB93" s="1246"/>
      <c r="AC93" s="1246"/>
      <c r="AD93" s="1246"/>
      <c r="AE93" s="1246"/>
      <c r="AF93" s="1246"/>
      <c r="AG93" s="1246"/>
      <c r="AH93" s="1246"/>
      <c r="AI93" s="1246"/>
      <c r="AJ93" s="1246"/>
      <c r="AK93" s="1246"/>
      <c r="AL93" s="1246"/>
      <c r="AM93" s="1246"/>
      <c r="AN93" s="1246"/>
      <c r="AO93" s="1246"/>
      <c r="AP93" s="1246"/>
      <c r="AQ93" s="1246"/>
      <c r="AR93" s="1246"/>
      <c r="AS93" s="1246"/>
      <c r="AT93" s="1246"/>
      <c r="AU93" s="1246"/>
      <c r="AV93" s="1246"/>
      <c r="AW93" s="1246"/>
    </row>
    <row r="94" spans="26:49" x14ac:dyDescent="0.25">
      <c r="Z94" s="1246"/>
      <c r="AA94" s="1246"/>
      <c r="AB94" s="1246"/>
      <c r="AC94" s="1246"/>
      <c r="AD94" s="1246"/>
      <c r="AE94" s="1246"/>
      <c r="AF94" s="1246"/>
      <c r="AG94" s="1246"/>
      <c r="AH94" s="1246"/>
      <c r="AI94" s="1246"/>
      <c r="AJ94" s="1246"/>
      <c r="AK94" s="1246"/>
      <c r="AL94" s="1246"/>
      <c r="AM94" s="1246"/>
      <c r="AN94" s="1246"/>
      <c r="AO94" s="1246"/>
      <c r="AP94" s="1246"/>
      <c r="AQ94" s="1246"/>
      <c r="AR94" s="1246"/>
      <c r="AS94" s="1246"/>
      <c r="AT94" s="1246"/>
      <c r="AU94" s="1246"/>
      <c r="AV94" s="1246"/>
      <c r="AW94" s="1246"/>
    </row>
    <row r="95" spans="26:49" x14ac:dyDescent="0.25">
      <c r="Z95" s="1246"/>
      <c r="AA95" s="1246"/>
      <c r="AB95" s="1246"/>
      <c r="AC95" s="1246"/>
      <c r="AD95" s="1246"/>
      <c r="AE95" s="1246"/>
      <c r="AF95" s="1246"/>
      <c r="AG95" s="1246"/>
      <c r="AH95" s="1246"/>
      <c r="AI95" s="1246"/>
      <c r="AJ95" s="1246"/>
      <c r="AK95" s="1246"/>
      <c r="AL95" s="1246"/>
      <c r="AM95" s="1246"/>
      <c r="AN95" s="1246"/>
      <c r="AO95" s="1246"/>
      <c r="AP95" s="1246"/>
      <c r="AQ95" s="1246"/>
      <c r="AR95" s="1246"/>
      <c r="AS95" s="1246"/>
      <c r="AT95" s="1246"/>
      <c r="AU95" s="1246"/>
      <c r="AV95" s="1246"/>
      <c r="AW95" s="1246"/>
    </row>
    <row r="96" spans="26:49" x14ac:dyDescent="0.25">
      <c r="Z96" s="1246"/>
      <c r="AA96" s="1246"/>
      <c r="AB96" s="1246"/>
      <c r="AC96" s="1246"/>
      <c r="AD96" s="1246"/>
      <c r="AE96" s="1246"/>
      <c r="AF96" s="1246"/>
      <c r="AG96" s="1246"/>
      <c r="AH96" s="1246"/>
      <c r="AI96" s="1246"/>
      <c r="AJ96" s="1246"/>
      <c r="AK96" s="1246"/>
      <c r="AL96" s="1246"/>
      <c r="AM96" s="1246"/>
      <c r="AN96" s="1246"/>
      <c r="AO96" s="1246"/>
      <c r="AP96" s="1246"/>
      <c r="AQ96" s="1246"/>
      <c r="AR96" s="1246"/>
      <c r="AS96" s="1246"/>
      <c r="AT96" s="1246"/>
      <c r="AU96" s="1246"/>
      <c r="AV96" s="1246"/>
      <c r="AW96" s="1246"/>
    </row>
    <row r="97" spans="26:49" x14ac:dyDescent="0.25">
      <c r="Z97" s="1246"/>
      <c r="AA97" s="1246"/>
      <c r="AB97" s="1246"/>
      <c r="AC97" s="1246"/>
      <c r="AD97" s="1246"/>
      <c r="AE97" s="1246"/>
      <c r="AF97" s="1246"/>
      <c r="AG97" s="1246"/>
      <c r="AH97" s="1246"/>
      <c r="AI97" s="1246"/>
      <c r="AJ97" s="1246"/>
      <c r="AK97" s="1246"/>
      <c r="AL97" s="1246"/>
      <c r="AM97" s="1246"/>
      <c r="AN97" s="1246"/>
      <c r="AO97" s="1246"/>
      <c r="AP97" s="1246"/>
      <c r="AQ97" s="1246"/>
      <c r="AR97" s="1246"/>
      <c r="AS97" s="1246"/>
      <c r="AT97" s="1246"/>
      <c r="AU97" s="1246"/>
      <c r="AV97" s="1246"/>
      <c r="AW97" s="1246"/>
    </row>
    <row r="98" spans="26:49" x14ac:dyDescent="0.25">
      <c r="Z98" s="1246"/>
      <c r="AA98" s="1246"/>
      <c r="AB98" s="1246"/>
      <c r="AC98" s="1246"/>
      <c r="AD98" s="1246"/>
      <c r="AE98" s="1246"/>
      <c r="AF98" s="1246"/>
      <c r="AG98" s="1246"/>
      <c r="AH98" s="1246"/>
      <c r="AI98" s="1246"/>
      <c r="AJ98" s="1246"/>
      <c r="AK98" s="1246"/>
      <c r="AL98" s="1246"/>
      <c r="AM98" s="1246"/>
      <c r="AN98" s="1246"/>
      <c r="AO98" s="1246"/>
      <c r="AP98" s="1246"/>
      <c r="AQ98" s="1246"/>
      <c r="AR98" s="1246"/>
      <c r="AS98" s="1246"/>
      <c r="AT98" s="1246"/>
      <c r="AU98" s="1246"/>
      <c r="AV98" s="1246"/>
      <c r="AW98" s="1246"/>
    </row>
    <row r="99" spans="26:49" x14ac:dyDescent="0.25">
      <c r="Z99" s="1246"/>
      <c r="AA99" s="1246"/>
      <c r="AB99" s="1246"/>
      <c r="AC99" s="1246"/>
      <c r="AD99" s="1246"/>
      <c r="AE99" s="1246"/>
      <c r="AF99" s="1246"/>
      <c r="AG99" s="1246"/>
      <c r="AH99" s="1246"/>
      <c r="AI99" s="1246"/>
      <c r="AJ99" s="1246"/>
      <c r="AK99" s="1246"/>
      <c r="AL99" s="1246"/>
      <c r="AM99" s="1246"/>
      <c r="AN99" s="1246"/>
      <c r="AO99" s="1246"/>
      <c r="AP99" s="1246"/>
      <c r="AQ99" s="1246"/>
      <c r="AR99" s="1246"/>
      <c r="AS99" s="1246"/>
      <c r="AT99" s="1246"/>
      <c r="AU99" s="1246"/>
      <c r="AV99" s="1246"/>
      <c r="AW99" s="1246"/>
    </row>
    <row r="100" spans="26:49" x14ac:dyDescent="0.25">
      <c r="Z100" s="1246"/>
      <c r="AA100" s="1246"/>
      <c r="AB100" s="1246"/>
      <c r="AC100" s="1246"/>
      <c r="AD100" s="1246"/>
      <c r="AE100" s="1246"/>
      <c r="AF100" s="1246"/>
      <c r="AG100" s="1246"/>
      <c r="AH100" s="1246"/>
      <c r="AI100" s="1246"/>
      <c r="AJ100" s="1246"/>
      <c r="AK100" s="1246"/>
      <c r="AL100" s="1246"/>
      <c r="AM100" s="1246"/>
      <c r="AN100" s="1246"/>
      <c r="AO100" s="1246"/>
      <c r="AP100" s="1246"/>
      <c r="AQ100" s="1246"/>
      <c r="AR100" s="1246"/>
      <c r="AS100" s="1246"/>
      <c r="AT100" s="1246"/>
      <c r="AU100" s="1246"/>
      <c r="AV100" s="1246"/>
      <c r="AW100" s="1246"/>
    </row>
    <row r="101" spans="26:49" x14ac:dyDescent="0.25">
      <c r="Z101" s="1246"/>
      <c r="AA101" s="1246"/>
      <c r="AB101" s="1246"/>
      <c r="AC101" s="1246"/>
      <c r="AD101" s="1246"/>
      <c r="AE101" s="1246"/>
      <c r="AF101" s="1246"/>
      <c r="AG101" s="1246"/>
      <c r="AH101" s="1246"/>
      <c r="AI101" s="1246"/>
      <c r="AJ101" s="1246"/>
      <c r="AK101" s="1246"/>
      <c r="AL101" s="1246"/>
      <c r="AM101" s="1246"/>
      <c r="AN101" s="1246"/>
      <c r="AO101" s="1246"/>
      <c r="AP101" s="1246"/>
      <c r="AQ101" s="1246"/>
      <c r="AR101" s="1246"/>
      <c r="AS101" s="1246"/>
      <c r="AT101" s="1246"/>
      <c r="AU101" s="1246"/>
      <c r="AV101" s="1246"/>
      <c r="AW101" s="1246"/>
    </row>
    <row r="102" spans="26:49" x14ac:dyDescent="0.25">
      <c r="Z102" s="1246"/>
      <c r="AA102" s="1246"/>
      <c r="AB102" s="1246"/>
      <c r="AC102" s="1246"/>
      <c r="AD102" s="1246"/>
      <c r="AE102" s="1246"/>
      <c r="AF102" s="1246"/>
      <c r="AG102" s="1246"/>
      <c r="AH102" s="1246"/>
      <c r="AI102" s="1246"/>
      <c r="AJ102" s="1246"/>
      <c r="AK102" s="1246"/>
      <c r="AL102" s="1246"/>
      <c r="AM102" s="1246"/>
      <c r="AN102" s="1246"/>
      <c r="AO102" s="1246"/>
      <c r="AP102" s="1246"/>
      <c r="AQ102" s="1246"/>
      <c r="AR102" s="1246"/>
      <c r="AS102" s="1246"/>
      <c r="AT102" s="1246"/>
      <c r="AU102" s="1246"/>
      <c r="AV102" s="1246"/>
      <c r="AW102" s="1246"/>
    </row>
    <row r="103" spans="26:49" x14ac:dyDescent="0.25">
      <c r="Z103" s="1246"/>
      <c r="AA103" s="1246"/>
      <c r="AB103" s="1246"/>
      <c r="AC103" s="1246"/>
      <c r="AD103" s="1246"/>
      <c r="AE103" s="1246"/>
      <c r="AF103" s="1246"/>
      <c r="AG103" s="1246"/>
      <c r="AH103" s="1246"/>
      <c r="AI103" s="1246"/>
      <c r="AJ103" s="1246"/>
      <c r="AK103" s="1246"/>
      <c r="AL103" s="1246"/>
      <c r="AM103" s="1246"/>
      <c r="AN103" s="1246"/>
      <c r="AO103" s="1246"/>
      <c r="AP103" s="1246"/>
      <c r="AQ103" s="1246"/>
      <c r="AR103" s="1246"/>
      <c r="AS103" s="1246"/>
      <c r="AT103" s="1246"/>
      <c r="AU103" s="1246"/>
      <c r="AV103" s="1246"/>
      <c r="AW103" s="1246"/>
    </row>
    <row r="104" spans="26:49" x14ac:dyDescent="0.25">
      <c r="Z104" s="1246"/>
      <c r="AA104" s="1246"/>
      <c r="AB104" s="1246"/>
      <c r="AC104" s="1246"/>
      <c r="AD104" s="1246"/>
      <c r="AE104" s="1246"/>
      <c r="AF104" s="1246"/>
      <c r="AG104" s="1246"/>
      <c r="AH104" s="1246"/>
      <c r="AI104" s="1246"/>
      <c r="AJ104" s="1246"/>
      <c r="AK104" s="1246"/>
      <c r="AL104" s="1246"/>
      <c r="AM104" s="1246"/>
      <c r="AN104" s="1246"/>
      <c r="AO104" s="1246"/>
      <c r="AP104" s="1246"/>
      <c r="AQ104" s="1246"/>
      <c r="AR104" s="1246"/>
      <c r="AS104" s="1246"/>
      <c r="AT104" s="1246"/>
      <c r="AU104" s="1246"/>
      <c r="AV104" s="1246"/>
      <c r="AW104" s="1246"/>
    </row>
    <row r="105" spans="26:49" x14ac:dyDescent="0.25">
      <c r="Z105" s="1246"/>
      <c r="AA105" s="1246"/>
      <c r="AB105" s="1246"/>
      <c r="AC105" s="1246"/>
      <c r="AD105" s="1246"/>
      <c r="AE105" s="1246"/>
      <c r="AF105" s="1246"/>
      <c r="AG105" s="1246"/>
      <c r="AH105" s="1246"/>
      <c r="AI105" s="1246"/>
      <c r="AJ105" s="1246"/>
      <c r="AK105" s="1246"/>
      <c r="AL105" s="1246"/>
      <c r="AM105" s="1246"/>
      <c r="AN105" s="1246"/>
      <c r="AO105" s="1246"/>
      <c r="AP105" s="1246"/>
      <c r="AQ105" s="1246"/>
      <c r="AR105" s="1246"/>
      <c r="AS105" s="1246"/>
      <c r="AT105" s="1246"/>
      <c r="AU105" s="1246"/>
      <c r="AV105" s="1246"/>
      <c r="AW105" s="1246"/>
    </row>
    <row r="106" spans="26:49" x14ac:dyDescent="0.25">
      <c r="Z106" s="1246"/>
      <c r="AA106" s="1246"/>
      <c r="AB106" s="1246"/>
      <c r="AC106" s="1246"/>
      <c r="AD106" s="1246"/>
      <c r="AE106" s="1246"/>
      <c r="AF106" s="1246"/>
      <c r="AG106" s="1246"/>
      <c r="AH106" s="1246"/>
      <c r="AI106" s="1246"/>
      <c r="AJ106" s="1246"/>
      <c r="AK106" s="1246"/>
      <c r="AL106" s="1246"/>
      <c r="AM106" s="1246"/>
      <c r="AN106" s="1246"/>
      <c r="AO106" s="1246"/>
      <c r="AP106" s="1246"/>
      <c r="AQ106" s="1246"/>
      <c r="AR106" s="1246"/>
      <c r="AS106" s="1246"/>
      <c r="AT106" s="1246"/>
      <c r="AU106" s="1246"/>
      <c r="AV106" s="1246"/>
      <c r="AW106" s="1246"/>
    </row>
    <row r="107" spans="26:49" x14ac:dyDescent="0.25">
      <c r="Z107" s="1246"/>
      <c r="AA107" s="1246"/>
      <c r="AB107" s="1246"/>
      <c r="AC107" s="1246"/>
      <c r="AD107" s="1246"/>
      <c r="AE107" s="1246"/>
      <c r="AF107" s="1246"/>
      <c r="AG107" s="1246"/>
      <c r="AH107" s="1246"/>
      <c r="AI107" s="1246"/>
      <c r="AJ107" s="1246"/>
      <c r="AK107" s="1246"/>
      <c r="AL107" s="1246"/>
      <c r="AM107" s="1246"/>
      <c r="AN107" s="1246"/>
      <c r="AO107" s="1246"/>
      <c r="AP107" s="1246"/>
      <c r="AQ107" s="1246"/>
      <c r="AR107" s="1246"/>
      <c r="AS107" s="1246"/>
      <c r="AT107" s="1246"/>
      <c r="AU107" s="1246"/>
      <c r="AV107" s="1246"/>
      <c r="AW107" s="1246"/>
    </row>
    <row r="108" spans="26:49" x14ac:dyDescent="0.25">
      <c r="Z108" s="1246"/>
      <c r="AA108" s="1246"/>
      <c r="AB108" s="1246"/>
      <c r="AC108" s="1246"/>
      <c r="AD108" s="1246"/>
      <c r="AE108" s="1246"/>
      <c r="AF108" s="1246"/>
      <c r="AG108" s="1246"/>
      <c r="AH108" s="1246"/>
      <c r="AI108" s="1246"/>
      <c r="AJ108" s="1246"/>
      <c r="AK108" s="1246"/>
      <c r="AL108" s="1246"/>
      <c r="AM108" s="1246"/>
      <c r="AN108" s="1246"/>
      <c r="AO108" s="1246"/>
      <c r="AP108" s="1246"/>
      <c r="AQ108" s="1246"/>
      <c r="AR108" s="1246"/>
      <c r="AS108" s="1246"/>
      <c r="AT108" s="1246"/>
      <c r="AU108" s="1246"/>
      <c r="AV108" s="1246"/>
      <c r="AW108" s="1246"/>
    </row>
    <row r="109" spans="26:49" x14ac:dyDescent="0.25">
      <c r="Z109" s="1246"/>
      <c r="AA109" s="1246"/>
      <c r="AB109" s="1246"/>
      <c r="AC109" s="1246"/>
      <c r="AD109" s="1246"/>
      <c r="AE109" s="1246"/>
      <c r="AF109" s="1246"/>
      <c r="AG109" s="1246"/>
      <c r="AH109" s="1246"/>
      <c r="AI109" s="1246"/>
      <c r="AJ109" s="1246"/>
      <c r="AK109" s="1246"/>
      <c r="AL109" s="1246"/>
      <c r="AM109" s="1246"/>
      <c r="AN109" s="1246"/>
      <c r="AO109" s="1246"/>
      <c r="AP109" s="1246"/>
      <c r="AQ109" s="1246"/>
      <c r="AR109" s="1246"/>
      <c r="AS109" s="1246"/>
      <c r="AT109" s="1246"/>
      <c r="AU109" s="1246"/>
      <c r="AV109" s="1246"/>
      <c r="AW109" s="1246"/>
    </row>
    <row r="110" spans="26:49" x14ac:dyDescent="0.25">
      <c r="Z110" s="1246"/>
      <c r="AA110" s="1246"/>
      <c r="AB110" s="1246"/>
      <c r="AC110" s="1246"/>
      <c r="AD110" s="1246"/>
      <c r="AE110" s="1246"/>
      <c r="AF110" s="1246"/>
      <c r="AG110" s="1246"/>
      <c r="AH110" s="1246"/>
      <c r="AI110" s="1246"/>
      <c r="AJ110" s="1246"/>
      <c r="AK110" s="1246"/>
      <c r="AL110" s="1246"/>
      <c r="AM110" s="1246"/>
      <c r="AN110" s="1246"/>
      <c r="AO110" s="1246"/>
      <c r="AP110" s="1246"/>
      <c r="AQ110" s="1246"/>
      <c r="AR110" s="1246"/>
      <c r="AS110" s="1246"/>
      <c r="AT110" s="1246"/>
      <c r="AU110" s="1246"/>
      <c r="AV110" s="1246"/>
      <c r="AW110" s="1246"/>
    </row>
    <row r="111" spans="26:49" x14ac:dyDescent="0.25">
      <c r="Z111" s="1246"/>
      <c r="AA111" s="1246"/>
      <c r="AB111" s="1246"/>
      <c r="AC111" s="1246"/>
      <c r="AD111" s="1246"/>
      <c r="AE111" s="1246"/>
      <c r="AF111" s="1246"/>
      <c r="AG111" s="1246"/>
      <c r="AH111" s="1246"/>
      <c r="AI111" s="1246"/>
      <c r="AJ111" s="1246"/>
      <c r="AK111" s="1246"/>
      <c r="AL111" s="1246"/>
      <c r="AM111" s="1246"/>
      <c r="AN111" s="1246"/>
      <c r="AO111" s="1246"/>
      <c r="AP111" s="1246"/>
      <c r="AQ111" s="1246"/>
      <c r="AR111" s="1246"/>
      <c r="AS111" s="1246"/>
      <c r="AT111" s="1246"/>
      <c r="AU111" s="1246"/>
      <c r="AV111" s="1246"/>
      <c r="AW111" s="1246"/>
    </row>
    <row r="112" spans="26:49" x14ac:dyDescent="0.25">
      <c r="Z112" s="1246"/>
      <c r="AA112" s="1246"/>
      <c r="AB112" s="1246"/>
      <c r="AC112" s="1246"/>
      <c r="AD112" s="1246"/>
      <c r="AE112" s="1246"/>
      <c r="AF112" s="1246"/>
      <c r="AG112" s="1246"/>
      <c r="AH112" s="1246"/>
      <c r="AI112" s="1246"/>
      <c r="AJ112" s="1246"/>
      <c r="AK112" s="1246"/>
      <c r="AL112" s="1246"/>
      <c r="AM112" s="1246"/>
      <c r="AN112" s="1246"/>
      <c r="AO112" s="1246"/>
      <c r="AP112" s="1246"/>
      <c r="AQ112" s="1246"/>
      <c r="AR112" s="1246"/>
      <c r="AS112" s="1246"/>
      <c r="AT112" s="1246"/>
      <c r="AU112" s="1246"/>
      <c r="AV112" s="1246"/>
      <c r="AW112" s="1246"/>
    </row>
    <row r="113" spans="26:49" x14ac:dyDescent="0.25">
      <c r="Z113" s="1246"/>
      <c r="AA113" s="1246"/>
      <c r="AB113" s="1246"/>
      <c r="AC113" s="1246"/>
      <c r="AD113" s="1246"/>
      <c r="AE113" s="1246"/>
      <c r="AF113" s="1246"/>
      <c r="AG113" s="1246"/>
      <c r="AH113" s="1246"/>
      <c r="AI113" s="1246"/>
      <c r="AJ113" s="1246"/>
      <c r="AK113" s="1246"/>
      <c r="AL113" s="1246"/>
      <c r="AM113" s="1246"/>
      <c r="AN113" s="1246"/>
      <c r="AO113" s="1246"/>
      <c r="AP113" s="1246"/>
      <c r="AQ113" s="1246"/>
      <c r="AR113" s="1246"/>
      <c r="AS113" s="1246"/>
      <c r="AT113" s="1246"/>
      <c r="AU113" s="1246"/>
      <c r="AV113" s="1246"/>
      <c r="AW113" s="1246"/>
    </row>
    <row r="114" spans="26:49" x14ac:dyDescent="0.25">
      <c r="Z114" s="1246"/>
      <c r="AA114" s="1246"/>
      <c r="AB114" s="1246"/>
      <c r="AC114" s="1246"/>
      <c r="AD114" s="1246"/>
      <c r="AE114" s="1246"/>
      <c r="AF114" s="1246"/>
      <c r="AG114" s="1246"/>
      <c r="AH114" s="1246"/>
      <c r="AI114" s="1246"/>
      <c r="AJ114" s="1246"/>
      <c r="AK114" s="1246"/>
      <c r="AL114" s="1246"/>
      <c r="AM114" s="1246"/>
      <c r="AN114" s="1246"/>
      <c r="AO114" s="1246"/>
      <c r="AP114" s="1246"/>
      <c r="AQ114" s="1246"/>
      <c r="AR114" s="1246"/>
      <c r="AS114" s="1246"/>
      <c r="AT114" s="1246"/>
      <c r="AU114" s="1246"/>
      <c r="AV114" s="1246"/>
      <c r="AW114" s="1246"/>
    </row>
    <row r="115" spans="26:49" x14ac:dyDescent="0.25">
      <c r="Z115" s="1246"/>
      <c r="AA115" s="1246"/>
      <c r="AB115" s="1246"/>
      <c r="AC115" s="1246"/>
      <c r="AD115" s="1246"/>
      <c r="AE115" s="1246"/>
      <c r="AF115" s="1246"/>
      <c r="AG115" s="1246"/>
      <c r="AH115" s="1246"/>
      <c r="AI115" s="1246"/>
      <c r="AJ115" s="1246"/>
      <c r="AK115" s="1246"/>
      <c r="AL115" s="1246"/>
      <c r="AM115" s="1246"/>
      <c r="AN115" s="1246"/>
      <c r="AO115" s="1246"/>
      <c r="AP115" s="1246"/>
      <c r="AQ115" s="1246"/>
      <c r="AR115" s="1246"/>
      <c r="AS115" s="1246"/>
      <c r="AT115" s="1246"/>
      <c r="AU115" s="1246"/>
      <c r="AV115" s="1246"/>
      <c r="AW115" s="1246"/>
    </row>
    <row r="116" spans="26:49" x14ac:dyDescent="0.25">
      <c r="Z116" s="1246"/>
      <c r="AA116" s="1246"/>
      <c r="AB116" s="1246"/>
      <c r="AC116" s="1246"/>
      <c r="AD116" s="1246"/>
      <c r="AE116" s="1246"/>
      <c r="AF116" s="1246"/>
      <c r="AG116" s="1246"/>
      <c r="AH116" s="1246"/>
      <c r="AI116" s="1246"/>
      <c r="AJ116" s="1246"/>
      <c r="AK116" s="1246"/>
      <c r="AL116" s="1246"/>
      <c r="AM116" s="1246"/>
      <c r="AN116" s="1246"/>
      <c r="AO116" s="1246"/>
      <c r="AP116" s="1246"/>
      <c r="AQ116" s="1246"/>
      <c r="AR116" s="1246"/>
      <c r="AS116" s="1246"/>
      <c r="AT116" s="1246"/>
      <c r="AU116" s="1246"/>
      <c r="AV116" s="1246"/>
      <c r="AW116" s="1246"/>
    </row>
    <row r="117" spans="26:49" x14ac:dyDescent="0.25">
      <c r="Z117" s="1246"/>
      <c r="AA117" s="1246"/>
      <c r="AB117" s="1246"/>
      <c r="AC117" s="1246"/>
      <c r="AD117" s="1246"/>
      <c r="AE117" s="1246"/>
      <c r="AF117" s="1246"/>
      <c r="AG117" s="1246"/>
      <c r="AH117" s="1246"/>
      <c r="AI117" s="1246"/>
      <c r="AJ117" s="1246"/>
      <c r="AK117" s="1246"/>
      <c r="AL117" s="1246"/>
      <c r="AM117" s="1246"/>
      <c r="AN117" s="1246"/>
      <c r="AO117" s="1246"/>
      <c r="AP117" s="1246"/>
      <c r="AQ117" s="1246"/>
      <c r="AR117" s="1246"/>
      <c r="AS117" s="1246"/>
      <c r="AT117" s="1246"/>
      <c r="AU117" s="1246"/>
      <c r="AV117" s="1246"/>
      <c r="AW117" s="1246"/>
    </row>
    <row r="118" spans="26:49" x14ac:dyDescent="0.25">
      <c r="Z118" s="1246"/>
      <c r="AA118" s="1246"/>
      <c r="AB118" s="1246"/>
      <c r="AC118" s="1246"/>
      <c r="AD118" s="1246"/>
      <c r="AE118" s="1246"/>
      <c r="AF118" s="1246"/>
      <c r="AG118" s="1246"/>
      <c r="AH118" s="1246"/>
      <c r="AI118" s="1246"/>
      <c r="AJ118" s="1246"/>
      <c r="AK118" s="1246"/>
      <c r="AL118" s="1246"/>
      <c r="AM118" s="1246"/>
      <c r="AN118" s="1246"/>
      <c r="AO118" s="1246"/>
      <c r="AP118" s="1246"/>
      <c r="AQ118" s="1246"/>
      <c r="AR118" s="1246"/>
      <c r="AS118" s="1246"/>
      <c r="AT118" s="1246"/>
      <c r="AU118" s="1246"/>
      <c r="AV118" s="1246"/>
      <c r="AW118" s="1246"/>
    </row>
    <row r="119" spans="26:49" x14ac:dyDescent="0.25">
      <c r="Z119" s="1246"/>
      <c r="AA119" s="1246"/>
      <c r="AB119" s="1246"/>
      <c r="AC119" s="1246"/>
      <c r="AD119" s="1246"/>
      <c r="AE119" s="1246"/>
      <c r="AF119" s="1246"/>
      <c r="AG119" s="1246"/>
      <c r="AH119" s="1246"/>
      <c r="AI119" s="1246"/>
      <c r="AJ119" s="1246"/>
      <c r="AK119" s="1246"/>
      <c r="AL119" s="1246"/>
      <c r="AM119" s="1246"/>
      <c r="AN119" s="1246"/>
      <c r="AO119" s="1246"/>
      <c r="AP119" s="1246"/>
      <c r="AQ119" s="1246"/>
      <c r="AR119" s="1246"/>
      <c r="AS119" s="1246"/>
      <c r="AT119" s="1246"/>
      <c r="AU119" s="1246"/>
      <c r="AV119" s="1246"/>
      <c r="AW119" s="1246"/>
    </row>
    <row r="129" spans="24:24" x14ac:dyDescent="0.25">
      <c r="X129" s="336"/>
    </row>
  </sheetData>
  <mergeCells count="69">
    <mergeCell ref="O50:R50"/>
    <mergeCell ref="O45:R45"/>
    <mergeCell ref="O46:R46"/>
    <mergeCell ref="O47:R47"/>
    <mergeCell ref="O48:R48"/>
    <mergeCell ref="O49:R49"/>
    <mergeCell ref="O40:R40"/>
    <mergeCell ref="O41:R41"/>
    <mergeCell ref="O42:R42"/>
    <mergeCell ref="O43:R43"/>
    <mergeCell ref="O44:R44"/>
    <mergeCell ref="O35:R35"/>
    <mergeCell ref="O36:R36"/>
    <mergeCell ref="O37:R37"/>
    <mergeCell ref="O38:R38"/>
    <mergeCell ref="O39:R39"/>
    <mergeCell ref="O31:R31"/>
    <mergeCell ref="O32:R32"/>
    <mergeCell ref="O33:R33"/>
    <mergeCell ref="O34:R34"/>
    <mergeCell ref="O24:R24"/>
    <mergeCell ref="O25:R25"/>
    <mergeCell ref="O28:R28"/>
    <mergeCell ref="O29:R29"/>
    <mergeCell ref="O30:R30"/>
    <mergeCell ref="O26:R26"/>
    <mergeCell ref="O19:R19"/>
    <mergeCell ref="O21:R21"/>
    <mergeCell ref="O20:R20"/>
    <mergeCell ref="O22:R22"/>
    <mergeCell ref="O23:R23"/>
    <mergeCell ref="W54:X54"/>
    <mergeCell ref="V11:V15"/>
    <mergeCell ref="W11:X11"/>
    <mergeCell ref="W12:W15"/>
    <mergeCell ref="X12:X15"/>
    <mergeCell ref="B51:U51"/>
    <mergeCell ref="C54:H54"/>
    <mergeCell ref="O54:Q54"/>
    <mergeCell ref="D12:D15"/>
    <mergeCell ref="E12:E15"/>
    <mergeCell ref="J12:J15"/>
    <mergeCell ref="K12:K15"/>
    <mergeCell ref="I11:I15"/>
    <mergeCell ref="J11:N11"/>
    <mergeCell ref="N12:N15"/>
    <mergeCell ref="O18:R18"/>
    <mergeCell ref="O27:R27"/>
    <mergeCell ref="O16:R16"/>
    <mergeCell ref="O13:R13"/>
    <mergeCell ref="U11:U15"/>
    <mergeCell ref="B11:B15"/>
    <mergeCell ref="B1:Y1"/>
    <mergeCell ref="B2:Y2"/>
    <mergeCell ref="B3:Y3"/>
    <mergeCell ref="B4:Y4"/>
    <mergeCell ref="B5:C5"/>
    <mergeCell ref="W5:Y5"/>
    <mergeCell ref="B7:Y7"/>
    <mergeCell ref="T11:T15"/>
    <mergeCell ref="L12:L15"/>
    <mergeCell ref="M12:M15"/>
    <mergeCell ref="Y12:Y15"/>
    <mergeCell ref="M9:U9"/>
    <mergeCell ref="G12:G15"/>
    <mergeCell ref="C11:C15"/>
    <mergeCell ref="F12:F15"/>
    <mergeCell ref="S11:S15"/>
    <mergeCell ref="H12:H15"/>
  </mergeCells>
  <pageMargins left="1" right="1" top="1" bottom="1" header="0.5" footer="0.5"/>
  <pageSetup paperSize="5" scale="55" fitToWidth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FF0000"/>
    <pageSetUpPr fitToPage="1"/>
  </sheetPr>
  <dimension ref="A1:BL63"/>
  <sheetViews>
    <sheetView zoomScale="110" zoomScaleNormal="110" workbookViewId="0">
      <selection activeCell="F26" sqref="F26"/>
    </sheetView>
  </sheetViews>
  <sheetFormatPr baseColWidth="10" defaultRowHeight="15" x14ac:dyDescent="0.25"/>
  <cols>
    <col min="1" max="1" width="10.7109375" style="1246" customWidth="1"/>
    <col min="2" max="2" width="7.5703125" customWidth="1"/>
    <col min="3" max="3" width="8.85546875" customWidth="1"/>
    <col min="4" max="4" width="5.140625" customWidth="1"/>
    <col min="5" max="5" width="4.5703125" customWidth="1"/>
    <col min="6" max="6" width="6.5703125" customWidth="1"/>
    <col min="7" max="7" width="4.140625" customWidth="1"/>
    <col min="8" max="8" width="6.7109375" customWidth="1"/>
    <col min="9" max="9" width="5.28515625" customWidth="1"/>
    <col min="10" max="10" width="4" customWidth="1"/>
    <col min="11" max="12" width="5.42578125" customWidth="1"/>
    <col min="13" max="13" width="6" customWidth="1"/>
    <col min="14" max="14" width="5.7109375" customWidth="1"/>
    <col min="18" max="18" width="31.7109375" customWidth="1"/>
    <col min="19" max="19" width="12.42578125" customWidth="1"/>
    <col min="20" max="20" width="17.140625" customWidth="1"/>
    <col min="21" max="21" width="11.140625" customWidth="1"/>
    <col min="22" max="23" width="18" customWidth="1"/>
    <col min="24" max="24" width="18.140625" customWidth="1"/>
    <col min="25" max="25" width="21.42578125" customWidth="1"/>
  </cols>
  <sheetData>
    <row r="1" spans="2:64" ht="23.25" x14ac:dyDescent="0.35">
      <c r="B1" s="3106" t="s">
        <v>17</v>
      </c>
      <c r="C1" s="3107"/>
      <c r="D1" s="3107"/>
      <c r="E1" s="3107"/>
      <c r="F1" s="3107"/>
      <c r="G1" s="3107"/>
      <c r="H1" s="3107"/>
      <c r="I1" s="3107"/>
      <c r="J1" s="3107"/>
      <c r="K1" s="3107"/>
      <c r="L1" s="3107"/>
      <c r="M1" s="3107"/>
      <c r="N1" s="3107"/>
      <c r="O1" s="3107"/>
      <c r="P1" s="3107"/>
      <c r="Q1" s="3107"/>
      <c r="R1" s="3107"/>
      <c r="S1" s="3107"/>
      <c r="T1" s="3107"/>
      <c r="U1" s="3107"/>
      <c r="V1" s="3107"/>
      <c r="W1" s="3107"/>
      <c r="X1" s="3107"/>
      <c r="Y1" s="3108"/>
    </row>
    <row r="2" spans="2:64" ht="18.600000000000001" customHeight="1" x14ac:dyDescent="0.25">
      <c r="B2" s="2999" t="s">
        <v>1849</v>
      </c>
      <c r="C2" s="3000"/>
      <c r="D2" s="3000"/>
      <c r="E2" s="3000"/>
      <c r="F2" s="3000"/>
      <c r="G2" s="3000"/>
      <c r="H2" s="3000"/>
      <c r="I2" s="3000"/>
      <c r="J2" s="3000"/>
      <c r="K2" s="3000"/>
      <c r="L2" s="3000"/>
      <c r="M2" s="3000"/>
      <c r="N2" s="3000"/>
      <c r="O2" s="3000"/>
      <c r="P2" s="3000"/>
      <c r="Q2" s="3000"/>
      <c r="R2" s="3000"/>
      <c r="S2" s="3000"/>
      <c r="T2" s="3000"/>
      <c r="U2" s="3000"/>
      <c r="V2" s="3000"/>
      <c r="W2" s="3000"/>
      <c r="X2" s="3000"/>
      <c r="Y2" s="3001"/>
    </row>
    <row r="3" spans="2:64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64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64" x14ac:dyDescent="0.25">
      <c r="B5" s="3102" t="s">
        <v>684</v>
      </c>
      <c r="C5" s="3036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3037"/>
    </row>
    <row r="6" spans="2:64" x14ac:dyDescent="0.25">
      <c r="B6" s="55"/>
      <c r="C6" s="2"/>
      <c r="D6" s="2"/>
      <c r="E6" s="2"/>
      <c r="F6" s="2"/>
      <c r="G6" s="1247"/>
      <c r="H6" s="1309" t="s">
        <v>2097</v>
      </c>
      <c r="I6" s="1309"/>
      <c r="J6" s="1247"/>
      <c r="K6" s="1247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64" x14ac:dyDescent="0.25">
      <c r="B7" s="3038" t="s">
        <v>774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64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64" x14ac:dyDescent="0.25">
      <c r="B9" s="2999" t="s">
        <v>709</v>
      </c>
      <c r="C9" s="3000"/>
      <c r="D9" s="3000"/>
      <c r="E9" s="2"/>
      <c r="F9" s="2"/>
      <c r="G9" s="2"/>
      <c r="H9" s="2"/>
      <c r="I9" s="2"/>
      <c r="J9" s="2"/>
      <c r="K9" s="2"/>
      <c r="L9" s="2"/>
      <c r="M9" s="2"/>
      <c r="N9" s="3000" t="s">
        <v>778</v>
      </c>
      <c r="O9" s="3000"/>
      <c r="P9" s="3000"/>
      <c r="Q9" s="3000"/>
      <c r="R9" s="3000"/>
      <c r="S9" s="3000"/>
      <c r="T9" s="3000"/>
      <c r="U9" s="3000"/>
      <c r="V9" s="445"/>
      <c r="W9" s="2"/>
      <c r="X9" s="2"/>
      <c r="Y9" s="62"/>
    </row>
    <row r="10" spans="2:64" ht="15.75" thickBot="1" x14ac:dyDescent="0.3">
      <c r="B10" s="3121"/>
      <c r="C10" s="3022"/>
      <c r="D10" s="3022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64" ht="15.75" customHeight="1" thickBot="1" x14ac:dyDescent="0.3">
      <c r="B11" s="3402" t="s">
        <v>757</v>
      </c>
      <c r="C11" s="3402" t="s">
        <v>702</v>
      </c>
      <c r="D11" s="3022" t="s">
        <v>16</v>
      </c>
      <c r="E11" s="3022"/>
      <c r="F11" s="3022"/>
      <c r="G11" s="3022"/>
      <c r="H11" s="3023"/>
      <c r="I11" s="3402" t="s">
        <v>695</v>
      </c>
      <c r="J11" s="3121" t="s">
        <v>45</v>
      </c>
      <c r="K11" s="3022"/>
      <c r="L11" s="3022"/>
      <c r="M11" s="3022"/>
      <c r="N11" s="3023"/>
      <c r="O11" s="55"/>
      <c r="P11" s="2"/>
      <c r="Q11" s="2"/>
      <c r="R11" s="62"/>
      <c r="S11" s="3469" t="s">
        <v>714</v>
      </c>
      <c r="T11" s="3394" t="s">
        <v>47</v>
      </c>
      <c r="U11" s="3394" t="s">
        <v>678</v>
      </c>
      <c r="V11" s="3246" t="s">
        <v>13</v>
      </c>
      <c r="W11" s="3413" t="s">
        <v>2304</v>
      </c>
      <c r="X11" s="3414"/>
      <c r="Y11" s="799" t="s">
        <v>2456</v>
      </c>
    </row>
    <row r="12" spans="2:64" ht="18.75" customHeight="1" x14ac:dyDescent="0.25">
      <c r="B12" s="3402"/>
      <c r="C12" s="3402"/>
      <c r="D12" s="3401" t="s">
        <v>20</v>
      </c>
      <c r="E12" s="3401" t="s">
        <v>663</v>
      </c>
      <c r="F12" s="3401" t="s">
        <v>776</v>
      </c>
      <c r="G12" s="3401" t="s">
        <v>693</v>
      </c>
      <c r="H12" s="3401" t="s">
        <v>777</v>
      </c>
      <c r="I12" s="3402"/>
      <c r="J12" s="3401" t="s">
        <v>671</v>
      </c>
      <c r="K12" s="3401" t="s">
        <v>299</v>
      </c>
      <c r="L12" s="3564" t="s">
        <v>5</v>
      </c>
      <c r="M12" s="3564" t="s">
        <v>773</v>
      </c>
      <c r="N12" s="3564" t="s">
        <v>6</v>
      </c>
      <c r="O12" s="55"/>
      <c r="P12" s="2"/>
      <c r="Q12" s="2"/>
      <c r="R12" s="62"/>
      <c r="S12" s="3470"/>
      <c r="T12" s="3403"/>
      <c r="U12" s="3403"/>
      <c r="V12" s="3200"/>
      <c r="W12" s="3394" t="s">
        <v>760</v>
      </c>
      <c r="X12" s="3394" t="s">
        <v>50</v>
      </c>
      <c r="Y12" s="3394" t="s">
        <v>779</v>
      </c>
    </row>
    <row r="13" spans="2:64" ht="15" customHeight="1" x14ac:dyDescent="0.25">
      <c r="B13" s="3402"/>
      <c r="C13" s="3402"/>
      <c r="D13" s="3402"/>
      <c r="E13" s="3402"/>
      <c r="F13" s="3402"/>
      <c r="G13" s="3402"/>
      <c r="H13" s="3402"/>
      <c r="I13" s="3402"/>
      <c r="J13" s="3402"/>
      <c r="K13" s="3402"/>
      <c r="L13" s="3564"/>
      <c r="M13" s="3564"/>
      <c r="N13" s="3564"/>
      <c r="O13" s="2999" t="s">
        <v>46</v>
      </c>
      <c r="P13" s="3000"/>
      <c r="Q13" s="3000"/>
      <c r="R13" s="3001"/>
      <c r="S13" s="3470"/>
      <c r="T13" s="3403"/>
      <c r="U13" s="3403"/>
      <c r="V13" s="3200"/>
      <c r="W13" s="3403"/>
      <c r="X13" s="3403"/>
      <c r="Y13" s="3403"/>
    </row>
    <row r="14" spans="2:64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564"/>
      <c r="M14" s="3564"/>
      <c r="N14" s="3564"/>
      <c r="O14" s="55"/>
      <c r="P14" s="2"/>
      <c r="Q14" s="2"/>
      <c r="R14" s="62"/>
      <c r="S14" s="3470"/>
      <c r="T14" s="3403"/>
      <c r="U14" s="3403"/>
      <c r="V14" s="3200"/>
      <c r="W14" s="3403"/>
      <c r="X14" s="3403"/>
      <c r="Y14" s="3403"/>
      <c r="Z14" s="1246"/>
      <c r="AA14" s="1246"/>
      <c r="AB14" s="1246"/>
      <c r="AC14" s="1246"/>
      <c r="AD14" s="1246"/>
      <c r="AE14" s="1246"/>
      <c r="AF14" s="1246"/>
      <c r="AG14" s="1246"/>
      <c r="AH14" s="1246"/>
      <c r="AI14" s="1246"/>
      <c r="AJ14" s="1246"/>
      <c r="AK14" s="1246"/>
      <c r="AL14" s="1246"/>
      <c r="AM14" s="1246"/>
      <c r="AN14" s="1246"/>
      <c r="AO14" s="1246"/>
      <c r="AP14" s="1246"/>
      <c r="AQ14" s="1246"/>
      <c r="AR14" s="1246"/>
      <c r="AS14" s="1246"/>
      <c r="AT14" s="1246"/>
      <c r="AU14" s="1246"/>
      <c r="AV14" s="1246"/>
      <c r="AW14" s="1246"/>
      <c r="AX14" s="1246"/>
      <c r="AY14" s="1246"/>
      <c r="AZ14" s="1246"/>
      <c r="BA14" s="1246"/>
      <c r="BB14" s="1246"/>
      <c r="BC14" s="1246"/>
      <c r="BD14" s="1246"/>
      <c r="BE14" s="1246"/>
      <c r="BF14" s="1246"/>
      <c r="BG14" s="1246"/>
      <c r="BH14" s="1246"/>
      <c r="BI14" s="1246"/>
      <c r="BJ14" s="1246"/>
      <c r="BK14" s="1246"/>
      <c r="BL14" s="1246"/>
    </row>
    <row r="15" spans="2:64" ht="15.75" thickBot="1" x14ac:dyDescent="0.3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564"/>
      <c r="M15" s="3564"/>
      <c r="N15" s="3564"/>
      <c r="O15" s="55"/>
      <c r="P15" s="2"/>
      <c r="Q15" s="2"/>
      <c r="R15" s="190"/>
      <c r="S15" s="3471"/>
      <c r="T15" s="3478"/>
      <c r="U15" s="3478"/>
      <c r="V15" s="3201"/>
      <c r="W15" s="3478"/>
      <c r="X15" s="3478"/>
      <c r="Y15" s="3478"/>
      <c r="Z15" s="1246"/>
      <c r="AA15" s="1246"/>
      <c r="AB15" s="1246"/>
      <c r="AC15" s="1246"/>
      <c r="AD15" s="1246"/>
      <c r="AE15" s="1246"/>
      <c r="AF15" s="1246"/>
      <c r="AG15" s="1246"/>
      <c r="AH15" s="1246"/>
      <c r="AI15" s="1246"/>
      <c r="AJ15" s="1246"/>
      <c r="AK15" s="1246"/>
      <c r="AL15" s="1246"/>
      <c r="AM15" s="1246"/>
      <c r="AN15" s="1246"/>
      <c r="AO15" s="1246"/>
      <c r="AP15" s="1246"/>
      <c r="AQ15" s="1246"/>
      <c r="AR15" s="1246"/>
      <c r="AS15" s="1246"/>
      <c r="AT15" s="1246"/>
      <c r="AU15" s="1246"/>
      <c r="AV15" s="1246"/>
      <c r="AW15" s="1246"/>
      <c r="AX15" s="1246"/>
      <c r="AY15" s="1246"/>
      <c r="AZ15" s="1246"/>
      <c r="BA15" s="1246"/>
      <c r="BB15" s="1246"/>
      <c r="BC15" s="1246"/>
      <c r="BD15" s="1246"/>
      <c r="BE15" s="1246"/>
      <c r="BF15" s="1246"/>
      <c r="BG15" s="1246"/>
      <c r="BH15" s="1246"/>
      <c r="BI15" s="1246"/>
      <c r="BJ15" s="1246"/>
      <c r="BK15" s="1246"/>
      <c r="BL15" s="1246"/>
    </row>
    <row r="16" spans="2:64" ht="15.75" thickBot="1" x14ac:dyDescent="0.3">
      <c r="B16" s="470">
        <v>1</v>
      </c>
      <c r="C16" s="45">
        <v>2</v>
      </c>
      <c r="D16" s="45">
        <v>3</v>
      </c>
      <c r="E16" s="45">
        <v>4</v>
      </c>
      <c r="F16" s="45">
        <v>5</v>
      </c>
      <c r="G16" s="45">
        <v>6</v>
      </c>
      <c r="H16" s="45">
        <v>7</v>
      </c>
      <c r="I16" s="45"/>
      <c r="J16" s="45">
        <v>8</v>
      </c>
      <c r="K16" s="45">
        <v>9</v>
      </c>
      <c r="L16" s="45">
        <v>10</v>
      </c>
      <c r="M16" s="45">
        <v>11</v>
      </c>
      <c r="N16" s="45">
        <v>12</v>
      </c>
      <c r="O16" s="3212">
        <v>13</v>
      </c>
      <c r="P16" s="3212"/>
      <c r="Q16" s="3212"/>
      <c r="R16" s="3240"/>
      <c r="S16" s="95"/>
      <c r="T16" s="95">
        <v>14</v>
      </c>
      <c r="U16" s="728">
        <v>15</v>
      </c>
      <c r="V16" s="97">
        <v>16</v>
      </c>
      <c r="W16" s="97">
        <v>17</v>
      </c>
      <c r="X16" s="97">
        <v>18</v>
      </c>
      <c r="Y16" s="729">
        <v>19</v>
      </c>
      <c r="Z16" s="1246"/>
      <c r="AA16" s="1246"/>
      <c r="AB16" s="1246"/>
      <c r="AC16" s="1246"/>
      <c r="AD16" s="1246"/>
      <c r="AE16" s="1246"/>
      <c r="AF16" s="1246"/>
      <c r="AG16" s="1246"/>
      <c r="AH16" s="1246"/>
      <c r="AI16" s="1246"/>
      <c r="AJ16" s="1246"/>
      <c r="AK16" s="1246"/>
      <c r="AL16" s="1246"/>
      <c r="AM16" s="1246"/>
      <c r="AN16" s="1246"/>
      <c r="AO16" s="1246"/>
      <c r="AP16" s="1246"/>
      <c r="AQ16" s="1246"/>
      <c r="AR16" s="1246"/>
      <c r="AS16" s="1246"/>
      <c r="AT16" s="1246"/>
      <c r="AU16" s="1246"/>
      <c r="AV16" s="1246"/>
      <c r="AW16" s="1246"/>
      <c r="AX16" s="1246"/>
      <c r="AY16" s="1246"/>
      <c r="AZ16" s="1246"/>
      <c r="BA16" s="1246"/>
      <c r="BB16" s="1246"/>
      <c r="BC16" s="1246"/>
      <c r="BD16" s="1246"/>
      <c r="BE16" s="1246"/>
      <c r="BF16" s="1246"/>
      <c r="BG16" s="1246"/>
      <c r="BH16" s="1246"/>
      <c r="BI16" s="1246"/>
      <c r="BJ16" s="1246"/>
      <c r="BK16" s="1246"/>
      <c r="BL16" s="1246"/>
    </row>
    <row r="17" spans="2:64" x14ac:dyDescent="0.25">
      <c r="B17" s="770"/>
      <c r="C17" s="819"/>
      <c r="D17" s="543" t="s">
        <v>598</v>
      </c>
      <c r="E17" s="543" t="s">
        <v>541</v>
      </c>
      <c r="F17" s="543" t="s">
        <v>542</v>
      </c>
      <c r="G17" s="413"/>
      <c r="H17" s="413"/>
      <c r="I17" s="409"/>
      <c r="J17" s="744">
        <v>2</v>
      </c>
      <c r="K17" s="1951">
        <v>2</v>
      </c>
      <c r="L17" s="1951">
        <v>1</v>
      </c>
      <c r="M17" s="1951">
        <v>3</v>
      </c>
      <c r="N17" s="1952"/>
      <c r="O17" s="3223" t="s">
        <v>55</v>
      </c>
      <c r="P17" s="2993"/>
      <c r="Q17" s="2993"/>
      <c r="R17" s="2994"/>
      <c r="S17" s="731"/>
      <c r="T17" s="731"/>
      <c r="U17" s="32"/>
      <c r="V17" s="32"/>
      <c r="W17" s="2024"/>
      <c r="X17" s="2025"/>
      <c r="Y17" s="2026"/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  <c r="AJ17" s="1246"/>
      <c r="AK17" s="1246"/>
      <c r="AL17" s="1246"/>
      <c r="AM17" s="1246"/>
      <c r="AN17" s="1246"/>
      <c r="AO17" s="1246"/>
      <c r="AP17" s="1246"/>
      <c r="AQ17" s="1246"/>
      <c r="AR17" s="1246"/>
      <c r="AS17" s="1246"/>
      <c r="AT17" s="1246"/>
      <c r="AU17" s="1246"/>
      <c r="AV17" s="1246"/>
      <c r="AW17" s="1246"/>
      <c r="AX17" s="1246"/>
      <c r="AY17" s="1246"/>
      <c r="AZ17" s="1246"/>
      <c r="BA17" s="1246"/>
      <c r="BB17" s="1246"/>
      <c r="BC17" s="1246"/>
      <c r="BD17" s="1246"/>
      <c r="BE17" s="1246"/>
      <c r="BF17" s="1246"/>
      <c r="BG17" s="1246"/>
      <c r="BH17" s="1246"/>
      <c r="BI17" s="1246"/>
      <c r="BJ17" s="1246"/>
      <c r="BK17" s="1246"/>
      <c r="BL17" s="1246"/>
    </row>
    <row r="18" spans="2:64" s="1468" customFormat="1" x14ac:dyDescent="0.25">
      <c r="B18" s="2303" t="s">
        <v>53</v>
      </c>
      <c r="C18" s="2304"/>
      <c r="D18" s="2305"/>
      <c r="E18" s="2305"/>
      <c r="F18" s="2305"/>
      <c r="G18" s="2305"/>
      <c r="H18" s="2305"/>
      <c r="I18" s="2306"/>
      <c r="J18" s="2926">
        <v>2</v>
      </c>
      <c r="K18" s="2307">
        <v>2</v>
      </c>
      <c r="L18" s="2893">
        <v>1</v>
      </c>
      <c r="M18" s="2894">
        <v>3</v>
      </c>
      <c r="N18" s="2894" t="s">
        <v>598</v>
      </c>
      <c r="O18" s="3455" t="s">
        <v>157</v>
      </c>
      <c r="P18" s="3104"/>
      <c r="Q18" s="3104"/>
      <c r="R18" s="3456"/>
      <c r="S18" s="1538">
        <v>1101</v>
      </c>
      <c r="T18" s="1538">
        <v>30</v>
      </c>
      <c r="U18" s="2328">
        <v>9995</v>
      </c>
      <c r="V18" s="2328">
        <v>102</v>
      </c>
      <c r="W18" s="2330">
        <v>250000</v>
      </c>
      <c r="X18" s="2350">
        <v>150000</v>
      </c>
      <c r="Y18" s="2330">
        <v>250000</v>
      </c>
    </row>
    <row r="19" spans="2:64" s="1468" customFormat="1" x14ac:dyDescent="0.25">
      <c r="B19" s="2303"/>
      <c r="C19" s="2304"/>
      <c r="D19" s="2305"/>
      <c r="E19" s="2305"/>
      <c r="F19" s="2305"/>
      <c r="G19" s="2305"/>
      <c r="H19" s="2305"/>
      <c r="I19" s="2306"/>
      <c r="J19" s="2351" t="s">
        <v>675</v>
      </c>
      <c r="K19" s="2352" t="s">
        <v>675</v>
      </c>
      <c r="L19" s="2353" t="s">
        <v>677</v>
      </c>
      <c r="M19" s="2303" t="s">
        <v>722</v>
      </c>
      <c r="N19" s="2303"/>
      <c r="O19" s="3455" t="s">
        <v>158</v>
      </c>
      <c r="P19" s="3104"/>
      <c r="Q19" s="3104"/>
      <c r="R19" s="3456"/>
      <c r="S19" s="2308"/>
      <c r="T19" s="1538"/>
      <c r="U19" s="2328"/>
      <c r="V19" s="2328"/>
      <c r="W19" s="2330"/>
      <c r="X19" s="2350"/>
      <c r="Y19" s="2330"/>
    </row>
    <row r="20" spans="2:64" s="1468" customFormat="1" x14ac:dyDescent="0.25">
      <c r="B20" s="2300" t="s">
        <v>53</v>
      </c>
      <c r="C20" s="2311"/>
      <c r="D20" s="2273"/>
      <c r="E20" s="2273"/>
      <c r="F20" s="2273"/>
      <c r="G20" s="2273"/>
      <c r="H20" s="2273"/>
      <c r="I20" s="2274"/>
      <c r="J20" s="2280">
        <v>2</v>
      </c>
      <c r="K20" s="2281">
        <v>2</v>
      </c>
      <c r="L20" s="2319">
        <v>1</v>
      </c>
      <c r="M20" s="2320">
        <v>4</v>
      </c>
      <c r="N20" s="2320" t="s">
        <v>598</v>
      </c>
      <c r="O20" s="3455" t="s">
        <v>158</v>
      </c>
      <c r="P20" s="3104"/>
      <c r="Q20" s="3104"/>
      <c r="R20" s="3456"/>
      <c r="S20" s="2279">
        <v>1101</v>
      </c>
      <c r="T20" s="2279">
        <v>30</v>
      </c>
      <c r="U20" s="2855">
        <v>9995</v>
      </c>
      <c r="V20" s="2855">
        <v>102</v>
      </c>
      <c r="W20" s="2318">
        <v>20000</v>
      </c>
      <c r="X20" s="2100">
        <v>15000</v>
      </c>
      <c r="Y20" s="2318">
        <v>20000</v>
      </c>
    </row>
    <row r="21" spans="2:64" s="1468" customFormat="1" x14ac:dyDescent="0.25">
      <c r="B21" s="2300"/>
      <c r="C21" s="2311"/>
      <c r="D21" s="2273"/>
      <c r="E21" s="2273"/>
      <c r="F21" s="2273"/>
      <c r="G21" s="2273"/>
      <c r="H21" s="2273"/>
      <c r="I21" s="2274"/>
      <c r="J21" s="2275" t="s">
        <v>675</v>
      </c>
      <c r="K21" s="2276" t="s">
        <v>675</v>
      </c>
      <c r="L21" s="2289" t="s">
        <v>677</v>
      </c>
      <c r="M21" s="2300" t="s">
        <v>723</v>
      </c>
      <c r="N21" s="2300"/>
      <c r="O21" s="3455" t="s">
        <v>1861</v>
      </c>
      <c r="P21" s="3104"/>
      <c r="Q21" s="3104"/>
      <c r="R21" s="3456"/>
      <c r="S21" s="2857"/>
      <c r="T21" s="2279"/>
      <c r="U21" s="2855"/>
      <c r="V21" s="2855"/>
      <c r="W21" s="2318"/>
      <c r="X21" s="2100"/>
      <c r="Y21" s="2318"/>
    </row>
    <row r="22" spans="2:64" s="1468" customFormat="1" x14ac:dyDescent="0.25">
      <c r="B22" s="2300" t="s">
        <v>53</v>
      </c>
      <c r="C22" s="2311"/>
      <c r="D22" s="2273"/>
      <c r="E22" s="2273"/>
      <c r="F22" s="2273"/>
      <c r="G22" s="2273"/>
      <c r="H22" s="2273"/>
      <c r="I22" s="2274"/>
      <c r="J22" s="2280">
        <v>2</v>
      </c>
      <c r="K22" s="2281">
        <v>2</v>
      </c>
      <c r="L22" s="2319">
        <v>1</v>
      </c>
      <c r="M22" s="2320">
        <v>5</v>
      </c>
      <c r="N22" s="2320" t="s">
        <v>598</v>
      </c>
      <c r="O22" s="3455" t="s">
        <v>1861</v>
      </c>
      <c r="P22" s="3104"/>
      <c r="Q22" s="3104"/>
      <c r="R22" s="3456"/>
      <c r="S22" s="2279">
        <v>1101</v>
      </c>
      <c r="T22" s="2279">
        <v>30</v>
      </c>
      <c r="U22" s="2855">
        <v>9995</v>
      </c>
      <c r="V22" s="2855">
        <v>102</v>
      </c>
      <c r="W22" s="2318">
        <v>70000</v>
      </c>
      <c r="X22" s="2100">
        <v>52500</v>
      </c>
      <c r="Y22" s="2318">
        <v>70000</v>
      </c>
    </row>
    <row r="23" spans="2:64" s="1468" customFormat="1" x14ac:dyDescent="0.25">
      <c r="B23" s="2300"/>
      <c r="C23" s="2311"/>
      <c r="D23" s="2273"/>
      <c r="E23" s="2273"/>
      <c r="F23" s="2273"/>
      <c r="G23" s="2273"/>
      <c r="H23" s="2273"/>
      <c r="I23" s="2274"/>
      <c r="J23" s="2275" t="s">
        <v>675</v>
      </c>
      <c r="K23" s="2276" t="s">
        <v>675</v>
      </c>
      <c r="L23" s="2289" t="s">
        <v>677</v>
      </c>
      <c r="M23" s="2300" t="s">
        <v>743</v>
      </c>
      <c r="N23" s="2300"/>
      <c r="O23" s="3455" t="s">
        <v>2187</v>
      </c>
      <c r="P23" s="3104"/>
      <c r="Q23" s="3104"/>
      <c r="R23" s="3456"/>
      <c r="S23" s="2857"/>
      <c r="T23" s="2279"/>
      <c r="U23" s="2855"/>
      <c r="V23" s="2855"/>
      <c r="W23" s="2318"/>
      <c r="X23" s="2100"/>
      <c r="Y23" s="2318"/>
    </row>
    <row r="24" spans="2:64" s="1468" customFormat="1" x14ac:dyDescent="0.25">
      <c r="B24" s="2300" t="s">
        <v>53</v>
      </c>
      <c r="C24" s="2311"/>
      <c r="D24" s="2273"/>
      <c r="E24" s="2273"/>
      <c r="F24" s="2273"/>
      <c r="G24" s="2273"/>
      <c r="H24" s="2273"/>
      <c r="I24" s="2274"/>
      <c r="J24" s="2826">
        <v>2</v>
      </c>
      <c r="K24" s="2354">
        <v>2</v>
      </c>
      <c r="L24" s="2823">
        <v>1</v>
      </c>
      <c r="M24" s="2355">
        <v>6</v>
      </c>
      <c r="N24" s="2355" t="s">
        <v>598</v>
      </c>
      <c r="O24" s="3455" t="s">
        <v>2187</v>
      </c>
      <c r="P24" s="3104"/>
      <c r="Q24" s="3104"/>
      <c r="R24" s="3456"/>
      <c r="S24" s="2279">
        <v>1101</v>
      </c>
      <c r="T24" s="2279">
        <v>30</v>
      </c>
      <c r="U24" s="2855">
        <v>9996</v>
      </c>
      <c r="V24" s="2855">
        <v>102</v>
      </c>
      <c r="W24" s="2318">
        <v>700000</v>
      </c>
      <c r="X24" s="2100">
        <v>525000</v>
      </c>
      <c r="Y24" s="2318">
        <v>700000</v>
      </c>
    </row>
    <row r="25" spans="2:64" s="1468" customFormat="1" ht="14.25" customHeight="1" x14ac:dyDescent="0.25">
      <c r="B25" s="2300"/>
      <c r="C25" s="2311"/>
      <c r="D25" s="2273"/>
      <c r="E25" s="2273"/>
      <c r="F25" s="2273"/>
      <c r="G25" s="2273"/>
      <c r="H25" s="2273"/>
      <c r="I25" s="2274"/>
      <c r="J25" s="2275" t="s">
        <v>675</v>
      </c>
      <c r="K25" s="2276" t="s">
        <v>675</v>
      </c>
      <c r="L25" s="2289" t="s">
        <v>677</v>
      </c>
      <c r="M25" s="2300" t="s">
        <v>734</v>
      </c>
      <c r="N25" s="2300"/>
      <c r="O25" s="3455" t="s">
        <v>56</v>
      </c>
      <c r="P25" s="3104"/>
      <c r="Q25" s="3104"/>
      <c r="R25" s="3456"/>
      <c r="S25" s="2857"/>
      <c r="T25" s="2279"/>
      <c r="U25" s="2855"/>
      <c r="V25" s="2855"/>
      <c r="W25" s="2318"/>
      <c r="X25" s="2100"/>
      <c r="Y25" s="2318"/>
    </row>
    <row r="26" spans="2:64" s="1468" customFormat="1" x14ac:dyDescent="0.25">
      <c r="B26" s="2300" t="s">
        <v>53</v>
      </c>
      <c r="C26" s="2311"/>
      <c r="D26" s="2273"/>
      <c r="E26" s="2273"/>
      <c r="F26" s="2273"/>
      <c r="G26" s="2273"/>
      <c r="H26" s="2273"/>
      <c r="I26" s="2274"/>
      <c r="J26" s="2280">
        <v>2</v>
      </c>
      <c r="K26" s="2281">
        <v>2</v>
      </c>
      <c r="L26" s="2319">
        <v>1</v>
      </c>
      <c r="M26" s="2320">
        <v>7</v>
      </c>
      <c r="N26" s="2320" t="s">
        <v>598</v>
      </c>
      <c r="O26" s="3455" t="s">
        <v>56</v>
      </c>
      <c r="P26" s="3104"/>
      <c r="Q26" s="3104"/>
      <c r="R26" s="3456"/>
      <c r="S26" s="2279">
        <v>1101</v>
      </c>
      <c r="T26" s="2279">
        <v>30</v>
      </c>
      <c r="U26" s="2855">
        <v>9996</v>
      </c>
      <c r="V26" s="2855">
        <v>102</v>
      </c>
      <c r="W26" s="2318">
        <v>15000</v>
      </c>
      <c r="X26" s="2100">
        <v>11250</v>
      </c>
      <c r="Y26" s="2318">
        <v>15000</v>
      </c>
    </row>
    <row r="27" spans="2:64" s="1468" customFormat="1" x14ac:dyDescent="0.25">
      <c r="B27" s="2300"/>
      <c r="C27" s="2311"/>
      <c r="D27" s="2273"/>
      <c r="E27" s="2273"/>
      <c r="F27" s="2273"/>
      <c r="G27" s="2273"/>
      <c r="H27" s="2273"/>
      <c r="I27" s="2274"/>
      <c r="J27" s="2275" t="s">
        <v>675</v>
      </c>
      <c r="K27" s="2276" t="s">
        <v>675</v>
      </c>
      <c r="L27" s="2289" t="s">
        <v>677</v>
      </c>
      <c r="M27" s="2300" t="s">
        <v>738</v>
      </c>
      <c r="N27" s="2300"/>
      <c r="O27" s="3455" t="s">
        <v>1745</v>
      </c>
      <c r="P27" s="3104"/>
      <c r="Q27" s="3104"/>
      <c r="R27" s="3456"/>
      <c r="S27" s="2279"/>
      <c r="T27" s="2279"/>
      <c r="U27" s="2855"/>
      <c r="V27" s="2855"/>
      <c r="W27" s="2318"/>
      <c r="X27" s="2100"/>
      <c r="Y27" s="2318"/>
    </row>
    <row r="28" spans="2:64" s="1468" customFormat="1" x14ac:dyDescent="0.25">
      <c r="B28" s="2300"/>
      <c r="C28" s="2311"/>
      <c r="D28" s="2273"/>
      <c r="E28" s="2273"/>
      <c r="F28" s="2273"/>
      <c r="G28" s="2273"/>
      <c r="H28" s="2273"/>
      <c r="I28" s="2274"/>
      <c r="J28" s="2280" t="s">
        <v>675</v>
      </c>
      <c r="K28" s="2281" t="s">
        <v>675</v>
      </c>
      <c r="L28" s="2319" t="s">
        <v>677</v>
      </c>
      <c r="M28" s="2320" t="s">
        <v>738</v>
      </c>
      <c r="N28" s="2320" t="s">
        <v>598</v>
      </c>
      <c r="O28" s="3455" t="s">
        <v>1745</v>
      </c>
      <c r="P28" s="3104"/>
      <c r="Q28" s="3104"/>
      <c r="R28" s="3456"/>
      <c r="S28" s="2279"/>
      <c r="T28" s="2279"/>
      <c r="U28" s="2855"/>
      <c r="V28" s="2855"/>
      <c r="W28" s="2318"/>
      <c r="X28" s="2100"/>
      <c r="Y28" s="2318"/>
    </row>
    <row r="29" spans="2:64" s="1468" customFormat="1" x14ac:dyDescent="0.25">
      <c r="B29" s="2300"/>
      <c r="C29" s="2311"/>
      <c r="D29" s="2273"/>
      <c r="E29" s="2273"/>
      <c r="F29" s="2273"/>
      <c r="G29" s="2273"/>
      <c r="H29" s="2273"/>
      <c r="I29" s="2274"/>
      <c r="J29" s="2275">
        <v>2</v>
      </c>
      <c r="K29" s="2276">
        <v>2</v>
      </c>
      <c r="L29" s="2289">
        <v>2</v>
      </c>
      <c r="M29" s="2300"/>
      <c r="N29" s="2300"/>
      <c r="O29" s="3455" t="s">
        <v>160</v>
      </c>
      <c r="P29" s="3104"/>
      <c r="Q29" s="3104"/>
      <c r="R29" s="3456"/>
      <c r="S29" s="2279"/>
      <c r="T29" s="2279"/>
      <c r="U29" s="2855"/>
      <c r="V29" s="2855"/>
      <c r="W29" s="2318"/>
      <c r="X29" s="2100"/>
      <c r="Y29" s="2318"/>
    </row>
    <row r="30" spans="2:64" s="1468" customFormat="1" x14ac:dyDescent="0.25">
      <c r="B30" s="2300"/>
      <c r="C30" s="2311"/>
      <c r="D30" s="2273"/>
      <c r="E30" s="2273"/>
      <c r="F30" s="2273"/>
      <c r="G30" s="2273"/>
      <c r="H30" s="2273"/>
      <c r="I30" s="2274"/>
      <c r="J30" s="2275" t="s">
        <v>675</v>
      </c>
      <c r="K30" s="2276" t="s">
        <v>675</v>
      </c>
      <c r="L30" s="2289" t="s">
        <v>675</v>
      </c>
      <c r="M30" s="2300" t="s">
        <v>677</v>
      </c>
      <c r="N30" s="2300"/>
      <c r="O30" s="3455" t="s">
        <v>161</v>
      </c>
      <c r="P30" s="3104"/>
      <c r="Q30" s="3104"/>
      <c r="R30" s="3456"/>
      <c r="S30" s="2279"/>
      <c r="T30" s="2279"/>
      <c r="U30" s="2855"/>
      <c r="V30" s="2855"/>
      <c r="W30" s="2318"/>
      <c r="X30" s="2100"/>
      <c r="Y30" s="2318"/>
    </row>
    <row r="31" spans="2:64" s="1468" customFormat="1" x14ac:dyDescent="0.25">
      <c r="B31" s="2300" t="s">
        <v>53</v>
      </c>
      <c r="C31" s="2311"/>
      <c r="D31" s="2273"/>
      <c r="E31" s="2273"/>
      <c r="F31" s="2273"/>
      <c r="G31" s="2273"/>
      <c r="H31" s="2273"/>
      <c r="I31" s="2274"/>
      <c r="J31" s="2280">
        <v>2</v>
      </c>
      <c r="K31" s="2281">
        <v>2</v>
      </c>
      <c r="L31" s="2319">
        <v>2</v>
      </c>
      <c r="M31" s="2320">
        <v>1</v>
      </c>
      <c r="N31" s="2320" t="s">
        <v>598</v>
      </c>
      <c r="O31" s="3455" t="s">
        <v>161</v>
      </c>
      <c r="P31" s="3104"/>
      <c r="Q31" s="3104"/>
      <c r="R31" s="3456"/>
      <c r="S31" s="2279">
        <v>1101</v>
      </c>
      <c r="T31" s="2279">
        <v>30</v>
      </c>
      <c r="U31" s="2855">
        <v>9996</v>
      </c>
      <c r="V31" s="2855">
        <v>102</v>
      </c>
      <c r="W31" s="2318">
        <v>1200000</v>
      </c>
      <c r="X31" s="2100">
        <v>900000</v>
      </c>
      <c r="Y31" s="2318">
        <v>1200000</v>
      </c>
    </row>
    <row r="32" spans="2:64" s="1468" customFormat="1" x14ac:dyDescent="0.25">
      <c r="B32" s="2300"/>
      <c r="C32" s="2311"/>
      <c r="D32" s="2273"/>
      <c r="E32" s="2273"/>
      <c r="F32" s="2273"/>
      <c r="G32" s="2273"/>
      <c r="H32" s="2273"/>
      <c r="I32" s="2274"/>
      <c r="J32" s="2275" t="s">
        <v>675</v>
      </c>
      <c r="K32" s="2276" t="s">
        <v>675</v>
      </c>
      <c r="L32" s="2289" t="s">
        <v>675</v>
      </c>
      <c r="M32" s="2300" t="s">
        <v>675</v>
      </c>
      <c r="N32" s="2300"/>
      <c r="O32" s="3455" t="s">
        <v>627</v>
      </c>
      <c r="P32" s="3104"/>
      <c r="Q32" s="3104"/>
      <c r="R32" s="3456"/>
      <c r="S32" s="2279"/>
      <c r="T32" s="2317"/>
      <c r="U32" s="2855"/>
      <c r="V32" s="2855"/>
      <c r="W32" s="2318"/>
      <c r="X32" s="2100"/>
      <c r="Y32" s="2318"/>
    </row>
    <row r="33" spans="2:25" s="1468" customFormat="1" x14ac:dyDescent="0.25">
      <c r="B33" s="2300" t="s">
        <v>53</v>
      </c>
      <c r="C33" s="2311"/>
      <c r="D33" s="2273"/>
      <c r="E33" s="2273"/>
      <c r="F33" s="2273"/>
      <c r="G33" s="2273"/>
      <c r="H33" s="2273"/>
      <c r="I33" s="2274"/>
      <c r="J33" s="2280">
        <v>2</v>
      </c>
      <c r="K33" s="2281">
        <v>2</v>
      </c>
      <c r="L33" s="2319">
        <v>2</v>
      </c>
      <c r="M33" s="2320">
        <v>2</v>
      </c>
      <c r="N33" s="2320" t="s">
        <v>598</v>
      </c>
      <c r="O33" s="3455" t="s">
        <v>162</v>
      </c>
      <c r="P33" s="3104"/>
      <c r="Q33" s="3104"/>
      <c r="R33" s="3456"/>
      <c r="S33" s="2279">
        <v>1101</v>
      </c>
      <c r="T33" s="2317">
        <v>30</v>
      </c>
      <c r="U33" s="2855">
        <v>9996</v>
      </c>
      <c r="V33" s="2855">
        <v>102</v>
      </c>
      <c r="W33" s="2318">
        <v>250000</v>
      </c>
      <c r="X33" s="2100">
        <v>187500</v>
      </c>
      <c r="Y33" s="2318">
        <v>250000</v>
      </c>
    </row>
    <row r="34" spans="2:25" s="1468" customFormat="1" x14ac:dyDescent="0.25">
      <c r="B34" s="2300"/>
      <c r="C34" s="2311"/>
      <c r="D34" s="2273"/>
      <c r="E34" s="2273"/>
      <c r="F34" s="2273"/>
      <c r="G34" s="2273"/>
      <c r="H34" s="2273"/>
      <c r="I34" s="2274"/>
      <c r="J34" s="2275">
        <v>2</v>
      </c>
      <c r="K34" s="2276">
        <v>2</v>
      </c>
      <c r="L34" s="2289">
        <v>3</v>
      </c>
      <c r="M34" s="2300"/>
      <c r="N34" s="2300"/>
      <c r="O34" s="3455" t="s">
        <v>141</v>
      </c>
      <c r="P34" s="3104"/>
      <c r="Q34" s="3104"/>
      <c r="R34" s="3456"/>
      <c r="S34" s="2279"/>
      <c r="T34" s="2279"/>
      <c r="U34" s="2855"/>
      <c r="V34" s="2855"/>
      <c r="W34" s="2318"/>
      <c r="X34" s="2356"/>
      <c r="Y34" s="2318"/>
    </row>
    <row r="35" spans="2:25" s="1468" customFormat="1" x14ac:dyDescent="0.25">
      <c r="B35" s="2300"/>
      <c r="C35" s="2311"/>
      <c r="D35" s="2273"/>
      <c r="E35" s="2273"/>
      <c r="F35" s="2273"/>
      <c r="G35" s="2273"/>
      <c r="H35" s="2273"/>
      <c r="I35" s="2274"/>
      <c r="J35" s="2275" t="s">
        <v>675</v>
      </c>
      <c r="K35" s="2276" t="s">
        <v>675</v>
      </c>
      <c r="L35" s="2289" t="s">
        <v>680</v>
      </c>
      <c r="M35" s="2300" t="s">
        <v>677</v>
      </c>
      <c r="N35" s="2300"/>
      <c r="O35" s="3455" t="s">
        <v>1176</v>
      </c>
      <c r="P35" s="3104"/>
      <c r="Q35" s="3104"/>
      <c r="R35" s="3456"/>
      <c r="S35" s="2279"/>
      <c r="T35" s="2279"/>
      <c r="U35" s="2855"/>
      <c r="V35" s="2855"/>
      <c r="W35" s="2318"/>
      <c r="X35" s="2356"/>
      <c r="Y35" s="2318"/>
    </row>
    <row r="36" spans="2:25" s="1468" customFormat="1" x14ac:dyDescent="0.25">
      <c r="B36" s="2300" t="s">
        <v>68</v>
      </c>
      <c r="C36" s="2311"/>
      <c r="D36" s="2273"/>
      <c r="E36" s="2273"/>
      <c r="F36" s="2273"/>
      <c r="G36" s="2273"/>
      <c r="H36" s="2273"/>
      <c r="I36" s="2274"/>
      <c r="J36" s="2280">
        <v>2</v>
      </c>
      <c r="K36" s="2281">
        <v>2</v>
      </c>
      <c r="L36" s="2319">
        <v>3</v>
      </c>
      <c r="M36" s="2320">
        <v>1</v>
      </c>
      <c r="N36" s="2320" t="s">
        <v>598</v>
      </c>
      <c r="O36" s="3455" t="s">
        <v>316</v>
      </c>
      <c r="P36" s="3104"/>
      <c r="Q36" s="3104"/>
      <c r="R36" s="3456"/>
      <c r="S36" s="2279">
        <v>1101</v>
      </c>
      <c r="T36" s="2279">
        <v>20</v>
      </c>
      <c r="U36" s="2855">
        <v>1955</v>
      </c>
      <c r="V36" s="2855">
        <v>100</v>
      </c>
      <c r="W36" s="2318">
        <v>650000</v>
      </c>
      <c r="X36" s="2100">
        <v>487500</v>
      </c>
      <c r="Y36" s="2318">
        <v>794920</v>
      </c>
    </row>
    <row r="37" spans="2:25" s="1468" customFormat="1" x14ac:dyDescent="0.25">
      <c r="B37" s="2336"/>
      <c r="C37" s="2311"/>
      <c r="D37" s="2273"/>
      <c r="E37" s="2273"/>
      <c r="F37" s="2273"/>
      <c r="G37" s="2273"/>
      <c r="H37" s="2273"/>
      <c r="I37" s="2274"/>
      <c r="J37" s="2275" t="s">
        <v>675</v>
      </c>
      <c r="K37" s="2276" t="s">
        <v>675</v>
      </c>
      <c r="L37" s="2289" t="s">
        <v>680</v>
      </c>
      <c r="M37" s="2300" t="s">
        <v>675</v>
      </c>
      <c r="N37" s="2300"/>
      <c r="O37" s="3455" t="s">
        <v>1281</v>
      </c>
      <c r="P37" s="3104"/>
      <c r="Q37" s="3104"/>
      <c r="R37" s="3456"/>
      <c r="S37" s="2279"/>
      <c r="T37" s="2317"/>
      <c r="U37" s="2855"/>
      <c r="V37" s="2855"/>
      <c r="W37" s="2318"/>
      <c r="X37" s="2100"/>
      <c r="Y37" s="2318"/>
    </row>
    <row r="38" spans="2:25" s="1468" customFormat="1" x14ac:dyDescent="0.25">
      <c r="B38" s="2300" t="s">
        <v>68</v>
      </c>
      <c r="C38" s="2311"/>
      <c r="D38" s="2273"/>
      <c r="E38" s="2273"/>
      <c r="F38" s="2273"/>
      <c r="G38" s="2273"/>
      <c r="H38" s="2273"/>
      <c r="I38" s="2274"/>
      <c r="J38" s="2280">
        <v>2</v>
      </c>
      <c r="K38" s="2281">
        <v>2</v>
      </c>
      <c r="L38" s="2319" t="s">
        <v>680</v>
      </c>
      <c r="M38" s="2320">
        <v>2</v>
      </c>
      <c r="N38" s="2320" t="s">
        <v>598</v>
      </c>
      <c r="O38" s="3455" t="s">
        <v>163</v>
      </c>
      <c r="P38" s="3104"/>
      <c r="Q38" s="3104"/>
      <c r="R38" s="3456"/>
      <c r="S38" s="2279">
        <v>1101</v>
      </c>
      <c r="T38" s="2317">
        <v>20</v>
      </c>
      <c r="U38" s="2855">
        <v>1955</v>
      </c>
      <c r="V38" s="2855">
        <v>100</v>
      </c>
      <c r="W38" s="2318">
        <v>125000</v>
      </c>
      <c r="X38" s="2100">
        <v>93750</v>
      </c>
      <c r="Y38" s="2318">
        <v>200000</v>
      </c>
    </row>
    <row r="39" spans="2:25" s="1468" customFormat="1" x14ac:dyDescent="0.25">
      <c r="B39" s="2336"/>
      <c r="C39" s="2311"/>
      <c r="D39" s="2273"/>
      <c r="E39" s="2273"/>
      <c r="F39" s="2273"/>
      <c r="G39" s="2273"/>
      <c r="H39" s="2273"/>
      <c r="I39" s="2274"/>
      <c r="J39" s="2275">
        <v>2</v>
      </c>
      <c r="K39" s="2276">
        <v>2</v>
      </c>
      <c r="L39" s="2289">
        <v>4</v>
      </c>
      <c r="M39" s="2300"/>
      <c r="N39" s="2300"/>
      <c r="O39" s="3455" t="s">
        <v>1862</v>
      </c>
      <c r="P39" s="3104"/>
      <c r="Q39" s="3104"/>
      <c r="R39" s="3456"/>
      <c r="S39" s="2279"/>
      <c r="T39" s="2279"/>
      <c r="U39" s="2855"/>
      <c r="V39" s="2855"/>
      <c r="W39" s="2318"/>
      <c r="X39" s="2100"/>
      <c r="Y39" s="2318"/>
    </row>
    <row r="40" spans="2:25" s="1468" customFormat="1" x14ac:dyDescent="0.25">
      <c r="B40" s="2336"/>
      <c r="C40" s="2311"/>
      <c r="D40" s="2273"/>
      <c r="E40" s="2273"/>
      <c r="F40" s="2273"/>
      <c r="G40" s="2273"/>
      <c r="H40" s="2273"/>
      <c r="I40" s="2274"/>
      <c r="J40" s="2275" t="s">
        <v>675</v>
      </c>
      <c r="K40" s="2276" t="s">
        <v>675</v>
      </c>
      <c r="L40" s="2289" t="s">
        <v>722</v>
      </c>
      <c r="M40" s="2300" t="s">
        <v>677</v>
      </c>
      <c r="N40" s="2300"/>
      <c r="O40" s="3455" t="s">
        <v>60</v>
      </c>
      <c r="P40" s="3104"/>
      <c r="Q40" s="3104"/>
      <c r="R40" s="3456"/>
      <c r="S40" s="2279"/>
      <c r="T40" s="2279"/>
      <c r="U40" s="2855"/>
      <c r="V40" s="2855"/>
      <c r="W40" s="2318"/>
      <c r="X40" s="2100"/>
      <c r="Y40" s="2318"/>
    </row>
    <row r="41" spans="2:25" s="1468" customFormat="1" x14ac:dyDescent="0.25">
      <c r="B41" s="2300" t="s">
        <v>53</v>
      </c>
      <c r="C41" s="2311"/>
      <c r="D41" s="2273"/>
      <c r="E41" s="2273"/>
      <c r="F41" s="2273"/>
      <c r="G41" s="2273"/>
      <c r="H41" s="2273"/>
      <c r="I41" s="2274"/>
      <c r="J41" s="2280">
        <v>2</v>
      </c>
      <c r="K41" s="2281">
        <v>2</v>
      </c>
      <c r="L41" s="2319">
        <v>4</v>
      </c>
      <c r="M41" s="2320">
        <v>1</v>
      </c>
      <c r="N41" s="2320" t="s">
        <v>598</v>
      </c>
      <c r="O41" s="3455" t="s">
        <v>164</v>
      </c>
      <c r="P41" s="3104"/>
      <c r="Q41" s="3104"/>
      <c r="R41" s="3456"/>
      <c r="S41" s="2279">
        <v>1101</v>
      </c>
      <c r="T41" s="2279">
        <v>30</v>
      </c>
      <c r="U41" s="2855">
        <v>1996</v>
      </c>
      <c r="V41" s="2855">
        <v>102</v>
      </c>
      <c r="W41" s="2318">
        <v>125000</v>
      </c>
      <c r="X41" s="2100">
        <v>93750</v>
      </c>
      <c r="Y41" s="2318">
        <v>125000</v>
      </c>
    </row>
    <row r="42" spans="2:25" s="1468" customFormat="1" x14ac:dyDescent="0.25">
      <c r="B42" s="2336"/>
      <c r="C42" s="2311"/>
      <c r="D42" s="2273"/>
      <c r="E42" s="2273"/>
      <c r="F42" s="2273"/>
      <c r="G42" s="2273"/>
      <c r="H42" s="2273"/>
      <c r="I42" s="2274"/>
      <c r="J42" s="2275" t="s">
        <v>675</v>
      </c>
      <c r="K42" s="2276" t="s">
        <v>675</v>
      </c>
      <c r="L42" s="2289" t="s">
        <v>722</v>
      </c>
      <c r="M42" s="2300" t="s">
        <v>675</v>
      </c>
      <c r="N42" s="2300"/>
      <c r="O42" s="3455" t="s">
        <v>669</v>
      </c>
      <c r="P42" s="3104"/>
      <c r="Q42" s="3104"/>
      <c r="R42" s="3456"/>
      <c r="S42" s="2279"/>
      <c r="T42" s="2279"/>
      <c r="U42" s="2855"/>
      <c r="V42" s="2855"/>
      <c r="W42" s="2318"/>
      <c r="X42" s="2100"/>
      <c r="Y42" s="2318"/>
    </row>
    <row r="43" spans="2:25" s="1468" customFormat="1" x14ac:dyDescent="0.25">
      <c r="B43" s="2300" t="s">
        <v>53</v>
      </c>
      <c r="C43" s="2311"/>
      <c r="D43" s="2273"/>
      <c r="E43" s="2273"/>
      <c r="F43" s="2273"/>
      <c r="G43" s="2273"/>
      <c r="H43" s="2273"/>
      <c r="I43" s="2274"/>
      <c r="J43" s="2280">
        <v>2</v>
      </c>
      <c r="K43" s="2281">
        <v>2</v>
      </c>
      <c r="L43" s="2319">
        <v>4</v>
      </c>
      <c r="M43" s="2320">
        <v>2</v>
      </c>
      <c r="N43" s="2320" t="s">
        <v>598</v>
      </c>
      <c r="O43" s="3455" t="s">
        <v>165</v>
      </c>
      <c r="P43" s="3104"/>
      <c r="Q43" s="3104"/>
      <c r="R43" s="3456"/>
      <c r="S43" s="2279">
        <v>1101</v>
      </c>
      <c r="T43" s="2279">
        <v>30</v>
      </c>
      <c r="U43" s="2855">
        <v>1995</v>
      </c>
      <c r="V43" s="2855">
        <v>102</v>
      </c>
      <c r="W43" s="2318">
        <v>50000</v>
      </c>
      <c r="X43" s="2100">
        <v>37500</v>
      </c>
      <c r="Y43" s="2318">
        <v>50000</v>
      </c>
    </row>
    <row r="44" spans="2:25" s="1468" customFormat="1" x14ac:dyDescent="0.25">
      <c r="B44" s="2300" t="s">
        <v>53</v>
      </c>
      <c r="C44" s="2311"/>
      <c r="D44" s="2273"/>
      <c r="E44" s="2273"/>
      <c r="F44" s="2273"/>
      <c r="G44" s="2273"/>
      <c r="H44" s="2273"/>
      <c r="I44" s="2274"/>
      <c r="J44" s="2280" t="s">
        <v>675</v>
      </c>
      <c r="K44" s="2281" t="s">
        <v>675</v>
      </c>
      <c r="L44" s="2319" t="s">
        <v>722</v>
      </c>
      <c r="M44" s="2320" t="s">
        <v>722</v>
      </c>
      <c r="N44" s="2320" t="s">
        <v>598</v>
      </c>
      <c r="O44" s="3455" t="s">
        <v>2423</v>
      </c>
      <c r="P44" s="3104"/>
      <c r="Q44" s="3104"/>
      <c r="R44" s="3456"/>
      <c r="S44" s="2279"/>
      <c r="T44" s="2279"/>
      <c r="U44" s="2855"/>
      <c r="V44" s="2855"/>
      <c r="W44" s="2318">
        <v>50000</v>
      </c>
      <c r="X44" s="2100">
        <v>37500</v>
      </c>
      <c r="Y44" s="2318">
        <v>50000</v>
      </c>
    </row>
    <row r="45" spans="2:25" s="1468" customFormat="1" x14ac:dyDescent="0.25">
      <c r="B45" s="2336"/>
      <c r="C45" s="2311"/>
      <c r="D45" s="2273"/>
      <c r="E45" s="2273"/>
      <c r="F45" s="2273"/>
      <c r="G45" s="2273"/>
      <c r="H45" s="2273"/>
      <c r="I45" s="2274"/>
      <c r="J45" s="2275">
        <v>2</v>
      </c>
      <c r="K45" s="2276">
        <v>2</v>
      </c>
      <c r="L45" s="2289">
        <v>5</v>
      </c>
      <c r="M45" s="2300"/>
      <c r="N45" s="2300"/>
      <c r="O45" s="3455" t="s">
        <v>817</v>
      </c>
      <c r="P45" s="3104"/>
      <c r="Q45" s="3104"/>
      <c r="R45" s="3456"/>
      <c r="S45" s="2279"/>
      <c r="T45" s="2279"/>
      <c r="U45" s="2855"/>
      <c r="V45" s="2855"/>
      <c r="W45" s="2318"/>
      <c r="X45" s="2100"/>
      <c r="Y45" s="2318"/>
    </row>
    <row r="46" spans="2:25" s="1468" customFormat="1" x14ac:dyDescent="0.25">
      <c r="B46" s="2336"/>
      <c r="C46" s="2311"/>
      <c r="D46" s="2273"/>
      <c r="E46" s="2273"/>
      <c r="F46" s="2273"/>
      <c r="G46" s="2273"/>
      <c r="H46" s="2273"/>
      <c r="I46" s="2274"/>
      <c r="J46" s="2275" t="s">
        <v>675</v>
      </c>
      <c r="K46" s="2276" t="s">
        <v>675</v>
      </c>
      <c r="L46" s="2289" t="s">
        <v>723</v>
      </c>
      <c r="M46" s="2300" t="s">
        <v>722</v>
      </c>
      <c r="N46" s="2300"/>
      <c r="O46" s="3455" t="s">
        <v>818</v>
      </c>
      <c r="P46" s="3104"/>
      <c r="Q46" s="3104"/>
      <c r="R46" s="3456"/>
      <c r="S46" s="2279"/>
      <c r="T46" s="2279"/>
      <c r="U46" s="2855"/>
      <c r="V46" s="2855"/>
      <c r="W46" s="2318"/>
      <c r="X46" s="2100"/>
      <c r="Y46" s="2318"/>
    </row>
    <row r="47" spans="2:25" s="2292" customFormat="1" x14ac:dyDescent="0.25">
      <c r="B47" s="2882" t="s">
        <v>54</v>
      </c>
      <c r="C47" s="2927"/>
      <c r="D47" s="2880"/>
      <c r="E47" s="2880"/>
      <c r="F47" s="2880"/>
      <c r="G47" s="2880"/>
      <c r="H47" s="2880"/>
      <c r="I47" s="2881"/>
      <c r="J47" s="2901">
        <v>2</v>
      </c>
      <c r="K47" s="2902">
        <v>2</v>
      </c>
      <c r="L47" s="2883">
        <v>5</v>
      </c>
      <c r="M47" s="2928">
        <v>4</v>
      </c>
      <c r="N47" s="2928" t="s">
        <v>598</v>
      </c>
      <c r="O47" s="3565" t="s">
        <v>818</v>
      </c>
      <c r="P47" s="3566"/>
      <c r="Q47" s="3566"/>
      <c r="R47" s="3567"/>
      <c r="S47" s="2899">
        <v>1101</v>
      </c>
      <c r="T47" s="2899">
        <v>30</v>
      </c>
      <c r="U47" s="2929">
        <v>1995</v>
      </c>
      <c r="V47" s="2929">
        <v>102</v>
      </c>
      <c r="W47" s="1555">
        <v>100000</v>
      </c>
      <c r="X47" s="2930">
        <v>75000</v>
      </c>
      <c r="Y47" s="1555">
        <v>100000</v>
      </c>
    </row>
    <row r="48" spans="2:25" s="1468" customFormat="1" ht="15.75" x14ac:dyDescent="0.25">
      <c r="B48" s="2336"/>
      <c r="C48" s="2311"/>
      <c r="D48" s="2273"/>
      <c r="E48" s="2273"/>
      <c r="F48" s="2273"/>
      <c r="G48" s="2273"/>
      <c r="H48" s="2273"/>
      <c r="I48" s="2274"/>
      <c r="J48" s="2275">
        <v>2</v>
      </c>
      <c r="K48" s="2276">
        <v>2</v>
      </c>
      <c r="L48" s="2289">
        <v>6</v>
      </c>
      <c r="M48" s="2300"/>
      <c r="N48" s="2300"/>
      <c r="O48" s="3455" t="s">
        <v>166</v>
      </c>
      <c r="P48" s="3104"/>
      <c r="Q48" s="3104"/>
      <c r="R48" s="3456"/>
      <c r="S48" s="2279"/>
      <c r="T48" s="2279"/>
      <c r="U48" s="2357"/>
      <c r="V48" s="2357"/>
      <c r="W48" s="2318"/>
      <c r="X48" s="2100"/>
      <c r="Y48" s="2318"/>
    </row>
    <row r="49" spans="1:64" s="1468" customFormat="1" ht="15.75" x14ac:dyDescent="0.25">
      <c r="B49" s="2336"/>
      <c r="C49" s="2311"/>
      <c r="D49" s="2273"/>
      <c r="E49" s="2273"/>
      <c r="F49" s="2273"/>
      <c r="G49" s="2273"/>
      <c r="H49" s="2273"/>
      <c r="I49" s="2274"/>
      <c r="J49" s="2275" t="s">
        <v>675</v>
      </c>
      <c r="K49" s="2276" t="s">
        <v>675</v>
      </c>
      <c r="L49" s="2343" t="s">
        <v>743</v>
      </c>
      <c r="M49" s="2313" t="s">
        <v>675</v>
      </c>
      <c r="N49" s="2313"/>
      <c r="O49" s="3455" t="s">
        <v>167</v>
      </c>
      <c r="P49" s="3104"/>
      <c r="Q49" s="3104"/>
      <c r="R49" s="3456"/>
      <c r="S49" s="2294"/>
      <c r="T49" s="2294"/>
      <c r="U49" s="2358"/>
      <c r="V49" s="2358"/>
      <c r="W49" s="2318"/>
      <c r="X49" s="2100"/>
      <c r="Y49" s="2318"/>
    </row>
    <row r="50" spans="1:64" s="1468" customFormat="1" ht="15.75" x14ac:dyDescent="0.25">
      <c r="B50" s="2300" t="s">
        <v>53</v>
      </c>
      <c r="C50" s="2311"/>
      <c r="D50" s="2273"/>
      <c r="E50" s="2273"/>
      <c r="F50" s="2273"/>
      <c r="G50" s="2273"/>
      <c r="H50" s="2273"/>
      <c r="I50" s="2274"/>
      <c r="J50" s="2280">
        <v>2</v>
      </c>
      <c r="K50" s="2281">
        <v>2</v>
      </c>
      <c r="L50" s="2823">
        <v>6</v>
      </c>
      <c r="M50" s="2355">
        <v>2</v>
      </c>
      <c r="N50" s="2355" t="s">
        <v>598</v>
      </c>
      <c r="O50" s="3455" t="s">
        <v>167</v>
      </c>
      <c r="P50" s="3104"/>
      <c r="Q50" s="3104"/>
      <c r="R50" s="3456"/>
      <c r="S50" s="2294">
        <v>1101</v>
      </c>
      <c r="T50" s="2294">
        <v>30</v>
      </c>
      <c r="U50" s="2358">
        <v>1996</v>
      </c>
      <c r="V50" s="2358">
        <v>102</v>
      </c>
      <c r="W50" s="2318">
        <v>160000</v>
      </c>
      <c r="X50" s="2100">
        <v>120000</v>
      </c>
      <c r="Y50" s="2318">
        <v>160000</v>
      </c>
    </row>
    <row r="51" spans="1:64" s="1468" customFormat="1" ht="15.75" x14ac:dyDescent="0.25">
      <c r="B51" s="2300"/>
      <c r="C51" s="2311"/>
      <c r="D51" s="2273"/>
      <c r="E51" s="2273"/>
      <c r="F51" s="2273"/>
      <c r="G51" s="2273"/>
      <c r="H51" s="2273"/>
      <c r="I51" s="2274"/>
      <c r="J51" s="2275" t="s">
        <v>675</v>
      </c>
      <c r="K51" s="2276" t="s">
        <v>675</v>
      </c>
      <c r="L51" s="2343" t="s">
        <v>734</v>
      </c>
      <c r="M51" s="2313"/>
      <c r="N51" s="2313"/>
      <c r="O51" s="3455" t="s">
        <v>1782</v>
      </c>
      <c r="P51" s="3104"/>
      <c r="Q51" s="3104"/>
      <c r="R51" s="3456"/>
      <c r="S51" s="2294"/>
      <c r="T51" s="2294"/>
      <c r="U51" s="2358"/>
      <c r="V51" s="2358"/>
      <c r="W51" s="2318"/>
      <c r="X51" s="2100"/>
      <c r="Y51" s="2318"/>
    </row>
    <row r="52" spans="1:64" s="1468" customFormat="1" ht="15.75" x14ac:dyDescent="0.25">
      <c r="B52" s="2300"/>
      <c r="C52" s="2311"/>
      <c r="D52" s="2273"/>
      <c r="E52" s="2273"/>
      <c r="F52" s="2273"/>
      <c r="G52" s="2273"/>
      <c r="H52" s="2273"/>
      <c r="I52" s="2274"/>
      <c r="J52" s="2275" t="s">
        <v>675</v>
      </c>
      <c r="K52" s="2276" t="s">
        <v>675</v>
      </c>
      <c r="L52" s="2343" t="s">
        <v>734</v>
      </c>
      <c r="M52" s="2313" t="s">
        <v>675</v>
      </c>
      <c r="N52" s="2313"/>
      <c r="O52" s="3455" t="s">
        <v>1783</v>
      </c>
      <c r="P52" s="3104"/>
      <c r="Q52" s="3104"/>
      <c r="R52" s="3456"/>
      <c r="S52" s="2294"/>
      <c r="T52" s="2294"/>
      <c r="U52" s="2358"/>
      <c r="V52" s="2358"/>
      <c r="W52" s="2318"/>
      <c r="X52" s="2100"/>
      <c r="Y52" s="2318"/>
    </row>
    <row r="53" spans="1:64" s="1468" customFormat="1" ht="15.75" x14ac:dyDescent="0.25">
      <c r="B53" s="2300" t="s">
        <v>53</v>
      </c>
      <c r="C53" s="2311"/>
      <c r="D53" s="2273"/>
      <c r="E53" s="2273"/>
      <c r="F53" s="2273"/>
      <c r="G53" s="2273"/>
      <c r="H53" s="2273"/>
      <c r="I53" s="2274"/>
      <c r="J53" s="2288" t="s">
        <v>675</v>
      </c>
      <c r="K53" s="2282" t="s">
        <v>675</v>
      </c>
      <c r="L53" s="2823" t="s">
        <v>734</v>
      </c>
      <c r="M53" s="2355" t="s">
        <v>675</v>
      </c>
      <c r="N53" s="2355" t="s">
        <v>598</v>
      </c>
      <c r="O53" s="3455" t="s">
        <v>1784</v>
      </c>
      <c r="P53" s="3104"/>
      <c r="Q53" s="3104"/>
      <c r="R53" s="3456"/>
      <c r="S53" s="2294">
        <v>1101</v>
      </c>
      <c r="T53" s="2294">
        <v>30</v>
      </c>
      <c r="U53" s="2358">
        <v>1996</v>
      </c>
      <c r="V53" s="2358">
        <v>102</v>
      </c>
      <c r="W53" s="2318">
        <v>30000</v>
      </c>
      <c r="X53" s="2100">
        <v>22500</v>
      </c>
      <c r="Y53" s="2318">
        <v>30000</v>
      </c>
    </row>
    <row r="54" spans="1:64" s="2368" customFormat="1" ht="15.75" x14ac:dyDescent="0.25">
      <c r="B54" s="2300" t="s">
        <v>54</v>
      </c>
      <c r="C54" s="2931"/>
      <c r="D54" s="2286"/>
      <c r="E54" s="2286"/>
      <c r="F54" s="2286"/>
      <c r="G54" s="2286"/>
      <c r="H54" s="2286"/>
      <c r="I54" s="2287"/>
      <c r="J54" s="2288" t="s">
        <v>675</v>
      </c>
      <c r="K54" s="2282" t="s">
        <v>675</v>
      </c>
      <c r="L54" s="2823" t="s">
        <v>734</v>
      </c>
      <c r="M54" s="2355" t="s">
        <v>675</v>
      </c>
      <c r="N54" s="2355" t="s">
        <v>598</v>
      </c>
      <c r="O54" s="3455" t="s">
        <v>2446</v>
      </c>
      <c r="P54" s="3104"/>
      <c r="Q54" s="3104"/>
      <c r="R54" s="3456"/>
      <c r="S54" s="2294">
        <v>1101</v>
      </c>
      <c r="T54" s="2294">
        <v>30</v>
      </c>
      <c r="U54" s="2358">
        <v>1996</v>
      </c>
      <c r="V54" s="2358">
        <v>102</v>
      </c>
      <c r="W54" s="1501">
        <v>25000</v>
      </c>
      <c r="X54" s="2465">
        <v>18749.97</v>
      </c>
      <c r="Y54" s="1501">
        <v>25000</v>
      </c>
    </row>
    <row r="55" spans="1:64" s="1468" customFormat="1" ht="15.75" x14ac:dyDescent="0.25">
      <c r="B55" s="2300" t="s">
        <v>54</v>
      </c>
      <c r="C55" s="2311"/>
      <c r="D55" s="2273"/>
      <c r="E55" s="2273"/>
      <c r="F55" s="2273"/>
      <c r="G55" s="2273"/>
      <c r="H55" s="2273"/>
      <c r="I55" s="2274"/>
      <c r="J55" s="2288" t="s">
        <v>675</v>
      </c>
      <c r="K55" s="2282" t="s">
        <v>675</v>
      </c>
      <c r="L55" s="2823" t="s">
        <v>734</v>
      </c>
      <c r="M55" s="2355" t="s">
        <v>675</v>
      </c>
      <c r="N55" s="2355" t="s">
        <v>610</v>
      </c>
      <c r="O55" s="3455" t="s">
        <v>1789</v>
      </c>
      <c r="P55" s="3104"/>
      <c r="Q55" s="3104"/>
      <c r="R55" s="3456"/>
      <c r="S55" s="2294"/>
      <c r="T55" s="2294"/>
      <c r="U55" s="2358"/>
      <c r="V55" s="2358"/>
      <c r="W55" s="2318">
        <v>25000</v>
      </c>
      <c r="X55" s="2100">
        <v>18749.97</v>
      </c>
      <c r="Y55" s="2318">
        <v>25000</v>
      </c>
    </row>
    <row r="56" spans="1:64" s="1468" customFormat="1" x14ac:dyDescent="0.25">
      <c r="B56" s="2336"/>
      <c r="C56" s="2311"/>
      <c r="D56" s="2273"/>
      <c r="E56" s="2273"/>
      <c r="F56" s="2273"/>
      <c r="G56" s="2273"/>
      <c r="H56" s="2273"/>
      <c r="I56" s="2274"/>
      <c r="J56" s="2275">
        <v>2</v>
      </c>
      <c r="K56" s="2276">
        <v>2</v>
      </c>
      <c r="L56" s="2277">
        <v>8</v>
      </c>
      <c r="M56" s="2300"/>
      <c r="N56" s="2300"/>
      <c r="O56" s="3455" t="s">
        <v>819</v>
      </c>
      <c r="P56" s="3104"/>
      <c r="Q56" s="3104"/>
      <c r="R56" s="3456"/>
      <c r="S56" s="2279"/>
      <c r="T56" s="2279"/>
      <c r="U56" s="2855"/>
      <c r="V56" s="2855"/>
      <c r="W56" s="2318"/>
      <c r="X56" s="2100"/>
      <c r="Y56" s="2318"/>
    </row>
    <row r="57" spans="1:64" s="1468" customFormat="1" ht="15.75" thickBot="1" x14ac:dyDescent="0.3">
      <c r="B57" s="2336"/>
      <c r="C57" s="2311"/>
      <c r="D57" s="2273"/>
      <c r="E57" s="2273"/>
      <c r="F57" s="2273"/>
      <c r="G57" s="2273"/>
      <c r="H57" s="2273"/>
      <c r="I57" s="2274"/>
      <c r="J57" s="2275">
        <v>2</v>
      </c>
      <c r="K57" s="2276">
        <v>2</v>
      </c>
      <c r="L57" s="2359">
        <v>8</v>
      </c>
      <c r="M57" s="2337">
        <v>1</v>
      </c>
      <c r="N57" s="2337"/>
      <c r="O57" s="3387" t="s">
        <v>581</v>
      </c>
      <c r="P57" s="3149"/>
      <c r="Q57" s="3149"/>
      <c r="R57" s="3388"/>
      <c r="S57" s="2360"/>
      <c r="T57" s="2317"/>
      <c r="U57" s="2361"/>
      <c r="V57" s="2362"/>
      <c r="W57" s="2363"/>
      <c r="X57" s="2364"/>
      <c r="Y57" s="2363"/>
    </row>
    <row r="58" spans="1:64" s="2368" customFormat="1" ht="15.75" thickBot="1" x14ac:dyDescent="0.3">
      <c r="B58" s="2325" t="s">
        <v>53</v>
      </c>
      <c r="C58" s="2932"/>
      <c r="D58" s="2296"/>
      <c r="E58" s="2296"/>
      <c r="F58" s="2296"/>
      <c r="G58" s="2296"/>
      <c r="H58" s="2296"/>
      <c r="I58" s="2933"/>
      <c r="J58" s="2934" t="s">
        <v>675</v>
      </c>
      <c r="K58" s="2365" t="s">
        <v>675</v>
      </c>
      <c r="L58" s="2935" t="s">
        <v>738</v>
      </c>
      <c r="M58" s="2365" t="s">
        <v>677</v>
      </c>
      <c r="N58" s="2366" t="s">
        <v>598</v>
      </c>
      <c r="O58" s="2936" t="s">
        <v>581</v>
      </c>
      <c r="P58" s="2936"/>
      <c r="Q58" s="2936"/>
      <c r="R58" s="2937"/>
      <c r="S58" s="2367">
        <v>1101</v>
      </c>
      <c r="T58" s="2367">
        <v>30</v>
      </c>
      <c r="U58" s="2938">
        <v>1995</v>
      </c>
      <c r="V58" s="2367">
        <v>102</v>
      </c>
      <c r="W58" s="2939">
        <v>150000</v>
      </c>
      <c r="X58" s="2940">
        <v>112500</v>
      </c>
      <c r="Y58" s="2939">
        <v>150000</v>
      </c>
      <c r="Z58" s="1468"/>
      <c r="AA58" s="1468"/>
      <c r="AB58" s="1468"/>
      <c r="AC58" s="1468"/>
      <c r="AD58" s="1468"/>
      <c r="AE58" s="1468"/>
      <c r="AF58" s="1468"/>
      <c r="AG58" s="1468"/>
      <c r="AH58" s="1468"/>
      <c r="AI58" s="1468"/>
      <c r="AJ58" s="1468"/>
      <c r="AK58" s="1468"/>
      <c r="AL58" s="1468"/>
      <c r="AM58" s="1468"/>
      <c r="AN58" s="1468"/>
      <c r="AO58" s="1468"/>
      <c r="AP58" s="1468"/>
      <c r="AQ58" s="1468"/>
      <c r="AR58" s="1468"/>
      <c r="AS58" s="1468"/>
      <c r="AT58" s="1468"/>
      <c r="AU58" s="1468"/>
      <c r="AV58" s="1468"/>
      <c r="AW58" s="1468"/>
      <c r="AX58" s="1468"/>
      <c r="AY58" s="1468"/>
      <c r="AZ58" s="1468"/>
      <c r="BA58" s="1468"/>
      <c r="BB58" s="1468"/>
      <c r="BC58" s="1468"/>
      <c r="BD58" s="1468"/>
      <c r="BE58" s="1468"/>
      <c r="BF58" s="1468"/>
      <c r="BG58" s="1468"/>
      <c r="BH58" s="1468"/>
      <c r="BI58" s="1468"/>
      <c r="BJ58" s="1468"/>
      <c r="BK58" s="1468"/>
      <c r="BL58" s="1468"/>
    </row>
    <row r="59" spans="1:64" s="1888" customFormat="1" ht="15.75" thickBot="1" x14ac:dyDescent="0.3">
      <c r="A59" s="1468"/>
      <c r="B59" s="3415" t="s">
        <v>9</v>
      </c>
      <c r="C59" s="3416"/>
      <c r="D59" s="3416"/>
      <c r="E59" s="3416"/>
      <c r="F59" s="3416"/>
      <c r="G59" s="3416"/>
      <c r="H59" s="3416"/>
      <c r="I59" s="3416"/>
      <c r="J59" s="3416"/>
      <c r="K59" s="3416"/>
      <c r="L59" s="3416"/>
      <c r="M59" s="3416"/>
      <c r="N59" s="3416"/>
      <c r="O59" s="3416"/>
      <c r="P59" s="3416"/>
      <c r="Q59" s="3416"/>
      <c r="R59" s="3416"/>
      <c r="S59" s="3416"/>
      <c r="T59" s="3416"/>
      <c r="U59" s="3416"/>
      <c r="V59" s="3417"/>
      <c r="W59" s="2573">
        <f>SUM(W17:W58)</f>
        <v>3995000</v>
      </c>
      <c r="X59" s="2576">
        <f>SUM(X17:X58)</f>
        <v>2958749.9400000004</v>
      </c>
      <c r="Y59" s="2573">
        <f>(Y18+Y20+Y22+Y24+Y26+Y31+Y33+Y36+Y38+Y41+Y43+Y44+Y47+Y50+Y53+Y54+Y55+Y58)</f>
        <v>4214920</v>
      </c>
      <c r="Z59" s="1246"/>
      <c r="AA59" s="1246"/>
      <c r="AB59" s="1246"/>
      <c r="AC59" s="1246"/>
      <c r="AD59" s="1246"/>
      <c r="AE59" s="1246"/>
      <c r="AF59" s="1246"/>
      <c r="AG59" s="1246"/>
      <c r="AH59" s="1246"/>
      <c r="AI59" s="1246"/>
      <c r="AJ59" s="1246"/>
      <c r="AK59" s="1246"/>
      <c r="AL59" s="1246"/>
      <c r="AM59" s="1246"/>
      <c r="AN59" s="1246"/>
      <c r="AO59" s="1246"/>
      <c r="AP59" s="1246"/>
      <c r="AQ59" s="1246"/>
      <c r="AR59" s="1246"/>
      <c r="AS59" s="1246"/>
      <c r="AT59" s="1246"/>
      <c r="AU59" s="1246"/>
      <c r="AV59" s="1246"/>
      <c r="AW59" s="1246"/>
      <c r="AX59" s="1246"/>
      <c r="AY59" s="1246"/>
      <c r="AZ59" s="1246"/>
      <c r="BA59" s="1246"/>
      <c r="BB59" s="1246"/>
      <c r="BC59" s="1246"/>
      <c r="BD59" s="1246"/>
      <c r="BE59" s="1246"/>
      <c r="BF59" s="1246"/>
      <c r="BG59" s="1246"/>
      <c r="BH59" s="1246"/>
      <c r="BI59" s="1246"/>
      <c r="BJ59" s="1246"/>
      <c r="BK59" s="1246"/>
      <c r="BL59" s="1246"/>
    </row>
    <row r="60" spans="1:64" x14ac:dyDescent="0.25">
      <c r="B60" s="5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62"/>
    </row>
    <row r="61" spans="1:64" x14ac:dyDescent="0.25">
      <c r="B61" s="55"/>
      <c r="C61" s="18"/>
      <c r="D61" s="18"/>
      <c r="E61" s="18"/>
      <c r="F61" s="18"/>
      <c r="G61" s="18"/>
      <c r="H61" s="18"/>
      <c r="I61" s="26"/>
      <c r="J61" s="26"/>
      <c r="K61" s="26"/>
      <c r="L61" s="26"/>
      <c r="M61" s="26"/>
      <c r="N61" s="26"/>
      <c r="O61" s="18"/>
      <c r="P61" s="18"/>
      <c r="Q61" s="18"/>
      <c r="R61" s="18"/>
      <c r="S61" s="26"/>
      <c r="T61" s="26"/>
      <c r="U61" s="26"/>
      <c r="V61" s="18"/>
      <c r="W61" s="18"/>
      <c r="X61" s="18"/>
      <c r="Y61" s="62"/>
    </row>
    <row r="62" spans="1:64" x14ac:dyDescent="0.25">
      <c r="B62" s="55"/>
      <c r="C62" s="3000" t="s">
        <v>10</v>
      </c>
      <c r="D62" s="3000"/>
      <c r="E62" s="3000"/>
      <c r="F62" s="3000"/>
      <c r="G62" s="3000"/>
      <c r="H62" s="3000"/>
      <c r="I62" s="26"/>
      <c r="J62" s="26"/>
      <c r="K62" s="26"/>
      <c r="L62" s="26"/>
      <c r="M62" s="26"/>
      <c r="N62" s="26"/>
      <c r="O62" s="3000" t="s">
        <v>763</v>
      </c>
      <c r="P62" s="3000"/>
      <c r="Q62" s="3000"/>
      <c r="R62" s="3000"/>
      <c r="S62" s="26"/>
      <c r="T62" s="26"/>
      <c r="U62" s="26"/>
      <c r="V62" s="3000" t="s">
        <v>12</v>
      </c>
      <c r="W62" s="3000"/>
      <c r="X62" s="3000"/>
      <c r="Y62" s="62"/>
    </row>
    <row r="63" spans="1:64" ht="15.75" thickBot="1" x14ac:dyDescent="0.3">
      <c r="B63" s="63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8">
        <v>39</v>
      </c>
    </row>
  </sheetData>
  <mergeCells count="80">
    <mergeCell ref="O55:R55"/>
    <mergeCell ref="O56:R56"/>
    <mergeCell ref="O57:R57"/>
    <mergeCell ref="O49:R49"/>
    <mergeCell ref="O50:R50"/>
    <mergeCell ref="O51:R51"/>
    <mergeCell ref="O52:R52"/>
    <mergeCell ref="O53:R53"/>
    <mergeCell ref="O54:R54"/>
    <mergeCell ref="O43:R43"/>
    <mergeCell ref="O45:R45"/>
    <mergeCell ref="O46:R46"/>
    <mergeCell ref="O47:R47"/>
    <mergeCell ref="O48:R48"/>
    <mergeCell ref="O44:R44"/>
    <mergeCell ref="O38:R38"/>
    <mergeCell ref="O39:R39"/>
    <mergeCell ref="O40:R40"/>
    <mergeCell ref="O41:R41"/>
    <mergeCell ref="O42:R42"/>
    <mergeCell ref="O33:R33"/>
    <mergeCell ref="O34:R34"/>
    <mergeCell ref="O35:R35"/>
    <mergeCell ref="O36:R36"/>
    <mergeCell ref="O37:R37"/>
    <mergeCell ref="O28:R28"/>
    <mergeCell ref="O29:R29"/>
    <mergeCell ref="O30:R30"/>
    <mergeCell ref="O31:R31"/>
    <mergeCell ref="O32:R32"/>
    <mergeCell ref="W11:X11"/>
    <mergeCell ref="W12:W15"/>
    <mergeCell ref="X12:X15"/>
    <mergeCell ref="G12:G15"/>
    <mergeCell ref="H12:H15"/>
    <mergeCell ref="I11:I15"/>
    <mergeCell ref="J12:J15"/>
    <mergeCell ref="K12:K15"/>
    <mergeCell ref="J11:N11"/>
    <mergeCell ref="D11:H11"/>
    <mergeCell ref="E12:E15"/>
    <mergeCell ref="D12:D15"/>
    <mergeCell ref="V62:X62"/>
    <mergeCell ref="O62:R62"/>
    <mergeCell ref="C62:H62"/>
    <mergeCell ref="O16:R16"/>
    <mergeCell ref="B59:V59"/>
    <mergeCell ref="O17:R17"/>
    <mergeCell ref="O18:R18"/>
    <mergeCell ref="O19:R19"/>
    <mergeCell ref="O20:R20"/>
    <mergeCell ref="O21:R21"/>
    <mergeCell ref="O22:R22"/>
    <mergeCell ref="O23:R23"/>
    <mergeCell ref="O24:R24"/>
    <mergeCell ref="O25:R25"/>
    <mergeCell ref="O26:R26"/>
    <mergeCell ref="O27:R27"/>
    <mergeCell ref="B1:Y1"/>
    <mergeCell ref="B2:Y2"/>
    <mergeCell ref="B3:Y3"/>
    <mergeCell ref="B4:Y4"/>
    <mergeCell ref="B5:C5"/>
    <mergeCell ref="W5:Y5"/>
    <mergeCell ref="B7:Y7"/>
    <mergeCell ref="N9:U9"/>
    <mergeCell ref="S11:S15"/>
    <mergeCell ref="U11:U15"/>
    <mergeCell ref="V11:V15"/>
    <mergeCell ref="Y12:Y15"/>
    <mergeCell ref="B10:D10"/>
    <mergeCell ref="B9:D9"/>
    <mergeCell ref="B11:B15"/>
    <mergeCell ref="T11:T15"/>
    <mergeCell ref="L12:L15"/>
    <mergeCell ref="O13:R13"/>
    <mergeCell ref="M12:M15"/>
    <mergeCell ref="N12:N15"/>
    <mergeCell ref="C11:C15"/>
    <mergeCell ref="F12:F15"/>
  </mergeCells>
  <pageMargins left="0.23622047244094488" right="0.23622047244094488" top="0.74803149606299213" bottom="0.74803149606299213" header="0.31496062992125984" footer="0.31496062992125984"/>
  <pageSetup paperSize="5" scale="53" fitToWidth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FF0000"/>
    <pageSetUpPr fitToPage="1"/>
  </sheetPr>
  <dimension ref="A1:AS57"/>
  <sheetViews>
    <sheetView zoomScale="120" zoomScaleNormal="120" workbookViewId="0">
      <selection activeCell="G26" sqref="G26"/>
    </sheetView>
  </sheetViews>
  <sheetFormatPr baseColWidth="10" defaultRowHeight="15" x14ac:dyDescent="0.25"/>
  <cols>
    <col min="1" max="1" width="5.85546875" style="1246" customWidth="1"/>
    <col min="2" max="2" width="6" customWidth="1"/>
    <col min="3" max="3" width="8.42578125" customWidth="1"/>
    <col min="4" max="4" width="3.28515625" customWidth="1"/>
    <col min="5" max="5" width="3.5703125" customWidth="1"/>
    <col min="6" max="6" width="5.7109375" customWidth="1"/>
    <col min="7" max="7" width="5.28515625" customWidth="1"/>
    <col min="8" max="8" width="4.28515625" customWidth="1"/>
    <col min="9" max="9" width="4.140625" customWidth="1"/>
    <col min="10" max="10" width="3.28515625" customWidth="1"/>
    <col min="11" max="11" width="4.42578125" customWidth="1"/>
    <col min="12" max="12" width="5.42578125" customWidth="1"/>
    <col min="13" max="13" width="5.28515625" customWidth="1"/>
    <col min="14" max="14" width="4.85546875" customWidth="1"/>
    <col min="18" max="18" width="9" customWidth="1"/>
    <col min="19" max="19" width="13.7109375" customWidth="1"/>
    <col min="20" max="20" width="18" customWidth="1"/>
    <col min="21" max="21" width="16" customWidth="1"/>
    <col min="22" max="22" width="19.85546875" customWidth="1"/>
    <col min="23" max="23" width="22.140625" customWidth="1"/>
    <col min="24" max="24" width="17.7109375" customWidth="1"/>
    <col min="25" max="25" width="26.140625" customWidth="1"/>
  </cols>
  <sheetData>
    <row r="1" spans="2:4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4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4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4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45" x14ac:dyDescent="0.25">
      <c r="B5" s="3102" t="s">
        <v>684</v>
      </c>
      <c r="C5" s="3036"/>
      <c r="D5" s="3036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1075"/>
      <c r="P5" s="1075"/>
      <c r="Q5" s="1075"/>
      <c r="R5" s="1075"/>
      <c r="S5" s="1075"/>
      <c r="T5" s="1075"/>
      <c r="U5" s="1075"/>
      <c r="V5" s="1075"/>
      <c r="W5" s="3036" t="s">
        <v>2454</v>
      </c>
      <c r="X5" s="3036"/>
      <c r="Y5" s="3037"/>
    </row>
    <row r="6" spans="2:45" x14ac:dyDescent="0.25">
      <c r="B6" s="1076"/>
      <c r="C6" s="1040"/>
      <c r="D6" s="1040"/>
      <c r="E6" s="1040"/>
      <c r="F6" s="1247"/>
      <c r="G6" s="1247"/>
      <c r="H6" s="1309" t="s">
        <v>2097</v>
      </c>
      <c r="I6" s="1309"/>
      <c r="J6" s="1247"/>
      <c r="K6" s="1040"/>
      <c r="L6" s="1040"/>
      <c r="M6" s="1040"/>
      <c r="N6" s="1040"/>
      <c r="O6" s="1040"/>
      <c r="P6" s="1040"/>
      <c r="Q6" s="1040"/>
      <c r="R6" s="1040"/>
      <c r="S6" s="1040"/>
      <c r="T6" s="1040"/>
      <c r="U6" s="1040"/>
      <c r="V6" s="1040"/>
      <c r="W6" s="1040"/>
      <c r="X6" s="1040" t="s">
        <v>19</v>
      </c>
      <c r="Y6" s="1079"/>
    </row>
    <row r="7" spans="2:45" x14ac:dyDescent="0.25">
      <c r="B7" s="3038" t="s">
        <v>784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45" x14ac:dyDescent="0.25">
      <c r="B8" s="1076"/>
      <c r="C8" s="1040"/>
      <c r="D8" s="1040"/>
      <c r="E8" s="1040"/>
      <c r="F8" s="1040"/>
      <c r="G8" s="1040"/>
      <c r="H8" s="1040"/>
      <c r="I8" s="1040"/>
      <c r="J8" s="1040"/>
      <c r="K8" s="1040"/>
      <c r="L8" s="1040"/>
      <c r="M8" s="1040"/>
      <c r="N8" s="1040"/>
      <c r="O8" s="1040"/>
      <c r="P8" s="1040"/>
      <c r="Q8" s="1040"/>
      <c r="R8" s="1040"/>
      <c r="S8" s="1040"/>
      <c r="T8" s="1040"/>
      <c r="U8" s="1040"/>
      <c r="V8" s="1040"/>
      <c r="W8" s="1040"/>
      <c r="X8" s="1040"/>
      <c r="Y8" s="1079"/>
    </row>
    <row r="9" spans="2:45" x14ac:dyDescent="0.25">
      <c r="B9" s="1088" t="s">
        <v>780</v>
      </c>
      <c r="C9" s="1065"/>
      <c r="D9" s="1065"/>
      <c r="E9" s="1065"/>
      <c r="F9" s="1040"/>
      <c r="G9" s="1040"/>
      <c r="H9" s="1040"/>
      <c r="I9" s="1040"/>
      <c r="J9" s="1040"/>
      <c r="K9" s="1040"/>
      <c r="L9" s="1040"/>
      <c r="M9" s="3000" t="s">
        <v>785</v>
      </c>
      <c r="N9" s="3000"/>
      <c r="O9" s="3000"/>
      <c r="P9" s="3000"/>
      <c r="Q9" s="3000"/>
      <c r="R9" s="3000"/>
      <c r="S9" s="3000"/>
      <c r="T9" s="3000"/>
      <c r="U9" s="3000"/>
      <c r="V9" s="1045"/>
      <c r="W9" s="1040"/>
      <c r="X9" s="1040"/>
      <c r="Y9" s="1079"/>
    </row>
    <row r="10" spans="2:45" ht="15.75" thickBot="1" x14ac:dyDescent="0.3">
      <c r="B10" s="1080"/>
      <c r="C10" s="1081"/>
      <c r="D10" s="1081"/>
      <c r="E10" s="1081"/>
      <c r="F10" s="1081"/>
      <c r="G10" s="1081"/>
      <c r="H10" s="1081"/>
      <c r="I10" s="1081"/>
      <c r="J10" s="1081"/>
      <c r="K10" s="1081"/>
      <c r="L10" s="1081"/>
      <c r="M10" s="1081"/>
      <c r="N10" s="1081"/>
      <c r="O10" s="1081"/>
      <c r="P10" s="1081"/>
      <c r="Q10" s="1081"/>
      <c r="R10" s="1081"/>
      <c r="S10" s="1081"/>
      <c r="T10" s="1081"/>
      <c r="U10" s="1081"/>
      <c r="V10" s="1081"/>
      <c r="W10" s="1081"/>
      <c r="X10" s="1081"/>
      <c r="Y10" s="1082"/>
    </row>
    <row r="11" spans="2:45" ht="17.25" customHeight="1" thickBot="1" x14ac:dyDescent="0.3">
      <c r="B11" s="3401" t="s">
        <v>781</v>
      </c>
      <c r="C11" s="3401" t="s">
        <v>782</v>
      </c>
      <c r="D11" s="3009" t="s">
        <v>16</v>
      </c>
      <c r="E11" s="3010"/>
      <c r="F11" s="3010"/>
      <c r="G11" s="3010"/>
      <c r="H11" s="3011"/>
      <c r="I11" s="3401" t="s">
        <v>713</v>
      </c>
      <c r="J11" s="3010" t="s">
        <v>45</v>
      </c>
      <c r="K11" s="3010"/>
      <c r="L11" s="3010"/>
      <c r="M11" s="3010"/>
      <c r="N11" s="3011"/>
      <c r="O11" s="60"/>
      <c r="P11" s="34"/>
      <c r="Q11" s="34"/>
      <c r="R11" s="61"/>
      <c r="S11" s="3394" t="s">
        <v>80</v>
      </c>
      <c r="T11" s="3394" t="s">
        <v>47</v>
      </c>
      <c r="U11" s="3246" t="s">
        <v>678</v>
      </c>
      <c r="V11" s="3246" t="s">
        <v>14</v>
      </c>
      <c r="W11" s="3413" t="s">
        <v>2305</v>
      </c>
      <c r="X11" s="3414"/>
      <c r="Y11" s="1087" t="s">
        <v>2456</v>
      </c>
    </row>
    <row r="12" spans="2:45" ht="19.5" customHeight="1" x14ac:dyDescent="0.25">
      <c r="B12" s="3402"/>
      <c r="C12" s="3402"/>
      <c r="D12" s="3401" t="s">
        <v>20</v>
      </c>
      <c r="E12" s="3401" t="s">
        <v>21</v>
      </c>
      <c r="F12" s="3401" t="s">
        <v>783</v>
      </c>
      <c r="G12" s="3401" t="s">
        <v>712</v>
      </c>
      <c r="H12" s="3401" t="s">
        <v>703</v>
      </c>
      <c r="I12" s="3402"/>
      <c r="J12" s="3401" t="s">
        <v>671</v>
      </c>
      <c r="K12" s="3401" t="s">
        <v>299</v>
      </c>
      <c r="L12" s="3402" t="s">
        <v>5</v>
      </c>
      <c r="M12" s="3408" t="s">
        <v>773</v>
      </c>
      <c r="N12" s="3408" t="s">
        <v>6</v>
      </c>
      <c r="O12" s="55"/>
      <c r="P12" s="2"/>
      <c r="Q12" s="2"/>
      <c r="R12" s="62"/>
      <c r="S12" s="3403"/>
      <c r="T12" s="3403"/>
      <c r="U12" s="3200"/>
      <c r="V12" s="3568"/>
      <c r="W12" s="3394" t="s">
        <v>770</v>
      </c>
      <c r="X12" s="3394" t="s">
        <v>50</v>
      </c>
      <c r="Y12" s="3394" t="s">
        <v>779</v>
      </c>
    </row>
    <row r="13" spans="2:45" x14ac:dyDescent="0.25">
      <c r="B13" s="3402"/>
      <c r="C13" s="3402"/>
      <c r="D13" s="3402"/>
      <c r="E13" s="3402"/>
      <c r="F13" s="3402"/>
      <c r="G13" s="3402"/>
      <c r="H13" s="3402"/>
      <c r="I13" s="3402"/>
      <c r="J13" s="3402"/>
      <c r="K13" s="3402"/>
      <c r="L13" s="3402"/>
      <c r="M13" s="3408"/>
      <c r="N13" s="3408"/>
      <c r="O13" s="2999" t="s">
        <v>46</v>
      </c>
      <c r="P13" s="3000"/>
      <c r="Q13" s="3000"/>
      <c r="R13" s="3001"/>
      <c r="S13" s="3403"/>
      <c r="T13" s="3403"/>
      <c r="U13" s="3200"/>
      <c r="V13" s="3568"/>
      <c r="W13" s="3395"/>
      <c r="X13" s="3395"/>
      <c r="Y13" s="3395"/>
    </row>
    <row r="14" spans="2:4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2"/>
      <c r="M14" s="3408"/>
      <c r="N14" s="3408"/>
      <c r="O14" s="55"/>
      <c r="P14" s="2"/>
      <c r="Q14" s="2"/>
      <c r="R14" s="62"/>
      <c r="S14" s="3403"/>
      <c r="T14" s="3403"/>
      <c r="U14" s="3200"/>
      <c r="V14" s="3568"/>
      <c r="W14" s="3395"/>
      <c r="X14" s="3395"/>
      <c r="Y14" s="3395"/>
    </row>
    <row r="15" spans="2:45" ht="30" customHeight="1" thickBot="1" x14ac:dyDescent="0.3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2"/>
      <c r="M15" s="3408"/>
      <c r="N15" s="3408"/>
      <c r="O15" s="63"/>
      <c r="P15" s="64"/>
      <c r="Q15" s="64"/>
      <c r="R15" s="65"/>
      <c r="S15" s="3478"/>
      <c r="T15" s="3478"/>
      <c r="U15" s="3201"/>
      <c r="V15" s="3507"/>
      <c r="W15" s="3481"/>
      <c r="X15" s="3481"/>
      <c r="Y15" s="3481"/>
    </row>
    <row r="16" spans="2:45" ht="15.75" thickBot="1" x14ac:dyDescent="0.3">
      <c r="B16" s="185">
        <v>1</v>
      </c>
      <c r="C16" s="216">
        <v>2</v>
      </c>
      <c r="D16" s="216">
        <v>3</v>
      </c>
      <c r="E16" s="216">
        <v>4</v>
      </c>
      <c r="F16" s="216">
        <v>5</v>
      </c>
      <c r="G16" s="216">
        <v>6</v>
      </c>
      <c r="H16" s="216">
        <v>7</v>
      </c>
      <c r="I16" s="216"/>
      <c r="J16" s="216">
        <v>8</v>
      </c>
      <c r="K16" s="746">
        <v>9</v>
      </c>
      <c r="L16" s="747">
        <v>10</v>
      </c>
      <c r="M16" s="726">
        <v>11</v>
      </c>
      <c r="N16" s="748">
        <v>12</v>
      </c>
      <c r="O16" s="3212">
        <v>13</v>
      </c>
      <c r="P16" s="3212"/>
      <c r="Q16" s="3212"/>
      <c r="R16" s="3212"/>
      <c r="S16" s="95"/>
      <c r="T16" s="95">
        <v>14</v>
      </c>
      <c r="U16" s="728">
        <v>15</v>
      </c>
      <c r="V16" s="728">
        <v>16</v>
      </c>
      <c r="W16" s="97">
        <v>17</v>
      </c>
      <c r="X16" s="97">
        <v>18</v>
      </c>
      <c r="Y16" s="97">
        <v>19</v>
      </c>
      <c r="Z16" s="1246"/>
      <c r="AA16" s="1246"/>
      <c r="AB16" s="1246"/>
      <c r="AC16" s="1246"/>
      <c r="AD16" s="1246"/>
      <c r="AE16" s="1246"/>
      <c r="AF16" s="1246"/>
      <c r="AG16" s="1246"/>
      <c r="AH16" s="1246"/>
      <c r="AI16" s="1246"/>
      <c r="AJ16" s="1246"/>
      <c r="AK16" s="1246"/>
      <c r="AL16" s="1246"/>
      <c r="AM16" s="1246"/>
      <c r="AN16" s="1246"/>
      <c r="AO16" s="1246"/>
      <c r="AP16" s="1246"/>
      <c r="AQ16" s="1246"/>
      <c r="AR16" s="1246"/>
      <c r="AS16" s="1246"/>
    </row>
    <row r="17" spans="2:45" x14ac:dyDescent="0.25">
      <c r="B17" s="50"/>
      <c r="C17" s="794"/>
      <c r="D17" s="29"/>
      <c r="E17" s="29"/>
      <c r="F17" s="29"/>
      <c r="G17" s="29"/>
      <c r="H17" s="29"/>
      <c r="I17" s="3"/>
      <c r="J17" s="744">
        <v>2</v>
      </c>
      <c r="K17" s="1951">
        <v>2</v>
      </c>
      <c r="L17" s="1951">
        <v>8</v>
      </c>
      <c r="M17" s="1951">
        <v>4</v>
      </c>
      <c r="N17" s="1952"/>
      <c r="O17" s="3223" t="s">
        <v>168</v>
      </c>
      <c r="P17" s="2993"/>
      <c r="Q17" s="2993"/>
      <c r="R17" s="3224"/>
      <c r="S17" s="70"/>
      <c r="T17" s="823"/>
      <c r="U17" s="32"/>
      <c r="V17" s="32"/>
      <c r="W17" s="32"/>
      <c r="X17" s="786"/>
      <c r="Y17" s="50"/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  <c r="AJ17" s="1246"/>
      <c r="AK17" s="1246"/>
      <c r="AL17" s="1246"/>
      <c r="AM17" s="1246"/>
      <c r="AN17" s="1246"/>
      <c r="AO17" s="1246"/>
      <c r="AP17" s="1246"/>
      <c r="AQ17" s="1246"/>
      <c r="AR17" s="1246"/>
      <c r="AS17" s="1246"/>
    </row>
    <row r="18" spans="2:45" s="1468" customFormat="1" x14ac:dyDescent="0.25">
      <c r="B18" s="2303" t="s">
        <v>53</v>
      </c>
      <c r="C18" s="2304"/>
      <c r="D18" s="2369" t="s">
        <v>598</v>
      </c>
      <c r="E18" s="2369" t="s">
        <v>541</v>
      </c>
      <c r="F18" s="2369" t="s">
        <v>542</v>
      </c>
      <c r="G18" s="2305"/>
      <c r="H18" s="2305"/>
      <c r="I18" s="2306"/>
      <c r="J18" s="2926">
        <v>2</v>
      </c>
      <c r="K18" s="2307">
        <v>2</v>
      </c>
      <c r="L18" s="2893">
        <v>8</v>
      </c>
      <c r="M18" s="2894">
        <v>4</v>
      </c>
      <c r="N18" s="2894" t="s">
        <v>598</v>
      </c>
      <c r="O18" s="3455" t="s">
        <v>168</v>
      </c>
      <c r="P18" s="3104"/>
      <c r="Q18" s="3104"/>
      <c r="R18" s="3456"/>
      <c r="S18" s="1538">
        <v>1101</v>
      </c>
      <c r="T18" s="2308">
        <v>30</v>
      </c>
      <c r="U18" s="2328">
        <v>9996</v>
      </c>
      <c r="V18" s="2328">
        <v>102</v>
      </c>
      <c r="W18" s="2229">
        <v>250000</v>
      </c>
      <c r="X18" s="2370">
        <v>187500</v>
      </c>
      <c r="Y18" s="2229">
        <v>250000</v>
      </c>
    </row>
    <row r="19" spans="2:45" s="1468" customFormat="1" x14ac:dyDescent="0.25">
      <c r="B19" s="2303"/>
      <c r="C19" s="2304"/>
      <c r="D19" s="2369"/>
      <c r="E19" s="2369"/>
      <c r="F19" s="2369"/>
      <c r="G19" s="2305"/>
      <c r="H19" s="2305"/>
      <c r="I19" s="2306"/>
      <c r="J19" s="2351" t="s">
        <v>675</v>
      </c>
      <c r="K19" s="2352" t="s">
        <v>675</v>
      </c>
      <c r="L19" s="2353" t="s">
        <v>738</v>
      </c>
      <c r="M19" s="2303" t="s">
        <v>723</v>
      </c>
      <c r="N19" s="2303"/>
      <c r="O19" s="3455" t="s">
        <v>820</v>
      </c>
      <c r="P19" s="3104"/>
      <c r="Q19" s="3104"/>
      <c r="R19" s="3456"/>
      <c r="S19" s="1538"/>
      <c r="T19" s="2308"/>
      <c r="U19" s="2328"/>
      <c r="V19" s="2328"/>
      <c r="W19" s="2229"/>
      <c r="X19" s="2370"/>
      <c r="Y19" s="2229"/>
    </row>
    <row r="20" spans="2:45" s="1468" customFormat="1" x14ac:dyDescent="0.25">
      <c r="B20" s="2300" t="s">
        <v>53</v>
      </c>
      <c r="C20" s="2311"/>
      <c r="D20" s="2273"/>
      <c r="E20" s="2273"/>
      <c r="F20" s="2273"/>
      <c r="G20" s="2273"/>
      <c r="H20" s="2273"/>
      <c r="I20" s="2274"/>
      <c r="J20" s="2280">
        <v>2</v>
      </c>
      <c r="K20" s="2281">
        <v>2</v>
      </c>
      <c r="L20" s="2893">
        <v>8</v>
      </c>
      <c r="M20" s="2894">
        <v>5</v>
      </c>
      <c r="N20" s="2894" t="s">
        <v>610</v>
      </c>
      <c r="O20" s="3455" t="s">
        <v>820</v>
      </c>
      <c r="P20" s="3104"/>
      <c r="Q20" s="3104"/>
      <c r="R20" s="3456"/>
      <c r="S20" s="1538">
        <v>1101</v>
      </c>
      <c r="T20" s="2308">
        <v>30</v>
      </c>
      <c r="U20" s="2328">
        <v>9995</v>
      </c>
      <c r="V20" s="2328">
        <v>102</v>
      </c>
      <c r="W20" s="2229">
        <v>10000</v>
      </c>
      <c r="X20" s="2370">
        <v>7500</v>
      </c>
      <c r="Y20" s="2229">
        <v>10000</v>
      </c>
    </row>
    <row r="21" spans="2:45" s="1468" customFormat="1" x14ac:dyDescent="0.25">
      <c r="B21" s="2300"/>
      <c r="C21" s="2311"/>
      <c r="D21" s="2273"/>
      <c r="E21" s="2273"/>
      <c r="F21" s="2273"/>
      <c r="G21" s="2273"/>
      <c r="H21" s="2273"/>
      <c r="I21" s="2274"/>
      <c r="J21" s="2275" t="s">
        <v>675</v>
      </c>
      <c r="K21" s="2276" t="s">
        <v>675</v>
      </c>
      <c r="L21" s="2353" t="s">
        <v>738</v>
      </c>
      <c r="M21" s="2303" t="s">
        <v>734</v>
      </c>
      <c r="N21" s="2303"/>
      <c r="O21" s="3455" t="s">
        <v>1285</v>
      </c>
      <c r="P21" s="3104"/>
      <c r="Q21" s="3104"/>
      <c r="R21" s="3456"/>
      <c r="S21" s="1538"/>
      <c r="T21" s="2308"/>
      <c r="U21" s="2328"/>
      <c r="V21" s="2328"/>
      <c r="W21" s="2229"/>
      <c r="X21" s="2370"/>
      <c r="Y21" s="2229"/>
    </row>
    <row r="22" spans="2:45" s="1468" customFormat="1" x14ac:dyDescent="0.25">
      <c r="B22" s="2300" t="s">
        <v>53</v>
      </c>
      <c r="C22" s="2311"/>
      <c r="D22" s="2273"/>
      <c r="E22" s="2273"/>
      <c r="F22" s="2273"/>
      <c r="G22" s="2273"/>
      <c r="H22" s="2273"/>
      <c r="I22" s="2274"/>
      <c r="J22" s="2280">
        <v>2</v>
      </c>
      <c r="K22" s="2281">
        <v>2</v>
      </c>
      <c r="L22" s="2319">
        <v>8</v>
      </c>
      <c r="M22" s="2320">
        <v>7</v>
      </c>
      <c r="N22" s="2320" t="s">
        <v>721</v>
      </c>
      <c r="O22" s="3455" t="s">
        <v>1286</v>
      </c>
      <c r="P22" s="3104"/>
      <c r="Q22" s="3104"/>
      <c r="R22" s="3456"/>
      <c r="S22" s="2279">
        <v>1101</v>
      </c>
      <c r="T22" s="2857">
        <v>30</v>
      </c>
      <c r="U22" s="2855">
        <v>9996</v>
      </c>
      <c r="V22" s="2855">
        <v>102</v>
      </c>
      <c r="W22" s="1494">
        <v>10000</v>
      </c>
      <c r="X22" s="2099">
        <v>7500</v>
      </c>
      <c r="Y22" s="1494">
        <v>10000</v>
      </c>
    </row>
    <row r="23" spans="2:45" s="1468" customFormat="1" x14ac:dyDescent="0.25">
      <c r="B23" s="2300"/>
      <c r="C23" s="2311"/>
      <c r="D23" s="2273"/>
      <c r="E23" s="2273"/>
      <c r="F23" s="2323"/>
      <c r="G23" s="2273"/>
      <c r="H23" s="2273"/>
      <c r="I23" s="2274"/>
      <c r="J23" s="2275" t="s">
        <v>675</v>
      </c>
      <c r="K23" s="2276" t="s">
        <v>680</v>
      </c>
      <c r="L23" s="2289"/>
      <c r="M23" s="2300"/>
      <c r="N23" s="2300"/>
      <c r="O23" s="3455" t="s">
        <v>1863</v>
      </c>
      <c r="P23" s="3104"/>
      <c r="Q23" s="3104"/>
      <c r="R23" s="3456"/>
      <c r="S23" s="2285"/>
      <c r="T23" s="2371"/>
      <c r="U23" s="2855"/>
      <c r="V23" s="2855"/>
      <c r="W23" s="2272"/>
      <c r="X23" s="2372"/>
      <c r="Y23" s="2272"/>
    </row>
    <row r="24" spans="2:45" s="1468" customFormat="1" x14ac:dyDescent="0.25">
      <c r="B24" s="2300"/>
      <c r="C24" s="2311"/>
      <c r="D24" s="2273"/>
      <c r="E24" s="2273"/>
      <c r="F24" s="2273"/>
      <c r="G24" s="2273"/>
      <c r="H24" s="2273"/>
      <c r="I24" s="2274"/>
      <c r="J24" s="2275" t="s">
        <v>675</v>
      </c>
      <c r="K24" s="2276" t="s">
        <v>680</v>
      </c>
      <c r="L24" s="2289" t="s">
        <v>677</v>
      </c>
      <c r="M24" s="2300"/>
      <c r="N24" s="2320"/>
      <c r="O24" s="3455" t="s">
        <v>63</v>
      </c>
      <c r="P24" s="3104"/>
      <c r="Q24" s="3104"/>
      <c r="R24" s="3456"/>
      <c r="S24" s="2279"/>
      <c r="T24" s="2857"/>
      <c r="U24" s="2855"/>
      <c r="V24" s="2855"/>
      <c r="W24" s="1494"/>
      <c r="X24" s="2099"/>
      <c r="Y24" s="1494"/>
    </row>
    <row r="25" spans="2:45" s="1468" customFormat="1" x14ac:dyDescent="0.25">
      <c r="B25" s="2300"/>
      <c r="C25" s="2311"/>
      <c r="D25" s="2273"/>
      <c r="E25" s="2273"/>
      <c r="F25" s="2273"/>
      <c r="G25" s="2273"/>
      <c r="H25" s="2273"/>
      <c r="I25" s="2274"/>
      <c r="J25" s="2275" t="s">
        <v>675</v>
      </c>
      <c r="K25" s="2276" t="s">
        <v>680</v>
      </c>
      <c r="L25" s="2289" t="s">
        <v>677</v>
      </c>
      <c r="M25" s="2300" t="s">
        <v>677</v>
      </c>
      <c r="N25" s="2320"/>
      <c r="O25" s="3455" t="s">
        <v>1287</v>
      </c>
      <c r="P25" s="3104"/>
      <c r="Q25" s="3104"/>
      <c r="R25" s="3456"/>
      <c r="S25" s="2279"/>
      <c r="T25" s="2857"/>
      <c r="U25" s="2855"/>
      <c r="V25" s="2855"/>
      <c r="W25" s="1494"/>
      <c r="X25" s="2099"/>
      <c r="Y25" s="1494"/>
    </row>
    <row r="26" spans="2:45" s="1468" customFormat="1" x14ac:dyDescent="0.25">
      <c r="B26" s="2300" t="s">
        <v>53</v>
      </c>
      <c r="C26" s="2311"/>
      <c r="D26" s="2273"/>
      <c r="E26" s="2273"/>
      <c r="F26" s="2273"/>
      <c r="G26" s="2273"/>
      <c r="H26" s="2273"/>
      <c r="I26" s="2274"/>
      <c r="J26" s="2280" t="s">
        <v>675</v>
      </c>
      <c r="K26" s="2281" t="s">
        <v>680</v>
      </c>
      <c r="L26" s="2319" t="s">
        <v>677</v>
      </c>
      <c r="M26" s="2320">
        <v>1</v>
      </c>
      <c r="N26" s="2320" t="s">
        <v>598</v>
      </c>
      <c r="O26" s="3455" t="s">
        <v>169</v>
      </c>
      <c r="P26" s="3104"/>
      <c r="Q26" s="3104"/>
      <c r="R26" s="3456"/>
      <c r="S26" s="2279">
        <v>1101</v>
      </c>
      <c r="T26" s="2857">
        <v>30</v>
      </c>
      <c r="U26" s="2855">
        <v>9995</v>
      </c>
      <c r="V26" s="2855">
        <v>102</v>
      </c>
      <c r="W26" s="1494">
        <v>700000</v>
      </c>
      <c r="X26" s="2099">
        <v>525000</v>
      </c>
      <c r="Y26" s="1494">
        <v>700000</v>
      </c>
    </row>
    <row r="27" spans="2:45" s="1468" customFormat="1" x14ac:dyDescent="0.25">
      <c r="B27" s="2300"/>
      <c r="C27" s="2311"/>
      <c r="D27" s="2273"/>
      <c r="E27" s="2273"/>
      <c r="F27" s="2273"/>
      <c r="G27" s="2273"/>
      <c r="H27" s="2273"/>
      <c r="I27" s="2274"/>
      <c r="J27" s="2275" t="s">
        <v>675</v>
      </c>
      <c r="K27" s="2276" t="s">
        <v>680</v>
      </c>
      <c r="L27" s="2289" t="s">
        <v>675</v>
      </c>
      <c r="M27" s="2300"/>
      <c r="N27" s="2320"/>
      <c r="O27" s="3455" t="s">
        <v>170</v>
      </c>
      <c r="P27" s="3104"/>
      <c r="Q27" s="3104"/>
      <c r="R27" s="3456"/>
      <c r="S27" s="2279"/>
      <c r="T27" s="2373"/>
      <c r="U27" s="2855"/>
      <c r="V27" s="2855"/>
      <c r="W27" s="1494"/>
      <c r="X27" s="2099"/>
      <c r="Y27" s="1494"/>
    </row>
    <row r="28" spans="2:45" s="1468" customFormat="1" x14ac:dyDescent="0.25">
      <c r="B28" s="2300"/>
      <c r="C28" s="2311"/>
      <c r="D28" s="2273"/>
      <c r="E28" s="2273"/>
      <c r="F28" s="2273"/>
      <c r="G28" s="2273"/>
      <c r="H28" s="2273"/>
      <c r="I28" s="2274"/>
      <c r="J28" s="2275" t="s">
        <v>675</v>
      </c>
      <c r="K28" s="2276" t="s">
        <v>680</v>
      </c>
      <c r="L28" s="2289" t="s">
        <v>675</v>
      </c>
      <c r="M28" s="2300" t="s">
        <v>677</v>
      </c>
      <c r="N28" s="2320"/>
      <c r="O28" s="3455" t="s">
        <v>171</v>
      </c>
      <c r="P28" s="3104"/>
      <c r="Q28" s="3104"/>
      <c r="R28" s="3456"/>
      <c r="S28" s="2279"/>
      <c r="T28" s="2373"/>
      <c r="U28" s="2855"/>
      <c r="V28" s="2855"/>
      <c r="W28" s="1494"/>
      <c r="X28" s="2099"/>
      <c r="Y28" s="1494"/>
    </row>
    <row r="29" spans="2:45" s="1468" customFormat="1" x14ac:dyDescent="0.25">
      <c r="B29" s="2300" t="s">
        <v>53</v>
      </c>
      <c r="C29" s="2311"/>
      <c r="D29" s="2273"/>
      <c r="E29" s="2273"/>
      <c r="F29" s="2273"/>
      <c r="G29" s="2273"/>
      <c r="H29" s="2273"/>
      <c r="I29" s="2274"/>
      <c r="J29" s="2280" t="s">
        <v>675</v>
      </c>
      <c r="K29" s="2281" t="s">
        <v>680</v>
      </c>
      <c r="L29" s="2319" t="s">
        <v>675</v>
      </c>
      <c r="M29" s="2320" t="s">
        <v>677</v>
      </c>
      <c r="N29" s="2320" t="s">
        <v>598</v>
      </c>
      <c r="O29" s="3455" t="s">
        <v>171</v>
      </c>
      <c r="P29" s="3104"/>
      <c r="Q29" s="3104"/>
      <c r="R29" s="3456"/>
      <c r="S29" s="2279">
        <v>1101</v>
      </c>
      <c r="T29" s="2857">
        <v>30</v>
      </c>
      <c r="U29" s="2855">
        <v>9995</v>
      </c>
      <c r="V29" s="2855">
        <v>102</v>
      </c>
      <c r="W29" s="1494">
        <v>100000</v>
      </c>
      <c r="X29" s="2099">
        <v>75000</v>
      </c>
      <c r="Y29" s="1494">
        <v>100000</v>
      </c>
    </row>
    <row r="30" spans="2:45" s="1468" customFormat="1" x14ac:dyDescent="0.25">
      <c r="B30" s="2300" t="s">
        <v>53</v>
      </c>
      <c r="C30" s="2311"/>
      <c r="D30" s="2273"/>
      <c r="E30" s="2273"/>
      <c r="F30" s="2273"/>
      <c r="G30" s="2273"/>
      <c r="H30" s="2273"/>
      <c r="I30" s="2274"/>
      <c r="J30" s="2280" t="s">
        <v>675</v>
      </c>
      <c r="K30" s="2281" t="s">
        <v>680</v>
      </c>
      <c r="L30" s="2319" t="s">
        <v>675</v>
      </c>
      <c r="M30" s="2320" t="s">
        <v>680</v>
      </c>
      <c r="N30" s="2320" t="s">
        <v>598</v>
      </c>
      <c r="O30" s="3455" t="s">
        <v>449</v>
      </c>
      <c r="P30" s="3104"/>
      <c r="Q30" s="3104"/>
      <c r="R30" s="3456"/>
      <c r="S30" s="2279">
        <v>1101</v>
      </c>
      <c r="T30" s="2857">
        <v>30</v>
      </c>
      <c r="U30" s="2855">
        <v>9995</v>
      </c>
      <c r="V30" s="2855">
        <v>102</v>
      </c>
      <c r="W30" s="1494"/>
      <c r="X30" s="2099"/>
      <c r="Y30" s="1494"/>
    </row>
    <row r="31" spans="2:45" s="1468" customFormat="1" x14ac:dyDescent="0.25">
      <c r="B31" s="2300"/>
      <c r="C31" s="2311"/>
      <c r="D31" s="2273"/>
      <c r="E31" s="2273"/>
      <c r="F31" s="2273"/>
      <c r="G31" s="2273"/>
      <c r="H31" s="2273"/>
      <c r="I31" s="2274"/>
      <c r="J31" s="2275" t="s">
        <v>675</v>
      </c>
      <c r="K31" s="2276" t="s">
        <v>680</v>
      </c>
      <c r="L31" s="2289">
        <v>3</v>
      </c>
      <c r="M31" s="2300"/>
      <c r="N31" s="2300"/>
      <c r="O31" s="3455" t="s">
        <v>172</v>
      </c>
      <c r="P31" s="3104"/>
      <c r="Q31" s="3104"/>
      <c r="R31" s="3456"/>
      <c r="S31" s="2279"/>
      <c r="T31" s="2857"/>
      <c r="U31" s="2855"/>
      <c r="V31" s="2855"/>
      <c r="W31" s="1494"/>
      <c r="X31" s="2099"/>
      <c r="Y31" s="1494"/>
    </row>
    <row r="32" spans="2:45" s="1468" customFormat="1" x14ac:dyDescent="0.25">
      <c r="B32" s="2300" t="s">
        <v>53</v>
      </c>
      <c r="C32" s="2311"/>
      <c r="D32" s="2273"/>
      <c r="E32" s="2273"/>
      <c r="F32" s="2273"/>
      <c r="G32" s="2273"/>
      <c r="H32" s="2273"/>
      <c r="I32" s="2274"/>
      <c r="J32" s="2275" t="s">
        <v>675</v>
      </c>
      <c r="K32" s="2276" t="s">
        <v>680</v>
      </c>
      <c r="L32" s="2289" t="s">
        <v>680</v>
      </c>
      <c r="M32" s="2300" t="s">
        <v>677</v>
      </c>
      <c r="N32" s="2300"/>
      <c r="O32" s="3455" t="s">
        <v>65</v>
      </c>
      <c r="P32" s="3104"/>
      <c r="Q32" s="3104"/>
      <c r="R32" s="3456"/>
      <c r="S32" s="2279"/>
      <c r="T32" s="2373"/>
      <c r="U32" s="2855"/>
      <c r="V32" s="2855"/>
      <c r="W32" s="1494"/>
      <c r="X32" s="2099"/>
      <c r="Y32" s="1494"/>
    </row>
    <row r="33" spans="2:25" s="1468" customFormat="1" x14ac:dyDescent="0.25">
      <c r="B33" s="2300" t="s">
        <v>53</v>
      </c>
      <c r="C33" s="2311"/>
      <c r="D33" s="2273"/>
      <c r="E33" s="2273"/>
      <c r="F33" s="2273"/>
      <c r="G33" s="2273"/>
      <c r="H33" s="2273"/>
      <c r="I33" s="2274"/>
      <c r="J33" s="2280" t="s">
        <v>675</v>
      </c>
      <c r="K33" s="2281" t="s">
        <v>680</v>
      </c>
      <c r="L33" s="2319" t="s">
        <v>680</v>
      </c>
      <c r="M33" s="2320" t="s">
        <v>677</v>
      </c>
      <c r="N33" s="2320" t="s">
        <v>598</v>
      </c>
      <c r="O33" s="3455" t="s">
        <v>173</v>
      </c>
      <c r="P33" s="3104"/>
      <c r="Q33" s="3104"/>
      <c r="R33" s="3456"/>
      <c r="S33" s="2279">
        <v>1101</v>
      </c>
      <c r="T33" s="2373">
        <v>30</v>
      </c>
      <c r="U33" s="2855">
        <v>9995</v>
      </c>
      <c r="V33" s="2855">
        <v>102</v>
      </c>
      <c r="W33" s="1494">
        <v>15000</v>
      </c>
      <c r="X33" s="2099">
        <v>112500</v>
      </c>
      <c r="Y33" s="1494">
        <v>15000</v>
      </c>
    </row>
    <row r="34" spans="2:25" s="1468" customFormat="1" x14ac:dyDescent="0.25">
      <c r="B34" s="2300" t="s">
        <v>53</v>
      </c>
      <c r="C34" s="2311"/>
      <c r="D34" s="2273"/>
      <c r="E34" s="2273"/>
      <c r="F34" s="2273"/>
      <c r="G34" s="2273"/>
      <c r="H34" s="2273"/>
      <c r="I34" s="2274"/>
      <c r="J34" s="2275" t="s">
        <v>675</v>
      </c>
      <c r="K34" s="2276" t="s">
        <v>680</v>
      </c>
      <c r="L34" s="2289" t="s">
        <v>680</v>
      </c>
      <c r="M34" s="2300" t="s">
        <v>722</v>
      </c>
      <c r="N34" s="2300"/>
      <c r="O34" s="3455" t="s">
        <v>174</v>
      </c>
      <c r="P34" s="3104"/>
      <c r="Q34" s="3104"/>
      <c r="R34" s="3456"/>
      <c r="S34" s="2279"/>
      <c r="T34" s="2373"/>
      <c r="U34" s="2855"/>
      <c r="V34" s="2855"/>
      <c r="W34" s="1494"/>
      <c r="X34" s="2099"/>
      <c r="Y34" s="1494"/>
    </row>
    <row r="35" spans="2:25" s="1468" customFormat="1" x14ac:dyDescent="0.25">
      <c r="B35" s="2300" t="s">
        <v>53</v>
      </c>
      <c r="C35" s="2311"/>
      <c r="D35" s="2273"/>
      <c r="E35" s="2273"/>
      <c r="F35" s="2273"/>
      <c r="G35" s="2273"/>
      <c r="H35" s="2273"/>
      <c r="I35" s="2274"/>
      <c r="J35" s="2280" t="s">
        <v>675</v>
      </c>
      <c r="K35" s="2281" t="s">
        <v>680</v>
      </c>
      <c r="L35" s="2319" t="s">
        <v>680</v>
      </c>
      <c r="M35" s="2320" t="s">
        <v>722</v>
      </c>
      <c r="N35" s="2320" t="s">
        <v>598</v>
      </c>
      <c r="O35" s="3455" t="s">
        <v>174</v>
      </c>
      <c r="P35" s="3104"/>
      <c r="Q35" s="3104"/>
      <c r="R35" s="3456"/>
      <c r="S35" s="2279">
        <v>1101</v>
      </c>
      <c r="T35" s="2857">
        <v>30</v>
      </c>
      <c r="U35" s="2855">
        <v>9996</v>
      </c>
      <c r="V35" s="2855">
        <v>102</v>
      </c>
      <c r="W35" s="1494">
        <v>70000</v>
      </c>
      <c r="X35" s="2099">
        <v>52500</v>
      </c>
      <c r="Y35" s="1494">
        <v>70000</v>
      </c>
    </row>
    <row r="36" spans="2:25" s="1468" customFormat="1" x14ac:dyDescent="0.25">
      <c r="B36" s="2300"/>
      <c r="C36" s="2311"/>
      <c r="D36" s="2273"/>
      <c r="E36" s="2273"/>
      <c r="F36" s="2273"/>
      <c r="G36" s="2273"/>
      <c r="H36" s="2273"/>
      <c r="I36" s="2274"/>
      <c r="J36" s="2275" t="s">
        <v>675</v>
      </c>
      <c r="K36" s="2276" t="s">
        <v>680</v>
      </c>
      <c r="L36" s="2289" t="s">
        <v>722</v>
      </c>
      <c r="M36" s="2300"/>
      <c r="N36" s="2300"/>
      <c r="O36" s="3455" t="s">
        <v>822</v>
      </c>
      <c r="P36" s="3104"/>
      <c r="Q36" s="3104"/>
      <c r="R36" s="3456"/>
      <c r="S36" s="2279"/>
      <c r="T36" s="2857"/>
      <c r="U36" s="2855"/>
      <c r="V36" s="2855"/>
      <c r="W36" s="2374"/>
      <c r="X36" s="2099"/>
      <c r="Y36" s="2374"/>
    </row>
    <row r="37" spans="2:25" s="1468" customFormat="1" x14ac:dyDescent="0.25">
      <c r="B37" s="2300" t="s">
        <v>53</v>
      </c>
      <c r="C37" s="2311"/>
      <c r="D37" s="2273"/>
      <c r="E37" s="2273"/>
      <c r="F37" s="2273"/>
      <c r="G37" s="2273"/>
      <c r="H37" s="2273"/>
      <c r="I37" s="2274"/>
      <c r="J37" s="2275" t="s">
        <v>675</v>
      </c>
      <c r="K37" s="2276" t="s">
        <v>680</v>
      </c>
      <c r="L37" s="2289" t="s">
        <v>722</v>
      </c>
      <c r="M37" s="2300" t="s">
        <v>677</v>
      </c>
      <c r="N37" s="2300"/>
      <c r="O37" s="3455" t="s">
        <v>1288</v>
      </c>
      <c r="P37" s="3104"/>
      <c r="Q37" s="3104"/>
      <c r="R37" s="3456"/>
      <c r="S37" s="2279"/>
      <c r="T37" s="2857"/>
      <c r="U37" s="2855"/>
      <c r="V37" s="2855"/>
      <c r="W37" s="1494"/>
      <c r="X37" s="2099"/>
      <c r="Y37" s="1494"/>
    </row>
    <row r="38" spans="2:25" s="1468" customFormat="1" x14ac:dyDescent="0.25">
      <c r="B38" s="2300" t="s">
        <v>53</v>
      </c>
      <c r="C38" s="2311"/>
      <c r="D38" s="2273"/>
      <c r="E38" s="2273"/>
      <c r="F38" s="2273"/>
      <c r="G38" s="2273"/>
      <c r="H38" s="2273"/>
      <c r="I38" s="2274"/>
      <c r="J38" s="2280" t="s">
        <v>675</v>
      </c>
      <c r="K38" s="2281" t="s">
        <v>680</v>
      </c>
      <c r="L38" s="2319" t="s">
        <v>722</v>
      </c>
      <c r="M38" s="2320" t="s">
        <v>677</v>
      </c>
      <c r="N38" s="2320" t="s">
        <v>598</v>
      </c>
      <c r="O38" s="3455" t="s">
        <v>1289</v>
      </c>
      <c r="P38" s="3104"/>
      <c r="Q38" s="3104"/>
      <c r="R38" s="3456"/>
      <c r="S38" s="2279">
        <v>1101</v>
      </c>
      <c r="T38" s="2857">
        <v>30</v>
      </c>
      <c r="U38" s="2855">
        <v>9996</v>
      </c>
      <c r="V38" s="2855">
        <v>102</v>
      </c>
      <c r="W38" s="1494">
        <v>250000</v>
      </c>
      <c r="X38" s="2099">
        <v>187500</v>
      </c>
      <c r="Y38" s="1494">
        <v>250000</v>
      </c>
    </row>
    <row r="39" spans="2:25" s="1468" customFormat="1" x14ac:dyDescent="0.25">
      <c r="B39" s="2300"/>
      <c r="C39" s="2311"/>
      <c r="D39" s="2273"/>
      <c r="E39" s="2273"/>
      <c r="F39" s="2273"/>
      <c r="G39" s="2273"/>
      <c r="H39" s="2273"/>
      <c r="I39" s="2274"/>
      <c r="J39" s="2275" t="s">
        <v>675</v>
      </c>
      <c r="K39" s="2276" t="s">
        <v>680</v>
      </c>
      <c r="L39" s="2289" t="s">
        <v>723</v>
      </c>
      <c r="M39" s="2300"/>
      <c r="N39" s="2300"/>
      <c r="O39" s="3455" t="s">
        <v>823</v>
      </c>
      <c r="P39" s="3104"/>
      <c r="Q39" s="3104"/>
      <c r="R39" s="3456"/>
      <c r="S39" s="2279"/>
      <c r="T39" s="2857"/>
      <c r="U39" s="2855"/>
      <c r="V39" s="2855"/>
      <c r="W39" s="1494"/>
      <c r="X39" s="2099"/>
      <c r="Y39" s="1494"/>
    </row>
    <row r="40" spans="2:25" s="1468" customFormat="1" x14ac:dyDescent="0.25">
      <c r="B40" s="2300" t="s">
        <v>54</v>
      </c>
      <c r="C40" s="2311"/>
      <c r="D40" s="2273"/>
      <c r="E40" s="2273"/>
      <c r="F40" s="2273"/>
      <c r="G40" s="2273"/>
      <c r="H40" s="2273"/>
      <c r="I40" s="2274"/>
      <c r="J40" s="2275" t="s">
        <v>675</v>
      </c>
      <c r="K40" s="2276" t="s">
        <v>680</v>
      </c>
      <c r="L40" s="2289" t="s">
        <v>723</v>
      </c>
      <c r="M40" s="2300" t="s">
        <v>680</v>
      </c>
      <c r="N40" s="2300"/>
      <c r="O40" s="3455" t="s">
        <v>175</v>
      </c>
      <c r="P40" s="3104"/>
      <c r="Q40" s="3104"/>
      <c r="R40" s="3456"/>
      <c r="S40" s="2279"/>
      <c r="T40" s="2857"/>
      <c r="U40" s="2855"/>
      <c r="V40" s="2855"/>
      <c r="W40" s="1494"/>
      <c r="X40" s="2099"/>
      <c r="Y40" s="1494"/>
    </row>
    <row r="41" spans="2:25" s="1468" customFormat="1" x14ac:dyDescent="0.25">
      <c r="B41" s="2300" t="s">
        <v>54</v>
      </c>
      <c r="C41" s="2311"/>
      <c r="D41" s="2273"/>
      <c r="E41" s="2273"/>
      <c r="F41" s="2273"/>
      <c r="G41" s="2273"/>
      <c r="H41" s="2273"/>
      <c r="I41" s="2274"/>
      <c r="J41" s="2280" t="s">
        <v>675</v>
      </c>
      <c r="K41" s="2281" t="s">
        <v>680</v>
      </c>
      <c r="L41" s="2319" t="s">
        <v>723</v>
      </c>
      <c r="M41" s="2320" t="s">
        <v>680</v>
      </c>
      <c r="N41" s="2320" t="s">
        <v>598</v>
      </c>
      <c r="O41" s="3455" t="s">
        <v>175</v>
      </c>
      <c r="P41" s="3104"/>
      <c r="Q41" s="3104"/>
      <c r="R41" s="3456"/>
      <c r="S41" s="2279">
        <v>1101</v>
      </c>
      <c r="T41" s="2857">
        <v>30</v>
      </c>
      <c r="U41" s="2855">
        <v>1995</v>
      </c>
      <c r="V41" s="2855">
        <v>100</v>
      </c>
      <c r="W41" s="1494">
        <v>300000</v>
      </c>
      <c r="X41" s="2099">
        <v>225000</v>
      </c>
      <c r="Y41" s="2099">
        <v>300000</v>
      </c>
    </row>
    <row r="42" spans="2:25" s="1468" customFormat="1" x14ac:dyDescent="0.25">
      <c r="B42" s="2300" t="s">
        <v>53</v>
      </c>
      <c r="C42" s="2311"/>
      <c r="D42" s="2273"/>
      <c r="E42" s="2273"/>
      <c r="F42" s="2273"/>
      <c r="G42" s="2273"/>
      <c r="H42" s="2273"/>
      <c r="I42" s="2290"/>
      <c r="J42" s="2280" t="s">
        <v>675</v>
      </c>
      <c r="K42" s="2281" t="s">
        <v>680</v>
      </c>
      <c r="L42" s="2319" t="s">
        <v>723</v>
      </c>
      <c r="M42" s="2320" t="s">
        <v>723</v>
      </c>
      <c r="N42" s="2320" t="s">
        <v>598</v>
      </c>
      <c r="O42" s="3455" t="s">
        <v>1785</v>
      </c>
      <c r="P42" s="3104"/>
      <c r="Q42" s="3104"/>
      <c r="R42" s="3456"/>
      <c r="S42" s="2279"/>
      <c r="T42" s="2857"/>
      <c r="U42" s="2855"/>
      <c r="V42" s="2855"/>
      <c r="W42" s="1494">
        <v>50000</v>
      </c>
      <c r="X42" s="2099">
        <v>37500</v>
      </c>
      <c r="Y42" s="1494">
        <v>50000</v>
      </c>
    </row>
    <row r="43" spans="2:25" s="1468" customFormat="1" x14ac:dyDescent="0.25">
      <c r="B43" s="2300"/>
      <c r="C43" s="2311"/>
      <c r="D43" s="2273"/>
      <c r="E43" s="2273"/>
      <c r="F43" s="2273"/>
      <c r="G43" s="2273"/>
      <c r="H43" s="2273"/>
      <c r="I43" s="2290"/>
      <c r="J43" s="2275" t="s">
        <v>675</v>
      </c>
      <c r="K43" s="2276" t="s">
        <v>680</v>
      </c>
      <c r="L43" s="2289" t="s">
        <v>743</v>
      </c>
      <c r="M43" s="2300"/>
      <c r="N43" s="2300"/>
      <c r="O43" s="3455" t="s">
        <v>824</v>
      </c>
      <c r="P43" s="3104"/>
      <c r="Q43" s="3104"/>
      <c r="R43" s="3456"/>
      <c r="S43" s="2279"/>
      <c r="T43" s="2857"/>
      <c r="U43" s="2855"/>
      <c r="V43" s="2855"/>
      <c r="W43" s="1494"/>
      <c r="X43" s="2099"/>
      <c r="Y43" s="1494"/>
    </row>
    <row r="44" spans="2:25" s="1468" customFormat="1" x14ac:dyDescent="0.25">
      <c r="B44" s="2300" t="s">
        <v>53</v>
      </c>
      <c r="C44" s="2311"/>
      <c r="D44" s="2273"/>
      <c r="E44" s="2273"/>
      <c r="F44" s="2273"/>
      <c r="G44" s="2273"/>
      <c r="H44" s="2273"/>
      <c r="I44" s="2274"/>
      <c r="J44" s="2275" t="s">
        <v>675</v>
      </c>
      <c r="K44" s="2276" t="s">
        <v>680</v>
      </c>
      <c r="L44" s="2289" t="s">
        <v>743</v>
      </c>
      <c r="M44" s="2300" t="s">
        <v>675</v>
      </c>
      <c r="N44" s="2300"/>
      <c r="O44" s="3455" t="s">
        <v>1290</v>
      </c>
      <c r="P44" s="3104"/>
      <c r="Q44" s="3104"/>
      <c r="R44" s="3456"/>
      <c r="S44" s="2279"/>
      <c r="T44" s="2857"/>
      <c r="U44" s="2855"/>
      <c r="V44" s="2855"/>
      <c r="W44" s="1494"/>
      <c r="X44" s="2099"/>
      <c r="Y44" s="1494"/>
    </row>
    <row r="45" spans="2:25" s="1468" customFormat="1" x14ac:dyDescent="0.25">
      <c r="B45" s="2300" t="s">
        <v>53</v>
      </c>
      <c r="C45" s="2311"/>
      <c r="D45" s="2273"/>
      <c r="E45" s="2273"/>
      <c r="F45" s="2273"/>
      <c r="G45" s="2273"/>
      <c r="H45" s="2273"/>
      <c r="I45" s="2274"/>
      <c r="J45" s="2280" t="s">
        <v>675</v>
      </c>
      <c r="K45" s="2281" t="s">
        <v>680</v>
      </c>
      <c r="L45" s="2319" t="s">
        <v>743</v>
      </c>
      <c r="M45" s="2320" t="s">
        <v>675</v>
      </c>
      <c r="N45" s="2320" t="s">
        <v>610</v>
      </c>
      <c r="O45" s="3455" t="s">
        <v>1291</v>
      </c>
      <c r="P45" s="3104"/>
      <c r="Q45" s="3104"/>
      <c r="R45" s="3456"/>
      <c r="S45" s="2279">
        <v>1101</v>
      </c>
      <c r="T45" s="2857">
        <v>30</v>
      </c>
      <c r="U45" s="2855">
        <v>9965</v>
      </c>
      <c r="V45" s="2855">
        <v>102</v>
      </c>
      <c r="W45" s="1494">
        <v>80000</v>
      </c>
      <c r="X45" s="2099">
        <v>60000</v>
      </c>
      <c r="Y45" s="1494">
        <v>80000</v>
      </c>
    </row>
    <row r="46" spans="2:25" s="1468" customFormat="1" x14ac:dyDescent="0.25">
      <c r="B46" s="2300"/>
      <c r="C46" s="2311"/>
      <c r="D46" s="2273"/>
      <c r="E46" s="2273"/>
      <c r="F46" s="2273"/>
      <c r="G46" s="2273"/>
      <c r="H46" s="2273"/>
      <c r="I46" s="2274"/>
      <c r="J46" s="2275" t="s">
        <v>675</v>
      </c>
      <c r="K46" s="2276" t="s">
        <v>680</v>
      </c>
      <c r="L46" s="2289" t="s">
        <v>734</v>
      </c>
      <c r="M46" s="2300"/>
      <c r="N46" s="2320"/>
      <c r="O46" s="3455" t="s">
        <v>825</v>
      </c>
      <c r="P46" s="3104"/>
      <c r="Q46" s="3104"/>
      <c r="R46" s="3456"/>
      <c r="S46" s="2279"/>
      <c r="T46" s="2857"/>
      <c r="U46" s="2855"/>
      <c r="V46" s="2855"/>
      <c r="W46" s="1494"/>
      <c r="X46" s="2099"/>
      <c r="Y46" s="1494"/>
    </row>
    <row r="47" spans="2:25" s="1468" customFormat="1" x14ac:dyDescent="0.25">
      <c r="B47" s="2300" t="s">
        <v>53</v>
      </c>
      <c r="C47" s="2311"/>
      <c r="D47" s="2273"/>
      <c r="E47" s="2273"/>
      <c r="F47" s="2273"/>
      <c r="G47" s="2273"/>
      <c r="H47" s="2273"/>
      <c r="I47" s="2274"/>
      <c r="J47" s="2275" t="s">
        <v>675</v>
      </c>
      <c r="K47" s="2276" t="s">
        <v>680</v>
      </c>
      <c r="L47" s="2289" t="s">
        <v>734</v>
      </c>
      <c r="M47" s="2300" t="s">
        <v>677</v>
      </c>
      <c r="N47" s="2320"/>
      <c r="O47" s="3455" t="s">
        <v>1292</v>
      </c>
      <c r="P47" s="3104"/>
      <c r="Q47" s="3104"/>
      <c r="R47" s="3456"/>
      <c r="S47" s="2279"/>
      <c r="T47" s="2373"/>
      <c r="U47" s="2855"/>
      <c r="V47" s="2855"/>
      <c r="W47" s="1494"/>
      <c r="X47" s="2099"/>
      <c r="Y47" s="1494"/>
    </row>
    <row r="48" spans="2:25" s="1468" customFormat="1" x14ac:dyDescent="0.25">
      <c r="B48" s="2313" t="s">
        <v>53</v>
      </c>
      <c r="C48" s="2314"/>
      <c r="D48" s="2315"/>
      <c r="E48" s="2315"/>
      <c r="F48" s="2315"/>
      <c r="G48" s="2315"/>
      <c r="H48" s="2315"/>
      <c r="I48" s="2316"/>
      <c r="J48" s="2280" t="s">
        <v>675</v>
      </c>
      <c r="K48" s="2281" t="s">
        <v>680</v>
      </c>
      <c r="L48" s="2319" t="s">
        <v>734</v>
      </c>
      <c r="M48" s="2320" t="s">
        <v>677</v>
      </c>
      <c r="N48" s="2320" t="s">
        <v>598</v>
      </c>
      <c r="O48" s="3455" t="s">
        <v>1292</v>
      </c>
      <c r="P48" s="3104"/>
      <c r="Q48" s="3104"/>
      <c r="R48" s="3456"/>
      <c r="S48" s="2279">
        <v>1101</v>
      </c>
      <c r="T48" s="2373">
        <v>30</v>
      </c>
      <c r="U48" s="2855">
        <v>9995</v>
      </c>
      <c r="V48" s="2855">
        <v>102</v>
      </c>
      <c r="W48" s="1494">
        <v>900000</v>
      </c>
      <c r="X48" s="2099">
        <v>675000</v>
      </c>
      <c r="Y48" s="1494">
        <v>900000</v>
      </c>
    </row>
    <row r="49" spans="1:45" s="1468" customFormat="1" ht="15.75" thickBot="1" x14ac:dyDescent="0.3">
      <c r="B49" s="2824"/>
      <c r="C49" s="2433"/>
      <c r="D49" s="2383"/>
      <c r="E49" s="2383"/>
      <c r="F49" s="2383"/>
      <c r="G49" s="2383"/>
      <c r="H49" s="2383"/>
      <c r="I49" s="2825"/>
      <c r="J49" s="2826" t="s">
        <v>675</v>
      </c>
      <c r="K49" s="2354" t="s">
        <v>680</v>
      </c>
      <c r="L49" s="2823" t="s">
        <v>734</v>
      </c>
      <c r="M49" s="2355" t="s">
        <v>677</v>
      </c>
      <c r="N49" s="2355" t="s">
        <v>726</v>
      </c>
      <c r="O49" s="3455" t="s">
        <v>1293</v>
      </c>
      <c r="P49" s="3104"/>
      <c r="Q49" s="3104"/>
      <c r="R49" s="3456"/>
      <c r="S49" s="2295">
        <v>1101</v>
      </c>
      <c r="T49" s="2373">
        <v>30</v>
      </c>
      <c r="U49" s="2380">
        <v>9996</v>
      </c>
      <c r="V49" s="2380">
        <v>102</v>
      </c>
      <c r="W49" s="2230"/>
      <c r="X49" s="2381"/>
      <c r="Y49" s="2230"/>
    </row>
    <row r="50" spans="1:45" ht="15.75" thickBot="1" x14ac:dyDescent="0.3">
      <c r="B50" s="1662" t="s">
        <v>9</v>
      </c>
      <c r="C50" s="1663"/>
      <c r="D50" s="1663"/>
      <c r="E50" s="1663"/>
      <c r="F50" s="1663"/>
      <c r="G50" s="1663"/>
      <c r="H50" s="1663"/>
      <c r="I50" s="1663"/>
      <c r="J50" s="760" t="s">
        <v>675</v>
      </c>
      <c r="K50" s="617" t="s">
        <v>680</v>
      </c>
      <c r="L50" s="1955" t="s">
        <v>737</v>
      </c>
      <c r="M50" s="488"/>
      <c r="N50" s="488"/>
      <c r="O50" s="3209" t="s">
        <v>176</v>
      </c>
      <c r="P50" s="2996"/>
      <c r="Q50" s="2996"/>
      <c r="R50" s="3210"/>
      <c r="S50" s="495"/>
      <c r="T50" s="150"/>
      <c r="U50" s="329"/>
      <c r="V50" s="329"/>
      <c r="W50" s="87"/>
      <c r="X50" s="725"/>
      <c r="Y50" s="87"/>
      <c r="Z50" s="1246"/>
      <c r="AA50" s="1246"/>
      <c r="AB50" s="1246"/>
      <c r="AC50" s="1246"/>
      <c r="AD50" s="1246"/>
      <c r="AE50" s="1246"/>
      <c r="AF50" s="1246"/>
      <c r="AG50" s="1246"/>
      <c r="AH50" s="1246"/>
      <c r="AI50" s="1246"/>
      <c r="AJ50" s="1246"/>
      <c r="AK50" s="1246"/>
      <c r="AL50" s="1246"/>
      <c r="AM50" s="1246"/>
      <c r="AN50" s="1246"/>
      <c r="AO50" s="1246"/>
      <c r="AP50" s="1246"/>
      <c r="AQ50" s="1246"/>
      <c r="AR50" s="1246"/>
      <c r="AS50" s="1246"/>
    </row>
    <row r="51" spans="1:45" s="1888" customFormat="1" ht="15.75" thickBot="1" x14ac:dyDescent="0.3">
      <c r="A51" s="1468"/>
      <c r="B51" s="2580"/>
      <c r="C51" s="2581"/>
      <c r="D51" s="2581"/>
      <c r="E51" s="2581"/>
      <c r="F51" s="2581"/>
      <c r="G51" s="2581"/>
      <c r="H51" s="2581"/>
      <c r="I51" s="2581"/>
      <c r="J51" s="2259"/>
      <c r="K51" s="2259"/>
      <c r="L51" s="2259"/>
      <c r="M51" s="2259"/>
      <c r="N51" s="2259"/>
      <c r="O51" s="2259"/>
      <c r="P51" s="2259"/>
      <c r="Q51" s="2259"/>
      <c r="R51" s="2259"/>
      <c r="S51" s="2259"/>
      <c r="T51" s="2259"/>
      <c r="U51" s="2260"/>
      <c r="V51" s="2260"/>
      <c r="W51" s="1756">
        <f>SUM(W17:W50)</f>
        <v>2735000</v>
      </c>
      <c r="X51" s="1889">
        <f>SUM(X17:X50)</f>
        <v>2152500</v>
      </c>
      <c r="Y51" s="2573">
        <f>SUM(Y17:Y50)</f>
        <v>2735000</v>
      </c>
      <c r="Z51" s="1246"/>
      <c r="AA51" s="1246"/>
      <c r="AB51" s="1246"/>
      <c r="AC51" s="1246"/>
      <c r="AD51" s="1246"/>
      <c r="AE51" s="1246"/>
      <c r="AF51" s="1246"/>
      <c r="AG51" s="1246"/>
      <c r="AH51" s="1246"/>
      <c r="AI51" s="1246"/>
      <c r="AJ51" s="1246"/>
      <c r="AK51" s="1246"/>
      <c r="AL51" s="1246"/>
      <c r="AM51" s="1246"/>
      <c r="AN51" s="1246"/>
      <c r="AO51" s="1246"/>
      <c r="AP51" s="1246"/>
      <c r="AQ51" s="1246"/>
      <c r="AR51" s="1246"/>
      <c r="AS51" s="1246"/>
    </row>
    <row r="52" spans="1:45" x14ac:dyDescent="0.25">
      <c r="B52" s="1076"/>
      <c r="C52" s="1040"/>
      <c r="D52" s="1040"/>
      <c r="E52" s="1040"/>
      <c r="F52" s="1040"/>
      <c r="G52" s="1040"/>
      <c r="H52" s="1040"/>
      <c r="I52" s="1040"/>
      <c r="J52" s="1075"/>
      <c r="K52" s="1075"/>
      <c r="L52" s="1075"/>
      <c r="M52" s="1075"/>
      <c r="N52" s="1075"/>
      <c r="O52" s="1075"/>
      <c r="P52" s="1075"/>
      <c r="Q52" s="1075"/>
      <c r="R52" s="1075"/>
      <c r="S52" s="1075"/>
      <c r="T52" s="1075"/>
      <c r="U52" s="1075"/>
      <c r="V52" s="1075"/>
      <c r="W52" s="1075"/>
      <c r="X52" s="1075"/>
      <c r="Y52" s="1078"/>
    </row>
    <row r="53" spans="1:45" x14ac:dyDescent="0.25">
      <c r="B53" s="1076"/>
      <c r="C53" s="1039"/>
      <c r="D53" s="1039"/>
      <c r="E53" s="1039"/>
      <c r="F53" s="1039"/>
      <c r="G53" s="1039"/>
      <c r="H53" s="1074"/>
      <c r="I53" s="1074"/>
      <c r="J53" s="1040"/>
      <c r="K53" s="1040"/>
      <c r="L53" s="1040"/>
      <c r="M53" s="1040"/>
      <c r="N53" s="1040"/>
      <c r="O53" s="1040"/>
      <c r="P53" s="1040"/>
      <c r="Q53" s="1040"/>
      <c r="R53" s="1040"/>
      <c r="S53" s="1040"/>
      <c r="T53" s="1040"/>
      <c r="U53" s="1040"/>
      <c r="V53" s="1040"/>
      <c r="W53" s="1040"/>
      <c r="X53" s="1040"/>
      <c r="Y53" s="1079"/>
    </row>
    <row r="54" spans="1:45" x14ac:dyDescent="0.25">
      <c r="B54" s="1076"/>
      <c r="C54" s="3000" t="s">
        <v>10</v>
      </c>
      <c r="D54" s="3000"/>
      <c r="E54" s="3000"/>
      <c r="F54" s="3000"/>
      <c r="G54" s="3000"/>
      <c r="H54" s="1074"/>
      <c r="I54" s="1074"/>
      <c r="J54" s="1074"/>
      <c r="K54" s="1074"/>
      <c r="L54" s="1074"/>
      <c r="M54" s="1074"/>
      <c r="N54" s="1039"/>
      <c r="O54" s="1039"/>
      <c r="P54" s="1039"/>
      <c r="Q54" s="1039"/>
      <c r="R54" s="1074"/>
      <c r="S54" s="1074"/>
      <c r="T54" s="1074"/>
      <c r="U54" s="1074"/>
      <c r="V54" s="1039"/>
      <c r="W54" s="1039"/>
      <c r="X54" s="1039"/>
      <c r="Y54" s="1079"/>
    </row>
    <row r="55" spans="1:45" ht="15.75" thickBot="1" x14ac:dyDescent="0.3">
      <c r="B55" s="1080"/>
      <c r="C55" s="1081"/>
      <c r="D55" s="1081"/>
      <c r="E55" s="1081"/>
      <c r="F55" s="1081"/>
      <c r="G55" s="1081"/>
      <c r="H55" s="1081"/>
      <c r="I55" s="1081"/>
      <c r="J55" s="1074"/>
      <c r="K55" s="1074"/>
      <c r="L55" s="1074"/>
      <c r="M55" s="1074"/>
      <c r="N55" s="3000" t="s">
        <v>763</v>
      </c>
      <c r="O55" s="3000"/>
      <c r="P55" s="3000"/>
      <c r="Q55" s="3000"/>
      <c r="R55" s="1074"/>
      <c r="S55" s="1074"/>
      <c r="T55" s="1074"/>
      <c r="U55" s="1074"/>
      <c r="V55" s="3000" t="s">
        <v>786</v>
      </c>
      <c r="W55" s="3000"/>
      <c r="X55" s="3000"/>
      <c r="Y55" s="1079"/>
    </row>
    <row r="56" spans="1:45" ht="15.75" thickBot="1" x14ac:dyDescent="0.3">
      <c r="J56" s="1081"/>
      <c r="K56" s="1081"/>
      <c r="L56" s="1081"/>
      <c r="M56" s="1081"/>
      <c r="N56" s="1081"/>
      <c r="O56" s="1081"/>
      <c r="P56" s="1081"/>
      <c r="Q56" s="1081"/>
      <c r="R56" s="1081"/>
      <c r="S56" s="1081"/>
      <c r="T56" s="1081"/>
      <c r="U56" s="1081"/>
      <c r="V56" s="1081"/>
      <c r="W56" s="1081"/>
      <c r="X56" s="1081"/>
      <c r="Y56" s="1082"/>
    </row>
    <row r="57" spans="1:45" x14ac:dyDescent="0.25">
      <c r="Y57">
        <v>40</v>
      </c>
    </row>
  </sheetData>
  <mergeCells count="70">
    <mergeCell ref="O47:R47"/>
    <mergeCell ref="O48:R48"/>
    <mergeCell ref="O49:R49"/>
    <mergeCell ref="O50:R50"/>
    <mergeCell ref="O42:R42"/>
    <mergeCell ref="O43:R43"/>
    <mergeCell ref="O44:R44"/>
    <mergeCell ref="O45:R45"/>
    <mergeCell ref="O46:R46"/>
    <mergeCell ref="O37:R37"/>
    <mergeCell ref="O38:R38"/>
    <mergeCell ref="O39:R39"/>
    <mergeCell ref="O40:R40"/>
    <mergeCell ref="O41:R41"/>
    <mergeCell ref="O32:R32"/>
    <mergeCell ref="O33:R33"/>
    <mergeCell ref="O34:R34"/>
    <mergeCell ref="O35:R35"/>
    <mergeCell ref="O36:R36"/>
    <mergeCell ref="O27:R27"/>
    <mergeCell ref="O28:R28"/>
    <mergeCell ref="O29:R29"/>
    <mergeCell ref="O30:R30"/>
    <mergeCell ref="O31:R31"/>
    <mergeCell ref="O22:R22"/>
    <mergeCell ref="O23:R23"/>
    <mergeCell ref="O24:R24"/>
    <mergeCell ref="O25:R25"/>
    <mergeCell ref="O26:R26"/>
    <mergeCell ref="O17:R17"/>
    <mergeCell ref="O18:R18"/>
    <mergeCell ref="O19:R19"/>
    <mergeCell ref="O20:R20"/>
    <mergeCell ref="O21:R21"/>
    <mergeCell ref="V55:X55"/>
    <mergeCell ref="N55:Q55"/>
    <mergeCell ref="C54:G54"/>
    <mergeCell ref="B7:Y7"/>
    <mergeCell ref="B11:B15"/>
    <mergeCell ref="C11:C15"/>
    <mergeCell ref="D12:D15"/>
    <mergeCell ref="E12:E15"/>
    <mergeCell ref="F12:F15"/>
    <mergeCell ref="G12:G15"/>
    <mergeCell ref="H12:H15"/>
    <mergeCell ref="I11:I15"/>
    <mergeCell ref="J12:J15"/>
    <mergeCell ref="K12:K15"/>
    <mergeCell ref="D11:H11"/>
    <mergeCell ref="M9:U9"/>
    <mergeCell ref="B1:Y1"/>
    <mergeCell ref="B2:Y2"/>
    <mergeCell ref="B3:Y3"/>
    <mergeCell ref="B4:Y4"/>
    <mergeCell ref="B5:D5"/>
    <mergeCell ref="W5:Y5"/>
    <mergeCell ref="J11:N11"/>
    <mergeCell ref="W12:W15"/>
    <mergeCell ref="X12:X15"/>
    <mergeCell ref="S11:S15"/>
    <mergeCell ref="T11:T15"/>
    <mergeCell ref="L12:L15"/>
    <mergeCell ref="M12:M15"/>
    <mergeCell ref="N12:N15"/>
    <mergeCell ref="O13:R13"/>
    <mergeCell ref="Y12:Y15"/>
    <mergeCell ref="O16:R16"/>
    <mergeCell ref="U11:U15"/>
    <mergeCell ref="V11:V15"/>
    <mergeCell ref="W11:X11"/>
  </mergeCells>
  <pageMargins left="1" right="1" top="1" bottom="1" header="0.5" footer="0.5"/>
  <pageSetup paperSize="5" scale="54" fitToWidth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FF0000"/>
    <pageSetUpPr fitToPage="1"/>
  </sheetPr>
  <dimension ref="A1:BG66"/>
  <sheetViews>
    <sheetView zoomScaleNormal="100" workbookViewId="0">
      <selection activeCell="G23" sqref="G23"/>
    </sheetView>
  </sheetViews>
  <sheetFormatPr baseColWidth="10" defaultRowHeight="15" x14ac:dyDescent="0.25"/>
  <cols>
    <col min="1" max="1" width="11" style="1246" customWidth="1"/>
    <col min="2" max="2" width="8.7109375" customWidth="1"/>
    <col min="3" max="3" width="8.28515625" customWidth="1"/>
    <col min="4" max="4" width="4" customWidth="1"/>
    <col min="5" max="5" width="3.42578125" customWidth="1"/>
    <col min="6" max="6" width="6.140625" customWidth="1"/>
    <col min="7" max="8" width="5.7109375" customWidth="1"/>
    <col min="9" max="9" width="5.42578125" customWidth="1"/>
    <col min="10" max="10" width="3.140625" customWidth="1"/>
    <col min="11" max="11" width="5.140625" customWidth="1"/>
    <col min="12" max="12" width="4.7109375" customWidth="1"/>
    <col min="13" max="13" width="5.140625" customWidth="1"/>
    <col min="14" max="14" width="5.85546875" customWidth="1"/>
    <col min="18" max="18" width="30" customWidth="1"/>
    <col min="19" max="19" width="9.85546875" customWidth="1"/>
    <col min="20" max="20" width="12" customWidth="1"/>
    <col min="21" max="21" width="11.7109375" customWidth="1"/>
    <col min="22" max="22" width="12.7109375" customWidth="1"/>
    <col min="23" max="24" width="17" customWidth="1"/>
    <col min="25" max="25" width="18.5703125" customWidth="1"/>
  </cols>
  <sheetData>
    <row r="1" spans="2:59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59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59" ht="12" customHeight="1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59" ht="7.5" customHeight="1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59" ht="12" customHeight="1" x14ac:dyDescent="0.25">
      <c r="B5" s="3102" t="s">
        <v>684</v>
      </c>
      <c r="C5" s="3036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</row>
    <row r="6" spans="2:59" x14ac:dyDescent="0.25">
      <c r="B6" s="55"/>
      <c r="C6" s="2"/>
      <c r="D6" s="2"/>
      <c r="E6" s="2"/>
      <c r="F6" s="3000" t="s">
        <v>1788</v>
      </c>
      <c r="G6" s="3000"/>
      <c r="H6" s="3000"/>
      <c r="I6" s="3000"/>
      <c r="J6" s="1247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59" x14ac:dyDescent="0.25">
      <c r="B7" s="3038" t="s">
        <v>788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59" ht="15.75" thickBot="1" x14ac:dyDescent="0.3">
      <c r="B8" s="471" t="s">
        <v>686</v>
      </c>
      <c r="C8" s="119"/>
      <c r="D8" s="119"/>
      <c r="E8" s="119"/>
      <c r="F8" s="2"/>
      <c r="G8" s="2"/>
      <c r="H8" s="2"/>
      <c r="I8" s="119" t="s">
        <v>789</v>
      </c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2"/>
      <c r="U8" s="2"/>
      <c r="V8" s="2"/>
      <c r="W8" s="2"/>
      <c r="X8" s="2"/>
      <c r="Y8" s="62"/>
    </row>
    <row r="9" spans="2:59" ht="15" customHeight="1" thickBot="1" x14ac:dyDescent="0.3">
      <c r="B9" s="3401" t="s">
        <v>790</v>
      </c>
      <c r="C9" s="3401" t="s">
        <v>791</v>
      </c>
      <c r="D9" s="3010" t="s">
        <v>16</v>
      </c>
      <c r="E9" s="3010"/>
      <c r="F9" s="3010"/>
      <c r="G9" s="3010"/>
      <c r="H9" s="3010"/>
      <c r="I9" s="3401" t="s">
        <v>713</v>
      </c>
      <c r="J9" s="3010" t="s">
        <v>45</v>
      </c>
      <c r="K9" s="3010"/>
      <c r="L9" s="3010"/>
      <c r="M9" s="3010"/>
      <c r="N9" s="3011"/>
      <c r="O9" s="3102" t="s">
        <v>46</v>
      </c>
      <c r="P9" s="3036"/>
      <c r="Q9" s="3036"/>
      <c r="R9" s="3037"/>
      <c r="S9" s="3394" t="s">
        <v>80</v>
      </c>
      <c r="T9" s="3394" t="s">
        <v>47</v>
      </c>
      <c r="U9" s="3394" t="s">
        <v>678</v>
      </c>
      <c r="V9" s="3246" t="s">
        <v>13</v>
      </c>
      <c r="W9" s="3413" t="s">
        <v>2305</v>
      </c>
      <c r="X9" s="3414"/>
      <c r="Y9" s="221" t="s">
        <v>2455</v>
      </c>
    </row>
    <row r="10" spans="2:59" x14ac:dyDescent="0.25">
      <c r="B10" s="3402"/>
      <c r="C10" s="3402"/>
      <c r="D10" s="3401" t="s">
        <v>20</v>
      </c>
      <c r="E10" s="3401" t="s">
        <v>21</v>
      </c>
      <c r="F10" s="3401" t="s">
        <v>792</v>
      </c>
      <c r="G10" s="3401" t="s">
        <v>712</v>
      </c>
      <c r="H10" s="3401" t="s">
        <v>703</v>
      </c>
      <c r="I10" s="3402"/>
      <c r="J10" s="3401" t="s">
        <v>671</v>
      </c>
      <c r="K10" s="3401" t="s">
        <v>111</v>
      </c>
      <c r="L10" s="3408" t="s">
        <v>5</v>
      </c>
      <c r="M10" s="3402" t="s">
        <v>113</v>
      </c>
      <c r="N10" s="3402" t="s">
        <v>6</v>
      </c>
      <c r="O10" s="2999"/>
      <c r="P10" s="3000"/>
      <c r="Q10" s="3000"/>
      <c r="R10" s="3001"/>
      <c r="S10" s="3403"/>
      <c r="T10" s="3395"/>
      <c r="U10" s="3403"/>
      <c r="V10" s="3200"/>
      <c r="W10" s="3394" t="s">
        <v>787</v>
      </c>
      <c r="X10" s="3394" t="s">
        <v>717</v>
      </c>
      <c r="Y10" s="3403" t="s">
        <v>762</v>
      </c>
    </row>
    <row r="11" spans="2:59" x14ac:dyDescent="0.25">
      <c r="B11" s="3402"/>
      <c r="C11" s="3402"/>
      <c r="D11" s="3402"/>
      <c r="E11" s="3402"/>
      <c r="F11" s="3402"/>
      <c r="G11" s="3402"/>
      <c r="H11" s="3402"/>
      <c r="I11" s="3402"/>
      <c r="J11" s="3402"/>
      <c r="K11" s="3402"/>
      <c r="L11" s="3408"/>
      <c r="M11" s="3402"/>
      <c r="N11" s="3402"/>
      <c r="O11" s="2999"/>
      <c r="P11" s="3000"/>
      <c r="Q11" s="3000"/>
      <c r="R11" s="3001"/>
      <c r="S11" s="3403"/>
      <c r="T11" s="3395"/>
      <c r="U11" s="3403"/>
      <c r="V11" s="3200"/>
      <c r="W11" s="3395"/>
      <c r="X11" s="3395"/>
      <c r="Y11" s="3395"/>
    </row>
    <row r="12" spans="2:59" ht="15.75" customHeight="1" x14ac:dyDescent="0.25">
      <c r="B12" s="3402"/>
      <c r="C12" s="3402"/>
      <c r="D12" s="3402"/>
      <c r="E12" s="3402"/>
      <c r="F12" s="3402"/>
      <c r="G12" s="3402"/>
      <c r="H12" s="3402"/>
      <c r="I12" s="3402"/>
      <c r="J12" s="3402"/>
      <c r="K12" s="3402"/>
      <c r="L12" s="3408"/>
      <c r="M12" s="3402"/>
      <c r="N12" s="3402"/>
      <c r="O12" s="2999"/>
      <c r="P12" s="3000"/>
      <c r="Q12" s="3000"/>
      <c r="R12" s="3001"/>
      <c r="S12" s="3403"/>
      <c r="T12" s="3395"/>
      <c r="U12" s="3403"/>
      <c r="V12" s="3200"/>
      <c r="W12" s="3395"/>
      <c r="X12" s="3395"/>
      <c r="Y12" s="3395"/>
      <c r="Z12" s="1246"/>
      <c r="AA12" s="1246"/>
      <c r="AB12" s="1246"/>
      <c r="AC12" s="1246"/>
      <c r="AD12" s="1246"/>
      <c r="AE12" s="1246"/>
      <c r="AF12" s="1246"/>
      <c r="AG12" s="1246"/>
      <c r="AH12" s="1246"/>
      <c r="AI12" s="1246"/>
      <c r="AJ12" s="1246"/>
      <c r="AK12" s="1246"/>
      <c r="AL12" s="1246"/>
      <c r="AM12" s="1246"/>
      <c r="AN12" s="1246"/>
      <c r="AO12" s="1246"/>
      <c r="AP12" s="1246"/>
      <c r="AQ12" s="1246"/>
      <c r="AR12" s="1246"/>
      <c r="AS12" s="1246"/>
      <c r="AT12" s="1246"/>
      <c r="AU12" s="1246"/>
      <c r="AV12" s="1246"/>
      <c r="AW12" s="1246"/>
      <c r="AX12" s="1246"/>
      <c r="AY12" s="1246"/>
      <c r="AZ12" s="1246"/>
      <c r="BA12" s="1246"/>
      <c r="BB12" s="1246"/>
      <c r="BC12" s="1246"/>
      <c r="BD12" s="1246"/>
      <c r="BE12" s="1246"/>
      <c r="BF12" s="1246"/>
      <c r="BG12" s="1246"/>
    </row>
    <row r="13" spans="2:59" ht="15" customHeight="1" thickBot="1" x14ac:dyDescent="0.3">
      <c r="B13" s="3402"/>
      <c r="C13" s="3402"/>
      <c r="D13" s="3402"/>
      <c r="E13" s="3402"/>
      <c r="F13" s="3402"/>
      <c r="G13" s="3402"/>
      <c r="H13" s="3402"/>
      <c r="I13" s="3402"/>
      <c r="J13" s="3402"/>
      <c r="K13" s="3402"/>
      <c r="L13" s="3408"/>
      <c r="M13" s="3402"/>
      <c r="N13" s="3402"/>
      <c r="O13" s="3121"/>
      <c r="P13" s="3022"/>
      <c r="Q13" s="3022"/>
      <c r="R13" s="3023"/>
      <c r="S13" s="3403"/>
      <c r="T13" s="3395"/>
      <c r="U13" s="3403"/>
      <c r="V13" s="3200"/>
      <c r="W13" s="3395"/>
      <c r="X13" s="3395"/>
      <c r="Y13" s="3395"/>
      <c r="Z13" s="1246"/>
      <c r="AA13" s="1246"/>
      <c r="AB13" s="1246"/>
      <c r="AC13" s="1246"/>
      <c r="AD13" s="1246"/>
      <c r="AE13" s="1246"/>
      <c r="AF13" s="1246"/>
      <c r="AG13" s="1246"/>
      <c r="AH13" s="1246"/>
      <c r="AI13" s="1246"/>
      <c r="AJ13" s="1246"/>
      <c r="AK13" s="1246"/>
      <c r="AL13" s="1246"/>
      <c r="AM13" s="1246"/>
      <c r="AN13" s="1246"/>
      <c r="AO13" s="1246"/>
      <c r="AP13" s="1246"/>
      <c r="AQ13" s="1246"/>
      <c r="AR13" s="1246"/>
      <c r="AS13" s="1246"/>
      <c r="AT13" s="1246"/>
      <c r="AU13" s="1246"/>
      <c r="AV13" s="1246"/>
      <c r="AW13" s="1246"/>
      <c r="AX13" s="1246"/>
      <c r="AY13" s="1246"/>
      <c r="AZ13" s="1246"/>
      <c r="BA13" s="1246"/>
      <c r="BB13" s="1246"/>
      <c r="BC13" s="1246"/>
      <c r="BD13" s="1246"/>
      <c r="BE13" s="1246"/>
      <c r="BF13" s="1246"/>
      <c r="BG13" s="1246"/>
    </row>
    <row r="14" spans="2:59" ht="15.75" thickBot="1" x14ac:dyDescent="0.3">
      <c r="B14" s="732">
        <v>1</v>
      </c>
      <c r="C14" s="730">
        <v>2</v>
      </c>
      <c r="D14" s="730">
        <v>3</v>
      </c>
      <c r="E14" s="730">
        <v>4</v>
      </c>
      <c r="F14" s="730">
        <v>5</v>
      </c>
      <c r="G14" s="730">
        <v>6</v>
      </c>
      <c r="H14" s="730">
        <v>7</v>
      </c>
      <c r="I14" s="730"/>
      <c r="J14" s="730">
        <v>8</v>
      </c>
      <c r="K14" s="730">
        <v>9</v>
      </c>
      <c r="L14" s="730">
        <v>10</v>
      </c>
      <c r="M14" s="730">
        <v>11</v>
      </c>
      <c r="N14" s="730">
        <v>12</v>
      </c>
      <c r="O14" s="3167">
        <v>13</v>
      </c>
      <c r="P14" s="3010"/>
      <c r="Q14" s="3010"/>
      <c r="R14" s="3011"/>
      <c r="S14" s="97"/>
      <c r="T14" s="97">
        <v>14</v>
      </c>
      <c r="U14" s="97">
        <v>15</v>
      </c>
      <c r="V14" s="728">
        <v>16</v>
      </c>
      <c r="W14" s="97">
        <v>17</v>
      </c>
      <c r="X14" s="97">
        <v>18</v>
      </c>
      <c r="Y14" s="729">
        <v>19</v>
      </c>
      <c r="Z14" s="1246"/>
      <c r="AA14" s="1246"/>
      <c r="AB14" s="1246"/>
      <c r="AC14" s="1246"/>
      <c r="AD14" s="1246"/>
      <c r="AE14" s="1246"/>
      <c r="AF14" s="1246"/>
      <c r="AG14" s="1246"/>
      <c r="AH14" s="1246"/>
      <c r="AI14" s="1246"/>
      <c r="AJ14" s="1246"/>
      <c r="AK14" s="1246"/>
      <c r="AL14" s="1246"/>
      <c r="AM14" s="1246"/>
      <c r="AN14" s="1246"/>
      <c r="AO14" s="1246"/>
      <c r="AP14" s="1246"/>
      <c r="AQ14" s="1246"/>
      <c r="AR14" s="1246"/>
      <c r="AS14" s="1246"/>
      <c r="AT14" s="1246"/>
      <c r="AU14" s="1246"/>
      <c r="AV14" s="1246"/>
      <c r="AW14" s="1246"/>
      <c r="AX14" s="1246"/>
      <c r="AY14" s="1246"/>
      <c r="AZ14" s="1246"/>
      <c r="BA14" s="1246"/>
      <c r="BB14" s="1246"/>
      <c r="BC14" s="1246"/>
      <c r="BD14" s="1246"/>
      <c r="BE14" s="1246"/>
      <c r="BF14" s="1246"/>
      <c r="BG14" s="1246"/>
    </row>
    <row r="15" spans="2:59" s="1468" customFormat="1" x14ac:dyDescent="0.25">
      <c r="B15" s="2362"/>
      <c r="C15" s="2362"/>
      <c r="D15" s="2352" t="s">
        <v>598</v>
      </c>
      <c r="E15" s="2352" t="s">
        <v>541</v>
      </c>
      <c r="F15" s="2352" t="s">
        <v>542</v>
      </c>
      <c r="G15" s="2352"/>
      <c r="H15" s="2352"/>
      <c r="I15" s="2352"/>
      <c r="J15" s="2362">
        <v>2</v>
      </c>
      <c r="K15" s="2362">
        <v>3</v>
      </c>
      <c r="L15" s="2362">
        <v>9</v>
      </c>
      <c r="M15" s="2362">
        <v>1</v>
      </c>
      <c r="N15" s="2821"/>
      <c r="O15" s="3574" t="s">
        <v>69</v>
      </c>
      <c r="P15" s="3546"/>
      <c r="Q15" s="3546"/>
      <c r="R15" s="3575"/>
      <c r="S15" s="1493"/>
      <c r="T15" s="2329"/>
      <c r="U15" s="2807"/>
      <c r="V15" s="2821"/>
      <c r="W15" s="2822"/>
      <c r="X15" s="1493"/>
      <c r="Y15" s="1493"/>
    </row>
    <row r="16" spans="2:59" s="1468" customFormat="1" x14ac:dyDescent="0.25">
      <c r="B16" s="2352" t="s">
        <v>53</v>
      </c>
      <c r="C16" s="2305"/>
      <c r="D16" s="2305"/>
      <c r="E16" s="2305"/>
      <c r="F16" s="2305"/>
      <c r="G16" s="2305"/>
      <c r="H16" s="2305"/>
      <c r="I16" s="2305"/>
      <c r="J16" s="2307">
        <v>2</v>
      </c>
      <c r="K16" s="2307">
        <v>3</v>
      </c>
      <c r="L16" s="2893">
        <v>9</v>
      </c>
      <c r="M16" s="2894">
        <v>1</v>
      </c>
      <c r="N16" s="2894" t="s">
        <v>598</v>
      </c>
      <c r="O16" s="3455" t="s">
        <v>177</v>
      </c>
      <c r="P16" s="3104"/>
      <c r="Q16" s="3104"/>
      <c r="R16" s="3456"/>
      <c r="S16" s="1538">
        <v>1101</v>
      </c>
      <c r="T16" s="1538">
        <v>30</v>
      </c>
      <c r="U16" s="1538">
        <v>9995</v>
      </c>
      <c r="V16" s="2328">
        <v>102</v>
      </c>
      <c r="W16" s="2229">
        <v>70000</v>
      </c>
      <c r="X16" s="2370">
        <v>52500</v>
      </c>
      <c r="Y16" s="2229">
        <v>70000</v>
      </c>
    </row>
    <row r="17" spans="2:25" s="1468" customFormat="1" x14ac:dyDescent="0.25">
      <c r="B17" s="2273"/>
      <c r="C17" s="2273"/>
      <c r="D17" s="2273"/>
      <c r="E17" s="2273"/>
      <c r="F17" s="2273"/>
      <c r="G17" s="2273"/>
      <c r="H17" s="2273"/>
      <c r="I17" s="2273"/>
      <c r="J17" s="2276">
        <v>2</v>
      </c>
      <c r="K17" s="2276">
        <v>3</v>
      </c>
      <c r="L17" s="2289">
        <v>9</v>
      </c>
      <c r="M17" s="2300">
        <v>2</v>
      </c>
      <c r="N17" s="2300"/>
      <c r="O17" s="3387" t="s">
        <v>1294</v>
      </c>
      <c r="P17" s="3149"/>
      <c r="Q17" s="3149"/>
      <c r="R17" s="3388"/>
      <c r="S17" s="2279"/>
      <c r="T17" s="2279"/>
      <c r="U17" s="2279"/>
      <c r="V17" s="2855"/>
      <c r="W17" s="1494"/>
      <c r="X17" s="2099"/>
      <c r="Y17" s="1494"/>
    </row>
    <row r="18" spans="2:25" s="1468" customFormat="1" x14ac:dyDescent="0.25">
      <c r="B18" s="2282" t="s">
        <v>53</v>
      </c>
      <c r="C18" s="2273"/>
      <c r="D18" s="2273"/>
      <c r="E18" s="2273"/>
      <c r="F18" s="2273"/>
      <c r="G18" s="2273"/>
      <c r="H18" s="2273"/>
      <c r="I18" s="2273"/>
      <c r="J18" s="2281">
        <v>2</v>
      </c>
      <c r="K18" s="2281">
        <v>3</v>
      </c>
      <c r="L18" s="2319">
        <v>9</v>
      </c>
      <c r="M18" s="2320" t="s">
        <v>675</v>
      </c>
      <c r="N18" s="2320" t="s">
        <v>598</v>
      </c>
      <c r="O18" s="3418" t="s">
        <v>1295</v>
      </c>
      <c r="P18" s="3419"/>
      <c r="Q18" s="3419"/>
      <c r="R18" s="3420"/>
      <c r="S18" s="2279">
        <v>1101</v>
      </c>
      <c r="T18" s="2279">
        <v>30</v>
      </c>
      <c r="U18" s="2279">
        <v>9996</v>
      </c>
      <c r="V18" s="2855">
        <v>102</v>
      </c>
      <c r="W18" s="1494">
        <v>100000</v>
      </c>
      <c r="X18" s="2099">
        <v>75000</v>
      </c>
      <c r="Y18" s="1494">
        <v>100000</v>
      </c>
    </row>
    <row r="19" spans="2:25" s="1468" customFormat="1" x14ac:dyDescent="0.25">
      <c r="B19" s="2273"/>
      <c r="C19" s="2273"/>
      <c r="D19" s="2273"/>
      <c r="E19" s="2273"/>
      <c r="F19" s="2273"/>
      <c r="G19" s="2273"/>
      <c r="H19" s="2273"/>
      <c r="I19" s="2273"/>
      <c r="J19" s="2276" t="s">
        <v>675</v>
      </c>
      <c r="K19" s="2276" t="s">
        <v>680</v>
      </c>
      <c r="L19" s="2289" t="s">
        <v>737</v>
      </c>
      <c r="M19" s="2300" t="s">
        <v>723</v>
      </c>
      <c r="N19" s="2300"/>
      <c r="O19" s="3387" t="s">
        <v>1296</v>
      </c>
      <c r="P19" s="3149"/>
      <c r="Q19" s="3149"/>
      <c r="R19" s="3388"/>
      <c r="S19" s="2279"/>
      <c r="T19" s="2317"/>
      <c r="U19" s="2317"/>
      <c r="V19" s="2855"/>
      <c r="W19" s="1494"/>
      <c r="X19" s="2099"/>
      <c r="Y19" s="1494"/>
    </row>
    <row r="20" spans="2:25" s="1468" customFormat="1" x14ac:dyDescent="0.25">
      <c r="B20" s="2276" t="s">
        <v>53</v>
      </c>
      <c r="C20" s="2273"/>
      <c r="D20" s="2273"/>
      <c r="E20" s="2273"/>
      <c r="F20" s="2273"/>
      <c r="G20" s="2273"/>
      <c r="H20" s="2273"/>
      <c r="I20" s="2273"/>
      <c r="J20" s="2281">
        <v>2</v>
      </c>
      <c r="K20" s="2281">
        <v>3</v>
      </c>
      <c r="L20" s="2319">
        <v>9</v>
      </c>
      <c r="M20" s="2320">
        <v>5</v>
      </c>
      <c r="N20" s="2320" t="s">
        <v>598</v>
      </c>
      <c r="O20" s="3455" t="s">
        <v>1994</v>
      </c>
      <c r="P20" s="3104"/>
      <c r="Q20" s="3104"/>
      <c r="R20" s="3456"/>
      <c r="S20" s="2279">
        <v>1101</v>
      </c>
      <c r="T20" s="2317">
        <v>30</v>
      </c>
      <c r="U20" s="2317">
        <v>9995</v>
      </c>
      <c r="V20" s="2855">
        <v>102</v>
      </c>
      <c r="W20" s="1494">
        <v>80000</v>
      </c>
      <c r="X20" s="2099">
        <v>60000</v>
      </c>
      <c r="Y20" s="1494">
        <v>80000</v>
      </c>
    </row>
    <row r="21" spans="2:25" s="1468" customFormat="1" x14ac:dyDescent="0.25">
      <c r="B21" s="2273"/>
      <c r="C21" s="2273"/>
      <c r="D21" s="2273"/>
      <c r="E21" s="2273"/>
      <c r="F21" s="2273"/>
      <c r="G21" s="2273"/>
      <c r="H21" s="2273"/>
      <c r="I21" s="2273"/>
      <c r="J21" s="2276" t="s">
        <v>675</v>
      </c>
      <c r="K21" s="2276" t="s">
        <v>680</v>
      </c>
      <c r="L21" s="2289" t="s">
        <v>737</v>
      </c>
      <c r="M21" s="2300" t="s">
        <v>737</v>
      </c>
      <c r="N21" s="2300"/>
      <c r="O21" s="3569" t="s">
        <v>826</v>
      </c>
      <c r="P21" s="3284"/>
      <c r="Q21" s="3284"/>
      <c r="R21" s="3570"/>
      <c r="S21" s="2279"/>
      <c r="T21" s="2317"/>
      <c r="U21" s="2317"/>
      <c r="V21" s="2855"/>
      <c r="W21" s="1494"/>
      <c r="X21" s="2099"/>
      <c r="Y21" s="1494"/>
    </row>
    <row r="22" spans="2:25" s="1468" customFormat="1" x14ac:dyDescent="0.25">
      <c r="B22" s="2276" t="s">
        <v>53</v>
      </c>
      <c r="C22" s="2273"/>
      <c r="D22" s="2273"/>
      <c r="E22" s="2273"/>
      <c r="F22" s="2273"/>
      <c r="G22" s="2273"/>
      <c r="H22" s="2273"/>
      <c r="I22" s="2273"/>
      <c r="J22" s="2281">
        <v>2</v>
      </c>
      <c r="K22" s="2281">
        <v>3</v>
      </c>
      <c r="L22" s="2319">
        <v>9</v>
      </c>
      <c r="M22" s="2320">
        <v>9</v>
      </c>
      <c r="N22" s="2320" t="s">
        <v>598</v>
      </c>
      <c r="O22" s="3571" t="s">
        <v>1297</v>
      </c>
      <c r="P22" s="3572"/>
      <c r="Q22" s="3572"/>
      <c r="R22" s="3573"/>
      <c r="S22" s="2279">
        <v>1101</v>
      </c>
      <c r="T22" s="2279">
        <v>30</v>
      </c>
      <c r="U22" s="2279">
        <v>9996</v>
      </c>
      <c r="V22" s="2855">
        <v>102</v>
      </c>
      <c r="W22" s="1494">
        <v>300000</v>
      </c>
      <c r="X22" s="2099">
        <v>225000</v>
      </c>
      <c r="Y22" s="1494">
        <v>300000</v>
      </c>
    </row>
    <row r="23" spans="2:25" s="1468" customFormat="1" x14ac:dyDescent="0.25">
      <c r="B23" s="2273"/>
      <c r="C23" s="2273"/>
      <c r="D23" s="2273"/>
      <c r="E23" s="2273"/>
      <c r="F23" s="2273"/>
      <c r="G23" s="2273"/>
      <c r="H23" s="2273"/>
      <c r="I23" s="2273"/>
      <c r="J23" s="2276">
        <v>2</v>
      </c>
      <c r="K23" s="2276">
        <v>4</v>
      </c>
      <c r="L23" s="2289"/>
      <c r="M23" s="2300"/>
      <c r="N23" s="2300"/>
      <c r="O23" s="3387" t="s">
        <v>827</v>
      </c>
      <c r="P23" s="3149"/>
      <c r="Q23" s="3149"/>
      <c r="R23" s="3388"/>
      <c r="S23" s="2279"/>
      <c r="T23" s="2279"/>
      <c r="U23" s="2279"/>
      <c r="V23" s="2855"/>
      <c r="W23" s="1494"/>
      <c r="X23" s="2099"/>
      <c r="Y23" s="1494"/>
    </row>
    <row r="24" spans="2:25" s="1468" customFormat="1" x14ac:dyDescent="0.25">
      <c r="B24" s="2273"/>
      <c r="C24" s="2273"/>
      <c r="D24" s="2273"/>
      <c r="E24" s="2273"/>
      <c r="F24" s="2273"/>
      <c r="G24" s="2273"/>
      <c r="H24" s="2273"/>
      <c r="I24" s="2273"/>
      <c r="J24" s="2276">
        <v>2</v>
      </c>
      <c r="K24" s="2276">
        <v>4</v>
      </c>
      <c r="L24" s="2289">
        <v>1</v>
      </c>
      <c r="M24" s="2300"/>
      <c r="N24" s="2300"/>
      <c r="O24" s="3387" t="s">
        <v>179</v>
      </c>
      <c r="P24" s="3149"/>
      <c r="Q24" s="3149"/>
      <c r="R24" s="3388"/>
      <c r="S24" s="2279"/>
      <c r="T24" s="2279"/>
      <c r="U24" s="2279"/>
      <c r="V24" s="2855"/>
      <c r="W24" s="1494"/>
      <c r="X24" s="2099"/>
      <c r="Y24" s="1494"/>
    </row>
    <row r="25" spans="2:25" s="1468" customFormat="1" x14ac:dyDescent="0.25">
      <c r="B25" s="2273"/>
      <c r="C25" s="2273"/>
      <c r="D25" s="2273"/>
      <c r="E25" s="2273"/>
      <c r="F25" s="2273"/>
      <c r="G25" s="2273"/>
      <c r="H25" s="2273"/>
      <c r="I25" s="2273"/>
      <c r="J25" s="2276">
        <v>2</v>
      </c>
      <c r="K25" s="2276">
        <v>4</v>
      </c>
      <c r="L25" s="2289">
        <v>1</v>
      </c>
      <c r="M25" s="2300">
        <v>1</v>
      </c>
      <c r="N25" s="2300"/>
      <c r="O25" s="3387" t="s">
        <v>178</v>
      </c>
      <c r="P25" s="3149"/>
      <c r="Q25" s="3149"/>
      <c r="R25" s="3388"/>
      <c r="S25" s="2279"/>
      <c r="T25" s="2317"/>
      <c r="U25" s="2317"/>
      <c r="V25" s="2855"/>
      <c r="W25" s="1494"/>
      <c r="X25" s="2099"/>
      <c r="Y25" s="1494"/>
    </row>
    <row r="26" spans="2:25" s="1468" customFormat="1" x14ac:dyDescent="0.25">
      <c r="B26" s="2276" t="s">
        <v>68</v>
      </c>
      <c r="C26" s="2276">
        <v>98</v>
      </c>
      <c r="D26" s="2273"/>
      <c r="E26" s="2273"/>
      <c r="F26" s="2273"/>
      <c r="G26" s="2273"/>
      <c r="H26" s="2273"/>
      <c r="I26" s="2273"/>
      <c r="J26" s="2281">
        <v>2</v>
      </c>
      <c r="K26" s="2281">
        <v>4</v>
      </c>
      <c r="L26" s="2319">
        <v>1</v>
      </c>
      <c r="M26" s="2320">
        <v>1</v>
      </c>
      <c r="N26" s="2320" t="s">
        <v>598</v>
      </c>
      <c r="O26" s="3455" t="s">
        <v>1273</v>
      </c>
      <c r="P26" s="3104"/>
      <c r="Q26" s="3104"/>
      <c r="R26" s="3456"/>
      <c r="S26" s="2279">
        <v>1101</v>
      </c>
      <c r="T26" s="2279">
        <v>20</v>
      </c>
      <c r="U26" s="2279">
        <v>1995</v>
      </c>
      <c r="V26" s="2855">
        <v>100</v>
      </c>
      <c r="W26" s="2605">
        <v>3512961.6</v>
      </c>
      <c r="X26" s="1494">
        <v>2634721.2000000002</v>
      </c>
      <c r="Y26" s="2605">
        <v>3202324.8</v>
      </c>
    </row>
    <row r="27" spans="2:25" s="1468" customFormat="1" x14ac:dyDescent="0.25">
      <c r="B27" s="2276" t="s">
        <v>68</v>
      </c>
      <c r="C27" s="2276" t="s">
        <v>840</v>
      </c>
      <c r="D27" s="2273"/>
      <c r="E27" s="2273"/>
      <c r="F27" s="2273"/>
      <c r="G27" s="2273"/>
      <c r="H27" s="2273"/>
      <c r="I27" s="2273"/>
      <c r="J27" s="2281" t="s">
        <v>675</v>
      </c>
      <c r="K27" s="2281" t="s">
        <v>722</v>
      </c>
      <c r="L27" s="2319" t="s">
        <v>677</v>
      </c>
      <c r="M27" s="2320" t="s">
        <v>677</v>
      </c>
      <c r="N27" s="2320" t="s">
        <v>660</v>
      </c>
      <c r="O27" s="3455" t="s">
        <v>2185</v>
      </c>
      <c r="P27" s="3104"/>
      <c r="Q27" s="3104"/>
      <c r="R27" s="3456"/>
      <c r="S27" s="2279">
        <v>1101</v>
      </c>
      <c r="T27" s="2279">
        <v>20</v>
      </c>
      <c r="U27" s="2279">
        <v>1995</v>
      </c>
      <c r="V27" s="2855">
        <v>100</v>
      </c>
      <c r="W27" s="1494"/>
      <c r="X27" s="2099"/>
      <c r="Y27" s="1494"/>
    </row>
    <row r="28" spans="2:25" s="1468" customFormat="1" x14ac:dyDescent="0.25">
      <c r="B28" s="2273"/>
      <c r="C28" s="2273"/>
      <c r="D28" s="2273"/>
      <c r="E28" s="2273"/>
      <c r="F28" s="2273"/>
      <c r="G28" s="2273"/>
      <c r="H28" s="2273"/>
      <c r="I28" s="2273"/>
      <c r="J28" s="2276" t="s">
        <v>675</v>
      </c>
      <c r="K28" s="2276" t="s">
        <v>722</v>
      </c>
      <c r="L28" s="2289" t="s">
        <v>677</v>
      </c>
      <c r="M28" s="2300">
        <v>2</v>
      </c>
      <c r="N28" s="2320"/>
      <c r="O28" s="3387" t="s">
        <v>460</v>
      </c>
      <c r="P28" s="3149"/>
      <c r="Q28" s="3149"/>
      <c r="R28" s="3388"/>
      <c r="S28" s="2285"/>
      <c r="T28" s="2285"/>
      <c r="U28" s="2285"/>
      <c r="V28" s="2375"/>
      <c r="W28" s="2293"/>
      <c r="Y28" s="2293"/>
    </row>
    <row r="29" spans="2:25" s="1468" customFormat="1" x14ac:dyDescent="0.25">
      <c r="B29" s="2276" t="s">
        <v>53</v>
      </c>
      <c r="C29" s="2276" t="s">
        <v>840</v>
      </c>
      <c r="D29" s="2273"/>
      <c r="E29" s="2273"/>
      <c r="F29" s="2273"/>
      <c r="G29" s="2273"/>
      <c r="H29" s="2273"/>
      <c r="I29" s="2273"/>
      <c r="J29" s="2281" t="s">
        <v>675</v>
      </c>
      <c r="K29" s="2281" t="s">
        <v>722</v>
      </c>
      <c r="L29" s="2319" t="s">
        <v>677</v>
      </c>
      <c r="M29" s="2320" t="s">
        <v>675</v>
      </c>
      <c r="N29" s="2320" t="s">
        <v>598</v>
      </c>
      <c r="O29" s="3455" t="s">
        <v>2015</v>
      </c>
      <c r="P29" s="3104"/>
      <c r="Q29" s="3104"/>
      <c r="R29" s="3456"/>
      <c r="S29" s="2279">
        <v>1101</v>
      </c>
      <c r="T29" s="2279">
        <v>20</v>
      </c>
      <c r="U29" s="2856">
        <v>1995</v>
      </c>
      <c r="V29" s="2279">
        <v>100</v>
      </c>
      <c r="W29" s="1494">
        <v>2276364</v>
      </c>
      <c r="X29" s="2310">
        <v>1707273</v>
      </c>
      <c r="Y29" s="1494">
        <v>2614872</v>
      </c>
    </row>
    <row r="30" spans="2:25" s="1468" customFormat="1" x14ac:dyDescent="0.25">
      <c r="B30" s="2276" t="s">
        <v>53</v>
      </c>
      <c r="C30" s="2276" t="s">
        <v>840</v>
      </c>
      <c r="D30" s="2273"/>
      <c r="E30" s="2273"/>
      <c r="F30" s="2273"/>
      <c r="G30" s="2273"/>
      <c r="H30" s="2273"/>
      <c r="I30" s="2273"/>
      <c r="J30" s="2281" t="s">
        <v>675</v>
      </c>
      <c r="K30" s="2281" t="s">
        <v>722</v>
      </c>
      <c r="L30" s="2319" t="s">
        <v>677</v>
      </c>
      <c r="M30" s="2320" t="s">
        <v>675</v>
      </c>
      <c r="N30" s="2320" t="s">
        <v>610</v>
      </c>
      <c r="O30" s="3455" t="s">
        <v>1864</v>
      </c>
      <c r="P30" s="3104"/>
      <c r="Q30" s="3104"/>
      <c r="R30" s="3456"/>
      <c r="S30" s="2855">
        <v>1101</v>
      </c>
      <c r="T30" s="2279">
        <v>20</v>
      </c>
      <c r="U30" s="2856">
        <v>1995</v>
      </c>
      <c r="V30" s="2279">
        <v>100</v>
      </c>
      <c r="W30" s="1494">
        <v>1300000</v>
      </c>
      <c r="X30" s="2310">
        <v>975000</v>
      </c>
      <c r="Y30" s="1494">
        <v>1300000</v>
      </c>
    </row>
    <row r="31" spans="2:25" s="1468" customFormat="1" x14ac:dyDescent="0.25">
      <c r="B31" s="2273"/>
      <c r="C31" s="2276"/>
      <c r="D31" s="2273"/>
      <c r="E31" s="2273"/>
      <c r="F31" s="2273"/>
      <c r="G31" s="2273"/>
      <c r="H31" s="2273"/>
      <c r="I31" s="2273"/>
      <c r="J31" s="2276" t="s">
        <v>675</v>
      </c>
      <c r="K31" s="2276" t="s">
        <v>743</v>
      </c>
      <c r="L31" s="2289"/>
      <c r="M31" s="2300"/>
      <c r="N31" s="2300"/>
      <c r="O31" s="3387" t="s">
        <v>841</v>
      </c>
      <c r="P31" s="3149"/>
      <c r="Q31" s="3149"/>
      <c r="R31" s="3388"/>
      <c r="S31" s="2855"/>
      <c r="T31" s="2855"/>
      <c r="U31" s="2855"/>
      <c r="V31" s="2279"/>
      <c r="W31" s="1494"/>
      <c r="X31" s="2310"/>
      <c r="Y31" s="1494"/>
    </row>
    <row r="32" spans="2:25" s="1468" customFormat="1" x14ac:dyDescent="0.25">
      <c r="B32" s="2273"/>
      <c r="C32" s="2276"/>
      <c r="D32" s="2273"/>
      <c r="E32" s="2273"/>
      <c r="F32" s="2273"/>
      <c r="G32" s="2273"/>
      <c r="H32" s="2273"/>
      <c r="I32" s="2273"/>
      <c r="J32" s="2276" t="s">
        <v>675</v>
      </c>
      <c r="K32" s="2276" t="s">
        <v>743</v>
      </c>
      <c r="L32" s="2289" t="s">
        <v>677</v>
      </c>
      <c r="M32" s="2300"/>
      <c r="N32" s="2300"/>
      <c r="O32" s="3387" t="s">
        <v>842</v>
      </c>
      <c r="P32" s="3149"/>
      <c r="Q32" s="3149"/>
      <c r="R32" s="3388"/>
      <c r="S32" s="2855"/>
      <c r="T32" s="2855"/>
      <c r="U32" s="2855"/>
      <c r="V32" s="2279"/>
      <c r="W32" s="1494"/>
      <c r="X32" s="2310"/>
      <c r="Y32" s="1494"/>
    </row>
    <row r="33" spans="2:25" s="1468" customFormat="1" x14ac:dyDescent="0.25">
      <c r="B33" s="2273"/>
      <c r="C33" s="2276"/>
      <c r="D33" s="2273"/>
      <c r="E33" s="2273"/>
      <c r="F33" s="2273"/>
      <c r="G33" s="2273"/>
      <c r="H33" s="2273"/>
      <c r="I33" s="2273"/>
      <c r="J33" s="2276" t="s">
        <v>675</v>
      </c>
      <c r="K33" s="2276" t="s">
        <v>743</v>
      </c>
      <c r="L33" s="2289" t="s">
        <v>677</v>
      </c>
      <c r="M33" s="2300" t="s">
        <v>677</v>
      </c>
      <c r="N33" s="2300"/>
      <c r="O33" s="3387" t="s">
        <v>746</v>
      </c>
      <c r="P33" s="3149"/>
      <c r="Q33" s="3149"/>
      <c r="R33" s="3388"/>
      <c r="S33" s="2855"/>
      <c r="T33" s="2855"/>
      <c r="U33" s="2855"/>
      <c r="V33" s="2279"/>
      <c r="W33" s="1494"/>
      <c r="X33" s="2310"/>
      <c r="Y33" s="1494"/>
    </row>
    <row r="34" spans="2:25" s="1468" customFormat="1" x14ac:dyDescent="0.25">
      <c r="B34" s="2276" t="s">
        <v>54</v>
      </c>
      <c r="C34" s="2273"/>
      <c r="D34" s="2273"/>
      <c r="E34" s="2273"/>
      <c r="F34" s="2273"/>
      <c r="G34" s="2273"/>
      <c r="H34" s="2273"/>
      <c r="I34" s="2273"/>
      <c r="J34" s="2282" t="s">
        <v>675</v>
      </c>
      <c r="K34" s="2282" t="s">
        <v>743</v>
      </c>
      <c r="L34" s="2319" t="s">
        <v>677</v>
      </c>
      <c r="M34" s="2320" t="s">
        <v>677</v>
      </c>
      <c r="N34" s="2320" t="s">
        <v>598</v>
      </c>
      <c r="O34" s="3455" t="s">
        <v>746</v>
      </c>
      <c r="P34" s="3104"/>
      <c r="Q34" s="3104"/>
      <c r="R34" s="3456"/>
      <c r="S34" s="2279">
        <v>1101</v>
      </c>
      <c r="T34" s="2279">
        <v>20</v>
      </c>
      <c r="U34" s="2856">
        <v>1995</v>
      </c>
      <c r="V34" s="2279">
        <v>100</v>
      </c>
      <c r="W34" s="1494">
        <v>200000</v>
      </c>
      <c r="X34" s="2310">
        <v>150000</v>
      </c>
      <c r="Y34" s="1494">
        <v>200000</v>
      </c>
    </row>
    <row r="35" spans="2:25" s="1468" customFormat="1" x14ac:dyDescent="0.25">
      <c r="B35" s="2276"/>
      <c r="C35" s="2273"/>
      <c r="D35" s="2273"/>
      <c r="E35" s="2273"/>
      <c r="F35" s="2273"/>
      <c r="G35" s="2273"/>
      <c r="H35" s="2273"/>
      <c r="I35" s="2273"/>
      <c r="J35" s="2276" t="s">
        <v>675</v>
      </c>
      <c r="K35" s="2276" t="s">
        <v>743</v>
      </c>
      <c r="L35" s="2289" t="s">
        <v>677</v>
      </c>
      <c r="M35" s="2300" t="s">
        <v>680</v>
      </c>
      <c r="N35" s="2300"/>
      <c r="O35" s="3387" t="s">
        <v>843</v>
      </c>
      <c r="P35" s="3149"/>
      <c r="Q35" s="3149"/>
      <c r="R35" s="3388"/>
      <c r="S35" s="2855"/>
      <c r="T35" s="2279"/>
      <c r="U35" s="2279"/>
      <c r="V35" s="2376"/>
      <c r="W35" s="1494"/>
      <c r="X35" s="2310"/>
      <c r="Y35" s="1494"/>
    </row>
    <row r="36" spans="2:25" s="1468" customFormat="1" x14ac:dyDescent="0.25">
      <c r="B36" s="2276" t="s">
        <v>54</v>
      </c>
      <c r="C36" s="2273"/>
      <c r="D36" s="2273"/>
      <c r="E36" s="2273"/>
      <c r="F36" s="2273"/>
      <c r="G36" s="2273"/>
      <c r="H36" s="2273"/>
      <c r="I36" s="2273"/>
      <c r="J36" s="2281" t="s">
        <v>675</v>
      </c>
      <c r="K36" s="2281" t="s">
        <v>743</v>
      </c>
      <c r="L36" s="2319" t="s">
        <v>677</v>
      </c>
      <c r="M36" s="2320" t="s">
        <v>680</v>
      </c>
      <c r="N36" s="2320" t="s">
        <v>598</v>
      </c>
      <c r="O36" s="3455" t="s">
        <v>1812</v>
      </c>
      <c r="P36" s="3104"/>
      <c r="Q36" s="3104"/>
      <c r="R36" s="3456"/>
      <c r="S36" s="2855">
        <v>1101</v>
      </c>
      <c r="T36" s="2279">
        <v>20</v>
      </c>
      <c r="U36" s="2856">
        <v>1995</v>
      </c>
      <c r="V36" s="2279">
        <v>100</v>
      </c>
      <c r="W36" s="1494">
        <v>50000</v>
      </c>
      <c r="X36" s="2310">
        <v>37500</v>
      </c>
      <c r="Y36" s="1494">
        <v>50000</v>
      </c>
    </row>
    <row r="37" spans="2:25" s="1468" customFormat="1" x14ac:dyDescent="0.25">
      <c r="B37" s="2276"/>
      <c r="C37" s="2273"/>
      <c r="D37" s="2273"/>
      <c r="E37" s="2273"/>
      <c r="F37" s="2273"/>
      <c r="G37" s="2273"/>
      <c r="H37" s="2273"/>
      <c r="I37" s="2273"/>
      <c r="J37" s="2276" t="s">
        <v>675</v>
      </c>
      <c r="K37" s="2276" t="s">
        <v>743</v>
      </c>
      <c r="L37" s="2289" t="s">
        <v>677</v>
      </c>
      <c r="M37" s="2300" t="s">
        <v>722</v>
      </c>
      <c r="N37" s="2300"/>
      <c r="O37" s="3387" t="s">
        <v>844</v>
      </c>
      <c r="P37" s="3149"/>
      <c r="Q37" s="3149"/>
      <c r="R37" s="3388"/>
      <c r="S37" s="2855"/>
      <c r="T37" s="2279"/>
      <c r="U37" s="2856"/>
      <c r="V37" s="2279"/>
      <c r="W37" s="1494"/>
      <c r="X37" s="2310"/>
      <c r="Y37" s="1494"/>
    </row>
    <row r="38" spans="2:25" s="1468" customFormat="1" x14ac:dyDescent="0.25">
      <c r="B38" s="2276" t="s">
        <v>54</v>
      </c>
      <c r="C38" s="2273"/>
      <c r="D38" s="2273"/>
      <c r="E38" s="2273"/>
      <c r="F38" s="2273"/>
      <c r="G38" s="2273"/>
      <c r="H38" s="2273"/>
      <c r="I38" s="2273"/>
      <c r="J38" s="2281" t="s">
        <v>675</v>
      </c>
      <c r="K38" s="2281" t="s">
        <v>743</v>
      </c>
      <c r="L38" s="2319" t="s">
        <v>677</v>
      </c>
      <c r="M38" s="2320" t="s">
        <v>722</v>
      </c>
      <c r="N38" s="2320" t="s">
        <v>598</v>
      </c>
      <c r="O38" s="3455" t="s">
        <v>2062</v>
      </c>
      <c r="P38" s="3104"/>
      <c r="Q38" s="3104"/>
      <c r="R38" s="3456"/>
      <c r="S38" s="2855">
        <v>1101</v>
      </c>
      <c r="T38" s="2855">
        <v>20</v>
      </c>
      <c r="U38" s="2855">
        <v>1995</v>
      </c>
      <c r="V38" s="2279">
        <v>100</v>
      </c>
      <c r="W38" s="1494">
        <v>400000</v>
      </c>
      <c r="X38" s="2310">
        <v>300000</v>
      </c>
      <c r="Y38" s="1494">
        <v>400000</v>
      </c>
    </row>
    <row r="39" spans="2:25" s="1468" customFormat="1" x14ac:dyDescent="0.25">
      <c r="B39" s="2276"/>
      <c r="C39" s="2273"/>
      <c r="D39" s="2273"/>
      <c r="E39" s="2273"/>
      <c r="F39" s="2273"/>
      <c r="G39" s="2273"/>
      <c r="H39" s="2273"/>
      <c r="I39" s="2273"/>
      <c r="J39" s="2276" t="s">
        <v>675</v>
      </c>
      <c r="K39" s="2276" t="s">
        <v>743</v>
      </c>
      <c r="L39" s="2289" t="s">
        <v>677</v>
      </c>
      <c r="M39" s="2300" t="s">
        <v>737</v>
      </c>
      <c r="N39" s="2300"/>
      <c r="O39" s="3387" t="s">
        <v>1298</v>
      </c>
      <c r="P39" s="3149"/>
      <c r="Q39" s="3149"/>
      <c r="R39" s="3388"/>
      <c r="S39" s="2855"/>
      <c r="T39" s="2279"/>
      <c r="U39" s="2856"/>
      <c r="V39" s="2279"/>
      <c r="W39" s="1494"/>
      <c r="X39" s="2310"/>
      <c r="Y39" s="1494"/>
    </row>
    <row r="40" spans="2:25" s="1468" customFormat="1" x14ac:dyDescent="0.25">
      <c r="B40" s="2276" t="s">
        <v>54</v>
      </c>
      <c r="C40" s="2273"/>
      <c r="D40" s="2273"/>
      <c r="E40" s="2273"/>
      <c r="F40" s="2273"/>
      <c r="G40" s="2273"/>
      <c r="H40" s="2273"/>
      <c r="I40" s="2273"/>
      <c r="J40" s="2281" t="s">
        <v>675</v>
      </c>
      <c r="K40" s="2281" t="s">
        <v>743</v>
      </c>
      <c r="L40" s="2319" t="s">
        <v>677</v>
      </c>
      <c r="M40" s="2320" t="s">
        <v>737</v>
      </c>
      <c r="N40" s="2320" t="s">
        <v>598</v>
      </c>
      <c r="O40" s="3455" t="s">
        <v>1823</v>
      </c>
      <c r="P40" s="3104"/>
      <c r="Q40" s="3104"/>
      <c r="R40" s="3456"/>
      <c r="S40" s="2855">
        <v>1101</v>
      </c>
      <c r="T40" s="2279">
        <v>20</v>
      </c>
      <c r="U40" s="2856">
        <v>1995</v>
      </c>
      <c r="V40" s="2279">
        <v>100</v>
      </c>
      <c r="W40" s="1494">
        <v>600000</v>
      </c>
      <c r="X40" s="2310">
        <v>450000</v>
      </c>
      <c r="Y40" s="1494">
        <v>1100000</v>
      </c>
    </row>
    <row r="41" spans="2:25" s="1468" customFormat="1" x14ac:dyDescent="0.25">
      <c r="B41" s="2276"/>
      <c r="C41" s="2273"/>
      <c r="D41" s="2273"/>
      <c r="E41" s="2273"/>
      <c r="F41" s="2273"/>
      <c r="G41" s="2273"/>
      <c r="H41" s="2273"/>
      <c r="I41" s="2273"/>
      <c r="J41" s="2281" t="s">
        <v>675</v>
      </c>
      <c r="K41" s="2281" t="s">
        <v>743</v>
      </c>
      <c r="L41" s="2319" t="s">
        <v>675</v>
      </c>
      <c r="M41" s="2320"/>
      <c r="N41" s="2320"/>
      <c r="O41" s="3387" t="s">
        <v>1813</v>
      </c>
      <c r="P41" s="3149"/>
      <c r="Q41" s="3149"/>
      <c r="R41" s="3388"/>
      <c r="S41" s="2279"/>
      <c r="T41" s="2856"/>
      <c r="U41" s="2855"/>
      <c r="V41" s="2279"/>
      <c r="W41" s="1494"/>
      <c r="X41" s="2310"/>
      <c r="Y41" s="1494"/>
    </row>
    <row r="42" spans="2:25" s="1468" customFormat="1" x14ac:dyDescent="0.25">
      <c r="B42" s="2276" t="s">
        <v>54</v>
      </c>
      <c r="C42" s="2273"/>
      <c r="D42" s="2273"/>
      <c r="E42" s="2273"/>
      <c r="F42" s="2273"/>
      <c r="G42" s="2273"/>
      <c r="H42" s="2273"/>
      <c r="I42" s="2273"/>
      <c r="J42" s="2281" t="s">
        <v>675</v>
      </c>
      <c r="K42" s="2281" t="s">
        <v>743</v>
      </c>
      <c r="L42" s="2319" t="s">
        <v>675</v>
      </c>
      <c r="M42" s="2320" t="s">
        <v>680</v>
      </c>
      <c r="N42" s="2320" t="s">
        <v>598</v>
      </c>
      <c r="O42" s="3455" t="s">
        <v>1814</v>
      </c>
      <c r="P42" s="3104"/>
      <c r="Q42" s="3104"/>
      <c r="R42" s="3456"/>
      <c r="S42" s="2855">
        <v>1101</v>
      </c>
      <c r="T42" s="2279">
        <v>20</v>
      </c>
      <c r="U42" s="2856">
        <v>1995</v>
      </c>
      <c r="V42" s="2279">
        <v>100</v>
      </c>
      <c r="W42" s="1494">
        <v>200000</v>
      </c>
      <c r="X42" s="2310">
        <v>150000</v>
      </c>
      <c r="Y42" s="1494">
        <v>200000</v>
      </c>
    </row>
    <row r="43" spans="2:25" s="1468" customFormat="1" x14ac:dyDescent="0.25">
      <c r="B43" s="2323"/>
      <c r="C43" s="2273"/>
      <c r="D43" s="2273"/>
      <c r="E43" s="2273"/>
      <c r="F43" s="2273"/>
      <c r="G43" s="2273"/>
      <c r="H43" s="2273"/>
      <c r="I43" s="2273"/>
      <c r="J43" s="2276" t="s">
        <v>675</v>
      </c>
      <c r="K43" s="2276" t="s">
        <v>743</v>
      </c>
      <c r="L43" s="2289" t="s">
        <v>722</v>
      </c>
      <c r="M43" s="2300"/>
      <c r="N43" s="2300"/>
      <c r="O43" s="3387" t="s">
        <v>1299</v>
      </c>
      <c r="P43" s="3149"/>
      <c r="Q43" s="3149"/>
      <c r="R43" s="3388"/>
      <c r="S43" s="2279"/>
      <c r="T43" s="2856"/>
      <c r="U43" s="2855"/>
      <c r="V43" s="2279"/>
      <c r="W43" s="1494"/>
      <c r="X43" s="2310"/>
      <c r="Y43" s="1494"/>
    </row>
    <row r="44" spans="2:25" s="1468" customFormat="1" x14ac:dyDescent="0.25">
      <c r="B44" s="2323"/>
      <c r="C44" s="2273"/>
      <c r="D44" s="2273"/>
      <c r="E44" s="2273"/>
      <c r="F44" s="2273"/>
      <c r="G44" s="2273"/>
      <c r="H44" s="2273"/>
      <c r="I44" s="2273"/>
      <c r="J44" s="2276" t="s">
        <v>675</v>
      </c>
      <c r="K44" s="2276" t="s">
        <v>743</v>
      </c>
      <c r="L44" s="2289" t="s">
        <v>722</v>
      </c>
      <c r="M44" s="2300" t="s">
        <v>677</v>
      </c>
      <c r="N44" s="2300"/>
      <c r="O44" s="3387" t="s">
        <v>1995</v>
      </c>
      <c r="P44" s="3149"/>
      <c r="Q44" s="3149"/>
      <c r="R44" s="3388"/>
      <c r="S44" s="2855"/>
      <c r="T44" s="2279"/>
      <c r="U44" s="2856"/>
      <c r="V44" s="2279"/>
      <c r="W44" s="1494"/>
      <c r="X44" s="2310"/>
      <c r="Y44" s="1494"/>
    </row>
    <row r="45" spans="2:25" s="1468" customFormat="1" x14ac:dyDescent="0.25">
      <c r="B45" s="2276" t="s">
        <v>54</v>
      </c>
      <c r="C45" s="2273"/>
      <c r="D45" s="2273"/>
      <c r="E45" s="2273"/>
      <c r="F45" s="2273"/>
      <c r="G45" s="2273"/>
      <c r="H45" s="2273"/>
      <c r="I45" s="2273"/>
      <c r="J45" s="2281" t="s">
        <v>675</v>
      </c>
      <c r="K45" s="2281" t="s">
        <v>743</v>
      </c>
      <c r="L45" s="2319" t="s">
        <v>722</v>
      </c>
      <c r="M45" s="2320" t="s">
        <v>677</v>
      </c>
      <c r="N45" s="2320" t="s">
        <v>598</v>
      </c>
      <c r="O45" s="3455" t="s">
        <v>1995</v>
      </c>
      <c r="P45" s="3104"/>
      <c r="Q45" s="3104"/>
      <c r="R45" s="3456"/>
      <c r="S45" s="2855">
        <v>1101</v>
      </c>
      <c r="T45" s="2279">
        <v>20</v>
      </c>
      <c r="U45" s="2856">
        <v>1955</v>
      </c>
      <c r="V45" s="2279">
        <v>100</v>
      </c>
      <c r="W45" s="1494">
        <v>2500000</v>
      </c>
      <c r="X45" s="2310">
        <v>1874999.97</v>
      </c>
      <c r="Y45" s="1494">
        <v>2000000</v>
      </c>
    </row>
    <row r="46" spans="2:25" s="1468" customFormat="1" x14ac:dyDescent="0.25">
      <c r="B46" s="2276"/>
      <c r="C46" s="2273"/>
      <c r="D46" s="2273"/>
      <c r="E46" s="2273"/>
      <c r="F46" s="2273"/>
      <c r="G46" s="2273"/>
      <c r="H46" s="2273"/>
      <c r="I46" s="2273"/>
      <c r="J46" s="2276" t="s">
        <v>675</v>
      </c>
      <c r="K46" s="2276" t="s">
        <v>743</v>
      </c>
      <c r="L46" s="2289" t="s">
        <v>722</v>
      </c>
      <c r="M46" s="2300" t="s">
        <v>738</v>
      </c>
      <c r="N46" s="2300"/>
      <c r="O46" s="3387" t="s">
        <v>846</v>
      </c>
      <c r="P46" s="3149"/>
      <c r="Q46" s="3149"/>
      <c r="R46" s="3388"/>
      <c r="S46" s="2279"/>
      <c r="T46" s="2856"/>
      <c r="U46" s="2855"/>
      <c r="V46" s="2279"/>
      <c r="W46" s="1494"/>
      <c r="X46" s="2310"/>
      <c r="Y46" s="1494"/>
    </row>
    <row r="47" spans="2:25" s="1468" customFormat="1" x14ac:dyDescent="0.25">
      <c r="B47" s="2276" t="s">
        <v>54</v>
      </c>
      <c r="C47" s="2273"/>
      <c r="D47" s="2273"/>
      <c r="E47" s="2273"/>
      <c r="F47" s="2273"/>
      <c r="G47" s="2273"/>
      <c r="H47" s="2273"/>
      <c r="I47" s="2273"/>
      <c r="J47" s="2281" t="s">
        <v>675</v>
      </c>
      <c r="K47" s="2281" t="s">
        <v>743</v>
      </c>
      <c r="L47" s="2319" t="s">
        <v>722</v>
      </c>
      <c r="M47" s="2320" t="s">
        <v>738</v>
      </c>
      <c r="N47" s="2320" t="s">
        <v>598</v>
      </c>
      <c r="O47" s="3455" t="s">
        <v>846</v>
      </c>
      <c r="P47" s="3104"/>
      <c r="Q47" s="3104"/>
      <c r="R47" s="3456"/>
      <c r="S47" s="2279">
        <v>1101</v>
      </c>
      <c r="T47" s="2856">
        <v>20</v>
      </c>
      <c r="U47" s="2855">
        <v>1955</v>
      </c>
      <c r="V47" s="2279">
        <v>100</v>
      </c>
      <c r="W47" s="1494"/>
      <c r="X47" s="2310"/>
      <c r="Y47" s="1494"/>
    </row>
    <row r="48" spans="2:25" s="1468" customFormat="1" x14ac:dyDescent="0.25">
      <c r="B48" s="2276"/>
      <c r="C48" s="2273"/>
      <c r="D48" s="2273"/>
      <c r="E48" s="2273"/>
      <c r="F48" s="2273"/>
      <c r="G48" s="2273"/>
      <c r="H48" s="2273"/>
      <c r="I48" s="2323"/>
      <c r="J48" s="2276" t="s">
        <v>675</v>
      </c>
      <c r="K48" s="2276" t="s">
        <v>743</v>
      </c>
      <c r="L48" s="2289" t="s">
        <v>723</v>
      </c>
      <c r="M48" s="2300"/>
      <c r="N48" s="2300"/>
      <c r="O48" s="3387" t="s">
        <v>847</v>
      </c>
      <c r="P48" s="3149"/>
      <c r="Q48" s="3149"/>
      <c r="R48" s="3388"/>
      <c r="S48" s="2855"/>
      <c r="T48" s="2855"/>
      <c r="U48" s="2855"/>
      <c r="V48" s="2279"/>
      <c r="W48" s="1494"/>
      <c r="X48" s="2099"/>
      <c r="Y48" s="1494"/>
    </row>
    <row r="49" spans="1:59" s="1468" customFormat="1" x14ac:dyDescent="0.25">
      <c r="B49" s="2276"/>
      <c r="C49" s="2273"/>
      <c r="D49" s="2273"/>
      <c r="E49" s="2273"/>
      <c r="F49" s="2273"/>
      <c r="G49" s="2273"/>
      <c r="H49" s="2273"/>
      <c r="I49" s="2323"/>
      <c r="J49" s="2276" t="s">
        <v>675</v>
      </c>
      <c r="K49" s="2276" t="s">
        <v>743</v>
      </c>
      <c r="L49" s="2289" t="s">
        <v>723</v>
      </c>
      <c r="M49" s="2300" t="s">
        <v>722</v>
      </c>
      <c r="N49" s="2300"/>
      <c r="O49" s="3387" t="s">
        <v>848</v>
      </c>
      <c r="P49" s="3149"/>
      <c r="Q49" s="3149"/>
      <c r="R49" s="3388"/>
      <c r="S49" s="2855"/>
      <c r="T49" s="2279"/>
      <c r="U49" s="2856"/>
      <c r="V49" s="2279"/>
      <c r="W49" s="1494"/>
      <c r="X49" s="2099"/>
      <c r="Y49" s="1494"/>
    </row>
    <row r="50" spans="1:59" s="1468" customFormat="1" ht="15.75" customHeight="1" x14ac:dyDescent="0.25">
      <c r="B50" s="2276" t="s">
        <v>54</v>
      </c>
      <c r="C50" s="2273"/>
      <c r="D50" s="2273"/>
      <c r="E50" s="2273"/>
      <c r="F50" s="2273"/>
      <c r="G50" s="2273"/>
      <c r="H50" s="2273"/>
      <c r="I50" s="2323"/>
      <c r="J50" s="2282" t="s">
        <v>675</v>
      </c>
      <c r="K50" s="2282" t="s">
        <v>743</v>
      </c>
      <c r="L50" s="2319" t="s">
        <v>723</v>
      </c>
      <c r="M50" s="2320" t="s">
        <v>722</v>
      </c>
      <c r="N50" s="2320" t="s">
        <v>598</v>
      </c>
      <c r="O50" s="3455" t="s">
        <v>848</v>
      </c>
      <c r="P50" s="3104"/>
      <c r="Q50" s="3104"/>
      <c r="R50" s="3456"/>
      <c r="S50" s="2279">
        <v>1101</v>
      </c>
      <c r="T50" s="2856">
        <v>20</v>
      </c>
      <c r="U50" s="2855">
        <v>1955</v>
      </c>
      <c r="V50" s="2279">
        <v>100</v>
      </c>
      <c r="W50" s="1494">
        <v>50000</v>
      </c>
      <c r="X50" s="2099">
        <v>37500</v>
      </c>
      <c r="Y50" s="1494">
        <v>100000</v>
      </c>
    </row>
    <row r="51" spans="1:59" s="2379" customFormat="1" ht="15.75" customHeight="1" x14ac:dyDescent="0.25">
      <c r="B51" s="2276" t="s">
        <v>54</v>
      </c>
      <c r="C51" s="2323"/>
      <c r="D51" s="2323"/>
      <c r="E51" s="2323"/>
      <c r="F51" s="2323"/>
      <c r="G51" s="2323"/>
      <c r="H51" s="2323"/>
      <c r="I51" s="2323"/>
      <c r="J51" s="2276" t="s">
        <v>675</v>
      </c>
      <c r="K51" s="2276" t="s">
        <v>743</v>
      </c>
      <c r="L51" s="2289" t="s">
        <v>723</v>
      </c>
      <c r="M51" s="2300" t="s">
        <v>743</v>
      </c>
      <c r="N51" s="2300"/>
      <c r="O51" s="3387" t="s">
        <v>2300</v>
      </c>
      <c r="P51" s="3149"/>
      <c r="Q51" s="3149"/>
      <c r="R51" s="3388"/>
      <c r="S51" s="2855"/>
      <c r="T51" s="2856"/>
      <c r="U51" s="2856"/>
      <c r="V51" s="2279"/>
      <c r="W51" s="2377"/>
      <c r="X51" s="2378"/>
      <c r="Y51" s="2377"/>
      <c r="Z51" s="1468"/>
      <c r="AA51" s="1468"/>
      <c r="AB51" s="1468"/>
      <c r="AC51" s="1468"/>
      <c r="AD51" s="1468"/>
      <c r="AE51" s="1468"/>
      <c r="AF51" s="1468"/>
      <c r="AG51" s="1468"/>
      <c r="AH51" s="1468"/>
      <c r="AI51" s="1468"/>
      <c r="AJ51" s="1468"/>
      <c r="AK51" s="1468"/>
      <c r="AL51" s="1468"/>
      <c r="AM51" s="1468"/>
      <c r="AN51" s="1468"/>
      <c r="AO51" s="1468"/>
      <c r="AP51" s="1468"/>
      <c r="AQ51" s="1468"/>
      <c r="AR51" s="1468"/>
      <c r="AS51" s="1468"/>
      <c r="AT51" s="1468"/>
      <c r="AU51" s="1468"/>
      <c r="AV51" s="1468"/>
      <c r="AW51" s="1468"/>
      <c r="AX51" s="1468"/>
      <c r="AY51" s="1468"/>
      <c r="AZ51" s="1468"/>
      <c r="BA51" s="1468"/>
      <c r="BB51" s="1468"/>
      <c r="BC51" s="1468"/>
      <c r="BD51" s="1468"/>
      <c r="BE51" s="1468"/>
      <c r="BF51" s="1468"/>
      <c r="BG51" s="1468"/>
    </row>
    <row r="52" spans="1:59" s="1468" customFormat="1" ht="15.75" customHeight="1" x14ac:dyDescent="0.25">
      <c r="B52" s="2276" t="s">
        <v>54</v>
      </c>
      <c r="C52" s="2273"/>
      <c r="D52" s="2273"/>
      <c r="E52" s="2273"/>
      <c r="F52" s="2273"/>
      <c r="G52" s="2273"/>
      <c r="H52" s="2273"/>
      <c r="I52" s="2323"/>
      <c r="J52" s="2282" t="s">
        <v>675</v>
      </c>
      <c r="K52" s="2282" t="s">
        <v>743</v>
      </c>
      <c r="L52" s="2319" t="s">
        <v>723</v>
      </c>
      <c r="M52" s="2320" t="s">
        <v>743</v>
      </c>
      <c r="N52" s="2320" t="s">
        <v>598</v>
      </c>
      <c r="O52" s="3455" t="s">
        <v>2300</v>
      </c>
      <c r="P52" s="3104"/>
      <c r="Q52" s="3104"/>
      <c r="R52" s="3456"/>
      <c r="S52" s="2855">
        <v>1101</v>
      </c>
      <c r="T52" s="2856">
        <v>20</v>
      </c>
      <c r="U52" s="2856">
        <v>1955</v>
      </c>
      <c r="V52" s="2279">
        <v>100</v>
      </c>
      <c r="W52" s="1494">
        <v>1000000</v>
      </c>
      <c r="X52" s="2099">
        <v>750000</v>
      </c>
      <c r="Y52" s="1494"/>
    </row>
    <row r="53" spans="1:59" s="1468" customFormat="1" x14ac:dyDescent="0.25">
      <c r="B53" s="2276"/>
      <c r="C53" s="2273"/>
      <c r="D53" s="2273"/>
      <c r="E53" s="2273"/>
      <c r="F53" s="2273"/>
      <c r="G53" s="2273"/>
      <c r="H53" s="2273"/>
      <c r="I53" s="2323"/>
      <c r="J53" s="2276" t="s">
        <v>675</v>
      </c>
      <c r="K53" s="2276" t="s">
        <v>743</v>
      </c>
      <c r="L53" s="2289" t="s">
        <v>723</v>
      </c>
      <c r="M53" s="2300" t="s">
        <v>734</v>
      </c>
      <c r="N53" s="2300"/>
      <c r="O53" s="3387" t="s">
        <v>849</v>
      </c>
      <c r="P53" s="3149"/>
      <c r="Q53" s="3149"/>
      <c r="R53" s="3388"/>
      <c r="S53" s="2855"/>
      <c r="T53" s="2279"/>
      <c r="U53" s="2856"/>
      <c r="V53" s="2279"/>
      <c r="W53" s="1494"/>
      <c r="X53" s="2099"/>
      <c r="Y53" s="1494"/>
    </row>
    <row r="54" spans="1:59" s="1468" customFormat="1" x14ac:dyDescent="0.25">
      <c r="B54" s="2276" t="s">
        <v>54</v>
      </c>
      <c r="C54" s="2273"/>
      <c r="D54" s="2273"/>
      <c r="E54" s="2273"/>
      <c r="F54" s="2273"/>
      <c r="G54" s="2273"/>
      <c r="H54" s="2273"/>
      <c r="I54" s="2273"/>
      <c r="J54" s="2281" t="s">
        <v>675</v>
      </c>
      <c r="K54" s="2281" t="s">
        <v>743</v>
      </c>
      <c r="L54" s="2319" t="s">
        <v>723</v>
      </c>
      <c r="M54" s="2320" t="s">
        <v>734</v>
      </c>
      <c r="N54" s="2320" t="s">
        <v>598</v>
      </c>
      <c r="O54" s="3418" t="s">
        <v>849</v>
      </c>
      <c r="P54" s="3419"/>
      <c r="Q54" s="3419"/>
      <c r="R54" s="3420"/>
      <c r="S54" s="2279">
        <v>1101</v>
      </c>
      <c r="T54" s="2279">
        <v>20</v>
      </c>
      <c r="U54" s="2279">
        <v>1955</v>
      </c>
      <c r="V54" s="2855">
        <v>100</v>
      </c>
      <c r="W54" s="1494">
        <v>300000</v>
      </c>
      <c r="X54" s="2099">
        <v>225000</v>
      </c>
      <c r="Y54" s="1494">
        <v>300000</v>
      </c>
    </row>
    <row r="55" spans="1:59" s="1468" customFormat="1" x14ac:dyDescent="0.25">
      <c r="B55" s="2276" t="s">
        <v>54</v>
      </c>
      <c r="C55" s="2273"/>
      <c r="D55" s="2273"/>
      <c r="E55" s="2273"/>
      <c r="F55" s="2273"/>
      <c r="G55" s="2273"/>
      <c r="H55" s="2273"/>
      <c r="I55" s="2273"/>
      <c r="J55" s="2281" t="s">
        <v>675</v>
      </c>
      <c r="K55" s="2281" t="s">
        <v>743</v>
      </c>
      <c r="L55" s="2823" t="s">
        <v>723</v>
      </c>
      <c r="M55" s="2355" t="s">
        <v>738</v>
      </c>
      <c r="N55" s="2355" t="s">
        <v>598</v>
      </c>
      <c r="O55" s="2858" t="s">
        <v>2580</v>
      </c>
      <c r="P55" s="2859"/>
      <c r="Q55" s="2859"/>
      <c r="R55" s="2860"/>
      <c r="S55" s="2294"/>
      <c r="T55" s="2294"/>
      <c r="U55" s="2294"/>
      <c r="V55" s="2380"/>
      <c r="W55" s="1494"/>
      <c r="X55" s="2099"/>
      <c r="Y55" s="1494">
        <v>800000</v>
      </c>
    </row>
    <row r="56" spans="1:59" s="1468" customFormat="1" x14ac:dyDescent="0.25">
      <c r="B56" s="2276"/>
      <c r="C56" s="2273"/>
      <c r="D56" s="2273"/>
      <c r="E56" s="2273"/>
      <c r="F56" s="2273"/>
      <c r="G56" s="2273"/>
      <c r="H56" s="2273"/>
      <c r="I56" s="2273"/>
      <c r="J56" s="2276" t="s">
        <v>675</v>
      </c>
      <c r="K56" s="2276" t="s">
        <v>743</v>
      </c>
      <c r="L56" s="2343" t="s">
        <v>738</v>
      </c>
      <c r="M56" s="2313"/>
      <c r="N56" s="2313"/>
      <c r="O56" s="3387" t="s">
        <v>1300</v>
      </c>
      <c r="P56" s="3149"/>
      <c r="Q56" s="3149"/>
      <c r="R56" s="3388"/>
      <c r="S56" s="2294"/>
      <c r="T56" s="2294"/>
      <c r="U56" s="2294"/>
      <c r="V56" s="2380"/>
      <c r="W56" s="1494"/>
      <c r="X56" s="2099"/>
      <c r="Y56" s="1494"/>
    </row>
    <row r="57" spans="1:59" s="1468" customFormat="1" x14ac:dyDescent="0.25">
      <c r="B57" s="2276"/>
      <c r="C57" s="2273"/>
      <c r="D57" s="2273"/>
      <c r="E57" s="2273"/>
      <c r="F57" s="2273"/>
      <c r="G57" s="2273"/>
      <c r="H57" s="2273"/>
      <c r="I57" s="2273"/>
      <c r="J57" s="2276" t="s">
        <v>675</v>
      </c>
      <c r="K57" s="2276" t="s">
        <v>743</v>
      </c>
      <c r="L57" s="2343" t="s">
        <v>738</v>
      </c>
      <c r="M57" s="2313" t="s">
        <v>680</v>
      </c>
      <c r="N57" s="2313"/>
      <c r="O57" s="3387" t="s">
        <v>1301</v>
      </c>
      <c r="P57" s="3149"/>
      <c r="Q57" s="3149"/>
      <c r="R57" s="3388"/>
      <c r="S57" s="2294"/>
      <c r="T57" s="2294"/>
      <c r="U57" s="2294"/>
      <c r="V57" s="2380"/>
      <c r="W57" s="1494"/>
      <c r="X57" s="2099"/>
      <c r="Y57" s="1494"/>
    </row>
    <row r="58" spans="1:59" s="1468" customFormat="1" x14ac:dyDescent="0.25">
      <c r="B58" s="2276" t="s">
        <v>54</v>
      </c>
      <c r="C58" s="2273"/>
      <c r="D58" s="2273"/>
      <c r="E58" s="2273"/>
      <c r="F58" s="2273"/>
      <c r="G58" s="2273"/>
      <c r="H58" s="2273"/>
      <c r="I58" s="2273"/>
      <c r="J58" s="2281" t="s">
        <v>675</v>
      </c>
      <c r="K58" s="2281" t="s">
        <v>743</v>
      </c>
      <c r="L58" s="2823" t="s">
        <v>738</v>
      </c>
      <c r="M58" s="2355" t="s">
        <v>680</v>
      </c>
      <c r="N58" s="2355" t="s">
        <v>598</v>
      </c>
      <c r="O58" s="3418" t="s">
        <v>1302</v>
      </c>
      <c r="P58" s="3419"/>
      <c r="Q58" s="3419"/>
      <c r="R58" s="3420"/>
      <c r="S58" s="2294">
        <v>1101</v>
      </c>
      <c r="T58" s="2294">
        <v>20</v>
      </c>
      <c r="U58" s="2294">
        <v>1955</v>
      </c>
      <c r="V58" s="2380">
        <v>100</v>
      </c>
      <c r="W58" s="1494">
        <v>200000</v>
      </c>
      <c r="X58" s="2099">
        <v>150000</v>
      </c>
      <c r="Y58" s="1494">
        <v>200000</v>
      </c>
    </row>
    <row r="59" spans="1:59" s="1468" customFormat="1" x14ac:dyDescent="0.25">
      <c r="B59" s="2338"/>
      <c r="C59" s="2315"/>
      <c r="D59" s="2315"/>
      <c r="E59" s="2273"/>
      <c r="F59" s="2315"/>
      <c r="G59" s="2315"/>
      <c r="H59" s="2315"/>
      <c r="I59" s="2315"/>
      <c r="J59" s="2338" t="s">
        <v>675</v>
      </c>
      <c r="K59" s="2338" t="s">
        <v>743</v>
      </c>
      <c r="L59" s="2343" t="s">
        <v>737</v>
      </c>
      <c r="M59" s="2313" t="s">
        <v>723</v>
      </c>
      <c r="N59" s="2313"/>
      <c r="O59" s="3387" t="s">
        <v>850</v>
      </c>
      <c r="P59" s="3149"/>
      <c r="Q59" s="3149"/>
      <c r="R59" s="3388"/>
      <c r="S59" s="2294"/>
      <c r="T59" s="2294"/>
      <c r="U59" s="2294"/>
      <c r="V59" s="2380"/>
      <c r="W59" s="2230"/>
      <c r="X59" s="2381"/>
      <c r="Y59" s="2230"/>
    </row>
    <row r="60" spans="1:59" s="1536" customFormat="1" ht="14.45" customHeight="1" thickBot="1" x14ac:dyDescent="0.3">
      <c r="B60" s="2382" t="s">
        <v>54</v>
      </c>
      <c r="C60" s="2941"/>
      <c r="D60" s="2383"/>
      <c r="E60" s="2383"/>
      <c r="F60" s="2383"/>
      <c r="G60" s="2383"/>
      <c r="H60" s="2383"/>
      <c r="I60" s="2383"/>
      <c r="J60" s="2365" t="s">
        <v>675</v>
      </c>
      <c r="K60" s="2365" t="s">
        <v>743</v>
      </c>
      <c r="L60" s="2365" t="s">
        <v>737</v>
      </c>
      <c r="M60" s="2365" t="s">
        <v>723</v>
      </c>
      <c r="N60" s="2365" t="s">
        <v>610</v>
      </c>
      <c r="O60" s="3579" t="s">
        <v>851</v>
      </c>
      <c r="P60" s="3562"/>
      <c r="Q60" s="3562"/>
      <c r="R60" s="3580"/>
      <c r="S60" s="2942">
        <v>1101</v>
      </c>
      <c r="T60" s="2295">
        <v>20</v>
      </c>
      <c r="U60" s="2295">
        <v>1955</v>
      </c>
      <c r="V60" s="2295">
        <v>100</v>
      </c>
      <c r="W60" s="2943">
        <v>200000</v>
      </c>
      <c r="X60" s="2944">
        <v>150000</v>
      </c>
      <c r="Y60" s="2943">
        <v>200000</v>
      </c>
      <c r="Z60" s="1468"/>
      <c r="AA60" s="1468"/>
      <c r="AB60" s="1468"/>
      <c r="AC60" s="1468"/>
      <c r="AD60" s="1468"/>
      <c r="AE60" s="1468"/>
      <c r="AF60" s="1468"/>
      <c r="AG60" s="1468"/>
      <c r="AH60" s="1468"/>
      <c r="AI60" s="1468"/>
      <c r="AJ60" s="1468"/>
      <c r="AK60" s="1468"/>
      <c r="AL60" s="1468"/>
      <c r="AM60" s="1468"/>
      <c r="AN60" s="1468"/>
      <c r="AO60" s="1468"/>
      <c r="AP60" s="1468"/>
      <c r="AQ60" s="1468"/>
      <c r="AR60" s="1468"/>
      <c r="AS60" s="1468"/>
      <c r="AT60" s="1468"/>
      <c r="AU60" s="1468"/>
      <c r="AV60" s="1468"/>
      <c r="AW60" s="1468"/>
      <c r="AX60" s="1468"/>
      <c r="AY60" s="1468"/>
      <c r="AZ60" s="1468"/>
      <c r="BA60" s="1468"/>
      <c r="BB60" s="1468"/>
      <c r="BC60" s="1468"/>
      <c r="BD60" s="1468"/>
      <c r="BE60" s="1468"/>
      <c r="BF60" s="1468"/>
      <c r="BG60" s="1468"/>
    </row>
    <row r="61" spans="1:59" s="1888" customFormat="1" ht="15.75" thickBot="1" x14ac:dyDescent="0.3">
      <c r="A61" s="1468"/>
      <c r="B61" s="3576" t="s">
        <v>9</v>
      </c>
      <c r="C61" s="3577"/>
      <c r="D61" s="3577"/>
      <c r="E61" s="3577"/>
      <c r="F61" s="3577"/>
      <c r="G61" s="3577"/>
      <c r="H61" s="3577"/>
      <c r="I61" s="3577"/>
      <c r="J61" s="3577"/>
      <c r="K61" s="3577"/>
      <c r="L61" s="3577"/>
      <c r="M61" s="3577"/>
      <c r="N61" s="3577"/>
      <c r="O61" s="3577"/>
      <c r="P61" s="3577"/>
      <c r="Q61" s="3577"/>
      <c r="R61" s="3577"/>
      <c r="S61" s="3577"/>
      <c r="T61" s="3577"/>
      <c r="U61" s="3577"/>
      <c r="V61" s="3578"/>
      <c r="W61" s="1891">
        <f>SUM(W14:W60)</f>
        <v>13339342.6</v>
      </c>
      <c r="X61" s="1891">
        <f>SUM(X15:X60)</f>
        <v>10004494.17</v>
      </c>
      <c r="Y61" s="1891">
        <f>SUM(Y15:Y60)</f>
        <v>13217196.800000001</v>
      </c>
      <c r="Z61" s="1246"/>
      <c r="AA61" s="1246"/>
      <c r="AB61" s="1246"/>
      <c r="AC61" s="1246"/>
      <c r="AD61" s="1246"/>
      <c r="AE61" s="1246"/>
      <c r="AF61" s="1246"/>
      <c r="AG61" s="1246"/>
      <c r="AH61" s="1246"/>
      <c r="AI61" s="1246"/>
      <c r="AJ61" s="1246"/>
      <c r="AK61" s="1246"/>
      <c r="AL61" s="1246"/>
      <c r="AM61" s="1246"/>
      <c r="AN61" s="1246"/>
      <c r="AO61" s="1246"/>
      <c r="AP61" s="1246"/>
      <c r="AQ61" s="1246"/>
      <c r="AR61" s="1246"/>
      <c r="AS61" s="1246"/>
      <c r="AT61" s="1246"/>
      <c r="AU61" s="1246"/>
      <c r="AV61" s="1246"/>
      <c r="AW61" s="1246"/>
      <c r="AX61" s="1246"/>
      <c r="AY61" s="1246"/>
      <c r="AZ61" s="1246"/>
      <c r="BA61" s="1246"/>
      <c r="BB61" s="1246"/>
      <c r="BC61" s="1246"/>
      <c r="BD61" s="1246"/>
      <c r="BE61" s="1246"/>
      <c r="BF61" s="1246"/>
      <c r="BG61" s="1246"/>
    </row>
    <row r="62" spans="1:59" x14ac:dyDescent="0.25">
      <c r="B62" s="55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62"/>
      <c r="Z62" s="1246"/>
      <c r="AA62" s="1246"/>
      <c r="AB62" s="1246"/>
      <c r="AC62" s="1246"/>
      <c r="AD62" s="1246"/>
      <c r="AE62" s="1246"/>
      <c r="AF62" s="1246"/>
      <c r="AG62" s="1246"/>
      <c r="AH62" s="1246"/>
      <c r="AI62" s="1246"/>
      <c r="AJ62" s="1246"/>
      <c r="AK62" s="1246"/>
      <c r="AL62" s="1246"/>
      <c r="AM62" s="1246"/>
      <c r="AN62" s="1246"/>
      <c r="AO62" s="1246"/>
      <c r="AP62" s="1246"/>
      <c r="AQ62" s="1246"/>
      <c r="AR62" s="1246"/>
      <c r="AS62" s="1246"/>
      <c r="AT62" s="1246"/>
      <c r="AU62" s="1246"/>
      <c r="AV62" s="1246"/>
      <c r="AW62" s="1246"/>
      <c r="AX62" s="1246"/>
      <c r="AY62" s="1246"/>
      <c r="AZ62" s="1246"/>
      <c r="BA62" s="1246"/>
      <c r="BB62" s="1246"/>
      <c r="BC62" s="1246"/>
      <c r="BD62" s="1246"/>
      <c r="BE62" s="1246"/>
      <c r="BF62" s="1246"/>
      <c r="BG62" s="1246"/>
    </row>
    <row r="63" spans="1:59" x14ac:dyDescent="0.25">
      <c r="B63" s="55"/>
      <c r="C63" s="18"/>
      <c r="D63" s="18"/>
      <c r="E63" s="18"/>
      <c r="F63" s="18"/>
      <c r="G63" s="26"/>
      <c r="H63" s="26"/>
      <c r="I63" s="26"/>
      <c r="J63" s="26"/>
      <c r="K63" s="26"/>
      <c r="L63" s="26"/>
      <c r="M63" s="18"/>
      <c r="N63" s="18"/>
      <c r="O63" s="18"/>
      <c r="P63" s="18"/>
      <c r="Q63" s="26"/>
      <c r="R63" s="26"/>
      <c r="S63" s="26"/>
      <c r="T63" s="26"/>
      <c r="U63" s="26"/>
      <c r="V63" s="18"/>
      <c r="W63" s="18"/>
      <c r="X63" s="18"/>
      <c r="Y63" s="62"/>
    </row>
    <row r="64" spans="1:59" x14ac:dyDescent="0.25">
      <c r="B64" s="55"/>
      <c r="C64" s="3131" t="s">
        <v>28</v>
      </c>
      <c r="D64" s="3131"/>
      <c r="E64" s="3131"/>
      <c r="F64" s="3131"/>
      <c r="G64" s="26"/>
      <c r="H64" s="26"/>
      <c r="I64" s="26"/>
      <c r="J64" s="26"/>
      <c r="K64" s="26"/>
      <c r="L64" s="26"/>
      <c r="M64" s="3000" t="s">
        <v>763</v>
      </c>
      <c r="N64" s="3000"/>
      <c r="O64" s="3000"/>
      <c r="P64" s="3000"/>
      <c r="Q64" s="26"/>
      <c r="R64" s="26"/>
      <c r="S64" s="26"/>
      <c r="T64" s="26"/>
      <c r="U64" s="26"/>
      <c r="V64" s="513" t="s">
        <v>793</v>
      </c>
      <c r="W64" s="513"/>
      <c r="X64" s="513"/>
      <c r="Y64" s="62"/>
    </row>
    <row r="65" spans="2:25" ht="9" customHeight="1" thickBot="1" x14ac:dyDescent="0.3">
      <c r="B65" s="63"/>
      <c r="C65" s="179"/>
      <c r="D65" s="179"/>
      <c r="E65" s="179"/>
      <c r="F65" s="179"/>
      <c r="G65" s="179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68"/>
    </row>
    <row r="66" spans="2:25" x14ac:dyDescent="0.25">
      <c r="Y66">
        <v>41</v>
      </c>
    </row>
  </sheetData>
  <mergeCells count="81">
    <mergeCell ref="O50:R50"/>
    <mergeCell ref="O59:R59"/>
    <mergeCell ref="O60:R60"/>
    <mergeCell ref="O53:R53"/>
    <mergeCell ref="O54:R54"/>
    <mergeCell ref="O56:R56"/>
    <mergeCell ref="O57:R57"/>
    <mergeCell ref="O58:R58"/>
    <mergeCell ref="O51:R51"/>
    <mergeCell ref="O52:R52"/>
    <mergeCell ref="O45:R45"/>
    <mergeCell ref="O46:R46"/>
    <mergeCell ref="O47:R47"/>
    <mergeCell ref="O48:R48"/>
    <mergeCell ref="O49:R49"/>
    <mergeCell ref="O40:R40"/>
    <mergeCell ref="O41:R41"/>
    <mergeCell ref="O42:R42"/>
    <mergeCell ref="O43:R43"/>
    <mergeCell ref="O44:R44"/>
    <mergeCell ref="O35:R35"/>
    <mergeCell ref="O36:R36"/>
    <mergeCell ref="O37:R37"/>
    <mergeCell ref="O38:R38"/>
    <mergeCell ref="O39:R39"/>
    <mergeCell ref="F6:I6"/>
    <mergeCell ref="F10:F13"/>
    <mergeCell ref="E10:E13"/>
    <mergeCell ref="M64:P64"/>
    <mergeCell ref="C64:F64"/>
    <mergeCell ref="I9:I13"/>
    <mergeCell ref="J10:J13"/>
    <mergeCell ref="K10:K13"/>
    <mergeCell ref="J9:N9"/>
    <mergeCell ref="D9:H9"/>
    <mergeCell ref="G10:G13"/>
    <mergeCell ref="H10:H13"/>
    <mergeCell ref="O14:R14"/>
    <mergeCell ref="B61:V61"/>
    <mergeCell ref="B7:Y7"/>
    <mergeCell ref="S9:S13"/>
    <mergeCell ref="B1:Y1"/>
    <mergeCell ref="B2:Y2"/>
    <mergeCell ref="B3:Y3"/>
    <mergeCell ref="B4:Y4"/>
    <mergeCell ref="B5:C5"/>
    <mergeCell ref="W5:X5"/>
    <mergeCell ref="B9:B13"/>
    <mergeCell ref="C9:C13"/>
    <mergeCell ref="D10:D13"/>
    <mergeCell ref="U9:U13"/>
    <mergeCell ref="T9:T13"/>
    <mergeCell ref="L10:L13"/>
    <mergeCell ref="M10:M13"/>
    <mergeCell ref="N10:N13"/>
    <mergeCell ref="O9:R13"/>
    <mergeCell ref="Y10:Y13"/>
    <mergeCell ref="X10:X13"/>
    <mergeCell ref="W10:W13"/>
    <mergeCell ref="V9:V13"/>
    <mergeCell ref="O15:R15"/>
    <mergeCell ref="O20:R20"/>
    <mergeCell ref="W9:X9"/>
    <mergeCell ref="O16:R16"/>
    <mergeCell ref="O17:R17"/>
    <mergeCell ref="O18:R18"/>
    <mergeCell ref="O19:R19"/>
    <mergeCell ref="O26:R26"/>
    <mergeCell ref="O21:R21"/>
    <mergeCell ref="O22:R22"/>
    <mergeCell ref="O23:R23"/>
    <mergeCell ref="O24:R24"/>
    <mergeCell ref="O25:R25"/>
    <mergeCell ref="O31:R31"/>
    <mergeCell ref="O32:R32"/>
    <mergeCell ref="O33:R33"/>
    <mergeCell ref="O34:R34"/>
    <mergeCell ref="O27:R27"/>
    <mergeCell ref="O28:R28"/>
    <mergeCell ref="O30:R30"/>
    <mergeCell ref="O29:R29"/>
  </mergeCells>
  <pageMargins left="1" right="1" top="1" bottom="1" header="0.5" footer="0.5"/>
  <pageSetup paperSize="5" scale="49" fitToWidth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FF0000"/>
    <pageSetUpPr fitToPage="1"/>
  </sheetPr>
  <dimension ref="A1:AQ65"/>
  <sheetViews>
    <sheetView zoomScaleNormal="100" workbookViewId="0">
      <selection activeCell="G27" sqref="G27"/>
    </sheetView>
  </sheetViews>
  <sheetFormatPr baseColWidth="10" defaultRowHeight="15" outlineLevelRow="1" x14ac:dyDescent="0.25"/>
  <cols>
    <col min="1" max="1" width="6.85546875" style="1246" customWidth="1"/>
    <col min="2" max="2" width="7.28515625" customWidth="1"/>
    <col min="3" max="3" width="5.7109375" customWidth="1"/>
    <col min="4" max="4" width="4" customWidth="1"/>
    <col min="5" max="5" width="4.28515625" customWidth="1"/>
    <col min="6" max="6" width="5.5703125" customWidth="1"/>
    <col min="7" max="7" width="5.7109375" customWidth="1"/>
    <col min="8" max="8" width="3.140625" customWidth="1"/>
    <col min="9" max="9" width="3.85546875" customWidth="1"/>
    <col min="10" max="10" width="2.7109375" customWidth="1"/>
    <col min="11" max="11" width="2.5703125" customWidth="1"/>
    <col min="12" max="12" width="3.7109375" customWidth="1"/>
    <col min="13" max="13" width="3.42578125" customWidth="1"/>
    <col min="14" max="14" width="3.140625" customWidth="1"/>
    <col min="18" max="18" width="19.85546875" customWidth="1"/>
    <col min="19" max="19" width="9.85546875" customWidth="1"/>
    <col min="21" max="21" width="12.42578125" customWidth="1"/>
    <col min="22" max="22" width="14.7109375" customWidth="1"/>
    <col min="23" max="23" width="20.85546875" customWidth="1"/>
    <col min="24" max="24" width="16.85546875" customWidth="1"/>
    <col min="25" max="25" width="22.2851562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6" customHeight="1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3102" t="s">
        <v>684</v>
      </c>
      <c r="C5" s="3036"/>
      <c r="D5" s="3036"/>
      <c r="E5" s="268"/>
      <c r="F5" s="268"/>
      <c r="G5" s="268"/>
      <c r="H5" s="268"/>
      <c r="I5" s="268"/>
      <c r="J5" s="268"/>
      <c r="K5" s="34"/>
      <c r="L5" s="34"/>
      <c r="M5" s="268"/>
      <c r="N5" s="268"/>
      <c r="O5" s="268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3037"/>
    </row>
    <row r="6" spans="2:25" ht="18" customHeight="1" x14ac:dyDescent="0.25">
      <c r="B6" s="55"/>
      <c r="C6" s="2"/>
      <c r="D6" s="2"/>
      <c r="E6" s="2"/>
      <c r="F6" s="1247"/>
      <c r="G6" s="1309" t="s">
        <v>2097</v>
      </c>
      <c r="H6" s="1309"/>
      <c r="I6" s="1247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25" x14ac:dyDescent="0.25">
      <c r="B7" s="3038"/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ht="4.9000000000000004" customHeight="1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x14ac:dyDescent="0.25">
      <c r="B9" s="471" t="s">
        <v>794</v>
      </c>
      <c r="C9" s="119"/>
      <c r="D9" s="119"/>
      <c r="E9" s="119"/>
      <c r="F9" s="2"/>
      <c r="G9" s="2"/>
      <c r="H9" s="2"/>
      <c r="I9" s="2"/>
      <c r="J9" s="2"/>
      <c r="K9" s="2"/>
      <c r="L9" s="3000" t="s">
        <v>795</v>
      </c>
      <c r="M9" s="3000"/>
      <c r="N9" s="3000"/>
      <c r="O9" s="3000"/>
      <c r="P9" s="3000"/>
      <c r="Q9" s="3000"/>
      <c r="R9" s="3000"/>
      <c r="S9" s="3000"/>
      <c r="T9" s="3000"/>
      <c r="U9" s="445"/>
      <c r="V9" s="445"/>
      <c r="W9" s="2"/>
      <c r="X9" s="2"/>
      <c r="Y9" s="62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25" ht="17.25" customHeight="1" thickBot="1" x14ac:dyDescent="0.3">
      <c r="B11" s="3401" t="s">
        <v>757</v>
      </c>
      <c r="C11" s="3401" t="s">
        <v>796</v>
      </c>
      <c r="D11" s="3009" t="s">
        <v>798</v>
      </c>
      <c r="E11" s="3010"/>
      <c r="F11" s="3010"/>
      <c r="G11" s="3010"/>
      <c r="H11" s="3011"/>
      <c r="I11" s="3401" t="s">
        <v>713</v>
      </c>
      <c r="J11" s="3010" t="s">
        <v>45</v>
      </c>
      <c r="K11" s="3010"/>
      <c r="L11" s="3010"/>
      <c r="M11" s="3010"/>
      <c r="N11" s="3011"/>
      <c r="O11" s="55"/>
      <c r="P11" s="2"/>
      <c r="Q11" s="2"/>
      <c r="R11" s="62"/>
      <c r="S11" s="3394" t="s">
        <v>22</v>
      </c>
      <c r="T11" s="3394" t="s">
        <v>47</v>
      </c>
      <c r="U11" s="3394" t="s">
        <v>678</v>
      </c>
      <c r="V11" s="3394" t="s">
        <v>799</v>
      </c>
      <c r="W11" s="3413" t="s">
        <v>2305</v>
      </c>
      <c r="X11" s="3414"/>
      <c r="Y11" s="221" t="s">
        <v>2455</v>
      </c>
    </row>
    <row r="12" spans="2:25" ht="19.5" customHeight="1" x14ac:dyDescent="0.25">
      <c r="B12" s="3402"/>
      <c r="C12" s="3402"/>
      <c r="D12" s="3401" t="s">
        <v>20</v>
      </c>
      <c r="E12" s="3401" t="s">
        <v>21</v>
      </c>
      <c r="F12" s="3401" t="s">
        <v>797</v>
      </c>
      <c r="G12" s="3401" t="s">
        <v>693</v>
      </c>
      <c r="H12" s="3401" t="s">
        <v>694</v>
      </c>
      <c r="I12" s="3402"/>
      <c r="J12" s="3401" t="s">
        <v>671</v>
      </c>
      <c r="K12" s="3401" t="s">
        <v>299</v>
      </c>
      <c r="L12" s="3402" t="s">
        <v>5</v>
      </c>
      <c r="M12" s="3402" t="s">
        <v>113</v>
      </c>
      <c r="N12" s="3402" t="s">
        <v>6</v>
      </c>
      <c r="O12" s="55"/>
      <c r="P12" s="2"/>
      <c r="Q12" s="2"/>
      <c r="R12" s="62"/>
      <c r="S12" s="3403"/>
      <c r="T12" s="3395"/>
      <c r="U12" s="3395"/>
      <c r="V12" s="3395"/>
      <c r="W12" s="3394" t="s">
        <v>760</v>
      </c>
      <c r="X12" s="3394" t="s">
        <v>717</v>
      </c>
      <c r="Y12" s="3394" t="s">
        <v>269</v>
      </c>
    </row>
    <row r="13" spans="2:25" ht="19.5" customHeight="1" x14ac:dyDescent="0.25">
      <c r="B13" s="3402"/>
      <c r="C13" s="3402"/>
      <c r="D13" s="3402"/>
      <c r="E13" s="3402"/>
      <c r="F13" s="3402"/>
      <c r="G13" s="3402"/>
      <c r="H13" s="3402"/>
      <c r="I13" s="3402"/>
      <c r="J13" s="3402"/>
      <c r="K13" s="3402"/>
      <c r="L13" s="3402"/>
      <c r="M13" s="3402"/>
      <c r="N13" s="3402"/>
      <c r="O13" s="2999" t="s">
        <v>46</v>
      </c>
      <c r="P13" s="3000"/>
      <c r="Q13" s="3000"/>
      <c r="R13" s="3001"/>
      <c r="S13" s="3403"/>
      <c r="T13" s="3395"/>
      <c r="U13" s="3395"/>
      <c r="V13" s="3395"/>
      <c r="W13" s="3395"/>
      <c r="X13" s="3395"/>
      <c r="Y13" s="3395"/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2"/>
      <c r="M14" s="3402"/>
      <c r="N14" s="3402"/>
      <c r="O14" s="55"/>
      <c r="P14" s="2"/>
      <c r="Q14" s="2"/>
      <c r="R14" s="62"/>
      <c r="S14" s="3403"/>
      <c r="T14" s="3395"/>
      <c r="U14" s="3395"/>
      <c r="V14" s="3395"/>
      <c r="W14" s="3395"/>
      <c r="X14" s="3395"/>
      <c r="Y14" s="3395"/>
    </row>
    <row r="15" spans="2:25" ht="24" customHeight="1" thickBot="1" x14ac:dyDescent="0.3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2"/>
      <c r="M15" s="3402"/>
      <c r="N15" s="3402"/>
      <c r="O15" s="63"/>
      <c r="P15" s="64"/>
      <c r="Q15" s="64"/>
      <c r="R15" s="65"/>
      <c r="S15" s="3478"/>
      <c r="T15" s="3481"/>
      <c r="U15" s="3481"/>
      <c r="V15" s="3481"/>
      <c r="W15" s="3481"/>
      <c r="X15" s="3481"/>
      <c r="Y15" s="3481"/>
    </row>
    <row r="16" spans="2:25" ht="15.75" thickBot="1" x14ac:dyDescent="0.3">
      <c r="B16" s="454">
        <v>1</v>
      </c>
      <c r="C16" s="455">
        <v>2</v>
      </c>
      <c r="D16" s="455">
        <v>3</v>
      </c>
      <c r="E16" s="455">
        <v>4</v>
      </c>
      <c r="F16" s="455">
        <v>5</v>
      </c>
      <c r="G16" s="455">
        <v>6</v>
      </c>
      <c r="H16" s="455">
        <v>7</v>
      </c>
      <c r="I16" s="455"/>
      <c r="J16" s="476">
        <v>8</v>
      </c>
      <c r="K16" s="455">
        <v>9</v>
      </c>
      <c r="L16" s="451">
        <v>10</v>
      </c>
      <c r="M16" s="451">
        <v>11</v>
      </c>
      <c r="N16" s="451">
        <v>12</v>
      </c>
      <c r="O16" s="3010">
        <v>13</v>
      </c>
      <c r="P16" s="3010"/>
      <c r="Q16" s="3010"/>
      <c r="R16" s="3010"/>
      <c r="S16" s="97"/>
      <c r="T16" s="97">
        <v>14</v>
      </c>
      <c r="U16" s="448">
        <v>15</v>
      </c>
      <c r="V16" s="448">
        <v>16</v>
      </c>
      <c r="W16" s="97">
        <v>17</v>
      </c>
      <c r="X16" s="97">
        <v>18</v>
      </c>
      <c r="Y16" s="449">
        <v>19</v>
      </c>
    </row>
    <row r="17" spans="2:43" x14ac:dyDescent="0.25">
      <c r="B17" s="125"/>
      <c r="C17" s="29"/>
      <c r="D17" s="506" t="s">
        <v>598</v>
      </c>
      <c r="E17" s="506" t="s">
        <v>541</v>
      </c>
      <c r="F17" s="506" t="s">
        <v>542</v>
      </c>
      <c r="G17" s="1333"/>
      <c r="H17" s="29"/>
      <c r="I17" s="29"/>
      <c r="J17" s="1271">
        <v>3</v>
      </c>
      <c r="K17" s="1271"/>
      <c r="L17" s="1942"/>
      <c r="M17" s="247"/>
      <c r="N17" s="247"/>
      <c r="O17" s="3223" t="s">
        <v>852</v>
      </c>
      <c r="P17" s="2993"/>
      <c r="Q17" s="2993"/>
      <c r="R17" s="3224"/>
      <c r="S17" s="453"/>
      <c r="T17" s="453"/>
      <c r="U17" s="259"/>
      <c r="V17" s="259"/>
      <c r="W17" s="469"/>
      <c r="X17" s="469"/>
      <c r="Y17" s="469"/>
    </row>
    <row r="18" spans="2:43" x14ac:dyDescent="0.25">
      <c r="B18" s="440"/>
      <c r="C18" s="412"/>
      <c r="D18" s="412"/>
      <c r="E18" s="412"/>
      <c r="F18" s="412"/>
      <c r="G18" s="412"/>
      <c r="H18" s="412"/>
      <c r="I18" s="412"/>
      <c r="J18" s="1334" t="s">
        <v>722</v>
      </c>
      <c r="K18" s="1334"/>
      <c r="L18" s="501"/>
      <c r="M18" s="1136"/>
      <c r="N18" s="1136"/>
      <c r="O18" s="3209" t="s">
        <v>853</v>
      </c>
      <c r="P18" s="2996"/>
      <c r="Q18" s="2996"/>
      <c r="R18" s="3210"/>
      <c r="S18" s="526"/>
      <c r="T18" s="526"/>
      <c r="U18" s="259"/>
      <c r="V18" s="259"/>
      <c r="W18" s="469"/>
      <c r="X18" s="469"/>
      <c r="Y18" s="469"/>
    </row>
    <row r="19" spans="2:43" x14ac:dyDescent="0.25">
      <c r="B19" s="440"/>
      <c r="C19" s="412"/>
      <c r="D19" s="412"/>
      <c r="E19" s="412"/>
      <c r="F19" s="412"/>
      <c r="G19" s="412"/>
      <c r="H19" s="412"/>
      <c r="I19" s="412"/>
      <c r="J19" s="1334" t="s">
        <v>722</v>
      </c>
      <c r="K19" s="1334" t="s">
        <v>677</v>
      </c>
      <c r="L19" s="501"/>
      <c r="M19" s="1136"/>
      <c r="N19" s="542"/>
      <c r="O19" s="2995" t="s">
        <v>854</v>
      </c>
      <c r="P19" s="2996"/>
      <c r="Q19" s="2996"/>
      <c r="R19" s="2997"/>
      <c r="S19" s="511"/>
      <c r="T19" s="526"/>
      <c r="U19" s="259"/>
      <c r="V19" s="259"/>
      <c r="W19" s="469"/>
      <c r="X19" s="469"/>
      <c r="Y19" s="469"/>
    </row>
    <row r="20" spans="2:43" x14ac:dyDescent="0.25">
      <c r="B20" s="440"/>
      <c r="C20" s="412"/>
      <c r="D20" s="412"/>
      <c r="E20" s="412"/>
      <c r="F20" s="412"/>
      <c r="G20" s="412"/>
      <c r="H20" s="412"/>
      <c r="I20" s="412"/>
      <c r="J20" s="1334" t="s">
        <v>722</v>
      </c>
      <c r="K20" s="1334" t="s">
        <v>677</v>
      </c>
      <c r="L20" s="501" t="s">
        <v>677</v>
      </c>
      <c r="M20" s="1136"/>
      <c r="N20" s="542"/>
      <c r="O20" s="2995" t="s">
        <v>855</v>
      </c>
      <c r="P20" s="2996"/>
      <c r="Q20" s="2996"/>
      <c r="R20" s="2997"/>
      <c r="S20" s="511"/>
      <c r="T20" s="526"/>
      <c r="U20" s="259"/>
      <c r="V20" s="259"/>
      <c r="W20" s="469"/>
      <c r="X20" s="469"/>
      <c r="Y20" s="469"/>
    </row>
    <row r="21" spans="2:43" s="1469" customFormat="1" x14ac:dyDescent="0.25">
      <c r="B21" s="2177"/>
      <c r="C21" s="2160"/>
      <c r="D21" s="2160"/>
      <c r="E21" s="2160"/>
      <c r="F21" s="2160"/>
      <c r="G21" s="2160"/>
      <c r="H21" s="2160"/>
      <c r="I21" s="2160"/>
      <c r="J21" s="2159" t="s">
        <v>722</v>
      </c>
      <c r="K21" s="2159" t="s">
        <v>677</v>
      </c>
      <c r="L21" s="2172" t="s">
        <v>677</v>
      </c>
      <c r="M21" s="2157" t="s">
        <v>677</v>
      </c>
      <c r="N21" s="2178" t="s">
        <v>598</v>
      </c>
      <c r="O21" s="2989" t="s">
        <v>855</v>
      </c>
      <c r="P21" s="2990"/>
      <c r="Q21" s="2990"/>
      <c r="R21" s="2991"/>
      <c r="S21" s="2179"/>
      <c r="T21" s="2162"/>
      <c r="U21" s="2180"/>
      <c r="V21" s="2180"/>
      <c r="W21" s="1473"/>
      <c r="X21" s="1473"/>
      <c r="Y21" s="1473"/>
    </row>
    <row r="22" spans="2:43" s="1469" customFormat="1" outlineLevel="1" x14ac:dyDescent="0.25">
      <c r="B22" s="2158" t="s">
        <v>53</v>
      </c>
      <c r="C22" s="2159" t="s">
        <v>860</v>
      </c>
      <c r="D22" s="2160"/>
      <c r="E22" s="2160"/>
      <c r="F22" s="2160"/>
      <c r="G22" s="2160"/>
      <c r="H22" s="2160"/>
      <c r="I22" s="2160"/>
      <c r="J22" s="2161" t="s">
        <v>722</v>
      </c>
      <c r="K22" s="2161" t="s">
        <v>677</v>
      </c>
      <c r="L22" s="2169">
        <v>1</v>
      </c>
      <c r="M22" s="2168" t="s">
        <v>677</v>
      </c>
      <c r="N22" s="2181" t="s">
        <v>598</v>
      </c>
      <c r="O22" s="3157" t="s">
        <v>856</v>
      </c>
      <c r="P22" s="3158"/>
      <c r="Q22" s="3158"/>
      <c r="R22" s="3159"/>
      <c r="S22" s="2179"/>
      <c r="T22" s="2162"/>
      <c r="U22" s="2180"/>
      <c r="V22" s="2180"/>
      <c r="W22" s="1471"/>
      <c r="X22" s="1471"/>
      <c r="Y22" s="1471"/>
    </row>
    <row r="23" spans="2:43" s="1469" customFormat="1" outlineLevel="1" x14ac:dyDescent="0.25">
      <c r="B23" s="2182"/>
      <c r="C23" s="2133"/>
      <c r="D23" s="2133"/>
      <c r="E23" s="2133"/>
      <c r="F23" s="2133"/>
      <c r="G23" s="2133"/>
      <c r="H23" s="2133"/>
      <c r="I23" s="2133"/>
      <c r="J23" s="2135" t="s">
        <v>722</v>
      </c>
      <c r="K23" s="2135" t="s">
        <v>675</v>
      </c>
      <c r="L23" s="2141"/>
      <c r="M23" s="2132"/>
      <c r="N23" s="2165"/>
      <c r="O23" s="3450" t="s">
        <v>857</v>
      </c>
      <c r="P23" s="2990"/>
      <c r="Q23" s="2990"/>
      <c r="R23" s="3451"/>
      <c r="S23" s="2166"/>
      <c r="T23" s="2163"/>
      <c r="U23" s="2183"/>
      <c r="V23" s="2183"/>
      <c r="W23" s="1471"/>
      <c r="X23" s="1471"/>
      <c r="Y23" s="1471"/>
      <c r="Z23" s="1468"/>
      <c r="AA23" s="1468"/>
      <c r="AB23" s="1468"/>
      <c r="AC23" s="1468"/>
      <c r="AD23" s="1468"/>
      <c r="AE23" s="1468"/>
      <c r="AF23" s="1468"/>
      <c r="AG23" s="1468"/>
      <c r="AH23" s="1468"/>
      <c r="AI23" s="1468"/>
      <c r="AJ23" s="1468"/>
      <c r="AK23" s="1468"/>
      <c r="AL23" s="1468"/>
      <c r="AM23" s="1468"/>
      <c r="AN23" s="1468"/>
      <c r="AO23" s="1468"/>
      <c r="AP23" s="1468"/>
      <c r="AQ23" s="1468"/>
    </row>
    <row r="24" spans="2:43" s="1469" customFormat="1" outlineLevel="1" x14ac:dyDescent="0.25">
      <c r="B24" s="2182"/>
      <c r="C24" s="2133"/>
      <c r="D24" s="2133"/>
      <c r="E24" s="2133"/>
      <c r="F24" s="2133"/>
      <c r="G24" s="2133"/>
      <c r="H24" s="2133"/>
      <c r="I24" s="2133"/>
      <c r="J24" s="2135" t="s">
        <v>722</v>
      </c>
      <c r="K24" s="2135" t="s">
        <v>675</v>
      </c>
      <c r="L24" s="2141" t="s">
        <v>677</v>
      </c>
      <c r="M24" s="2132"/>
      <c r="N24" s="2165"/>
      <c r="O24" s="3581" t="s">
        <v>858</v>
      </c>
      <c r="P24" s="3582"/>
      <c r="Q24" s="3582"/>
      <c r="R24" s="3583"/>
      <c r="S24" s="2166"/>
      <c r="T24" s="2166"/>
      <c r="U24" s="2170"/>
      <c r="V24" s="2170"/>
      <c r="W24" s="1471"/>
      <c r="X24" s="1471"/>
      <c r="Y24" s="1471"/>
      <c r="Z24" s="1468"/>
      <c r="AA24" s="1468"/>
      <c r="AB24" s="1468"/>
      <c r="AC24" s="1468"/>
      <c r="AD24" s="1468"/>
      <c r="AE24" s="1468"/>
      <c r="AF24" s="1468"/>
      <c r="AG24" s="1468"/>
      <c r="AH24" s="1468"/>
      <c r="AI24" s="1468"/>
      <c r="AJ24" s="1468"/>
      <c r="AK24" s="1468"/>
      <c r="AL24" s="1468"/>
      <c r="AM24" s="1468"/>
      <c r="AN24" s="1468"/>
      <c r="AO24" s="1468"/>
      <c r="AP24" s="1468"/>
      <c r="AQ24" s="1468"/>
    </row>
    <row r="25" spans="2:43" s="1468" customFormat="1" outlineLevel="1" x14ac:dyDescent="0.25">
      <c r="B25" s="2388"/>
      <c r="C25" s="2273"/>
      <c r="D25" s="2273"/>
      <c r="E25" s="2273"/>
      <c r="F25" s="2273"/>
      <c r="G25" s="2273"/>
      <c r="H25" s="2273"/>
      <c r="I25" s="2273"/>
      <c r="J25" s="2276" t="s">
        <v>722</v>
      </c>
      <c r="K25" s="2276" t="s">
        <v>675</v>
      </c>
      <c r="L25" s="2289" t="s">
        <v>677</v>
      </c>
      <c r="M25" s="2300" t="s">
        <v>677</v>
      </c>
      <c r="N25" s="2320"/>
      <c r="O25" s="3452" t="s">
        <v>859</v>
      </c>
      <c r="P25" s="3453"/>
      <c r="Q25" s="3453"/>
      <c r="R25" s="3454"/>
      <c r="S25" s="2384"/>
      <c r="T25" s="2384"/>
      <c r="U25" s="2385"/>
      <c r="V25" s="2385"/>
      <c r="W25" s="1494"/>
      <c r="X25" s="1494"/>
      <c r="Y25" s="1494"/>
    </row>
    <row r="26" spans="2:43" s="1468" customFormat="1" ht="15.75" outlineLevel="1" x14ac:dyDescent="0.25">
      <c r="B26" s="2275" t="s">
        <v>68</v>
      </c>
      <c r="C26" s="2276" t="s">
        <v>861</v>
      </c>
      <c r="D26" s="2273"/>
      <c r="E26" s="2273"/>
      <c r="F26" s="2273"/>
      <c r="G26" s="2273"/>
      <c r="H26" s="2273"/>
      <c r="I26" s="2273"/>
      <c r="J26" s="2281" t="s">
        <v>722</v>
      </c>
      <c r="K26" s="2281" t="s">
        <v>675</v>
      </c>
      <c r="L26" s="2319" t="s">
        <v>677</v>
      </c>
      <c r="M26" s="2320" t="s">
        <v>677</v>
      </c>
      <c r="N26" s="2320" t="s">
        <v>598</v>
      </c>
      <c r="O26" s="3455" t="s">
        <v>1303</v>
      </c>
      <c r="P26" s="3104"/>
      <c r="Q26" s="3104"/>
      <c r="R26" s="3456"/>
      <c r="S26" s="2384"/>
      <c r="T26" s="2384"/>
      <c r="U26" s="2385"/>
      <c r="V26" s="2385"/>
      <c r="W26" s="2318">
        <v>200000</v>
      </c>
      <c r="X26" s="1494">
        <v>150000</v>
      </c>
      <c r="Y26" s="1537">
        <v>387260.66</v>
      </c>
    </row>
    <row r="27" spans="2:43" s="1468" customFormat="1" outlineLevel="1" x14ac:dyDescent="0.25">
      <c r="B27" s="2275" t="s">
        <v>53</v>
      </c>
      <c r="C27" s="2276" t="s">
        <v>861</v>
      </c>
      <c r="D27" s="2273"/>
      <c r="E27" s="2273"/>
      <c r="F27" s="2273"/>
      <c r="G27" s="2273"/>
      <c r="H27" s="2273"/>
      <c r="I27" s="2273"/>
      <c r="J27" s="2281" t="s">
        <v>722</v>
      </c>
      <c r="K27" s="2281" t="s">
        <v>675</v>
      </c>
      <c r="L27" s="2319" t="s">
        <v>677</v>
      </c>
      <c r="M27" s="2320" t="s">
        <v>677</v>
      </c>
      <c r="N27" s="2320" t="s">
        <v>598</v>
      </c>
      <c r="O27" s="3455" t="s">
        <v>1304</v>
      </c>
      <c r="P27" s="3104"/>
      <c r="Q27" s="3104"/>
      <c r="R27" s="3456"/>
      <c r="S27" s="2384"/>
      <c r="T27" s="2820"/>
      <c r="U27" s="2945"/>
      <c r="V27" s="2945"/>
      <c r="W27" s="2318">
        <v>216000</v>
      </c>
      <c r="X27" s="1494">
        <v>162000</v>
      </c>
      <c r="Y27" s="2318">
        <v>225605.23</v>
      </c>
    </row>
    <row r="28" spans="2:43" s="1468" customFormat="1" outlineLevel="1" x14ac:dyDescent="0.25">
      <c r="B28" s="2275" t="s">
        <v>54</v>
      </c>
      <c r="C28" s="2276" t="s">
        <v>861</v>
      </c>
      <c r="D28" s="2273"/>
      <c r="E28" s="2273"/>
      <c r="F28" s="2273"/>
      <c r="G28" s="2273"/>
      <c r="H28" s="2273"/>
      <c r="I28" s="2273"/>
      <c r="J28" s="2281" t="s">
        <v>722</v>
      </c>
      <c r="K28" s="2281" t="s">
        <v>675</v>
      </c>
      <c r="L28" s="2319" t="s">
        <v>677</v>
      </c>
      <c r="M28" s="2320" t="s">
        <v>677</v>
      </c>
      <c r="N28" s="2320" t="s">
        <v>598</v>
      </c>
      <c r="O28" s="3455" t="s">
        <v>1305</v>
      </c>
      <c r="P28" s="3104"/>
      <c r="Q28" s="3104"/>
      <c r="R28" s="3456"/>
      <c r="S28" s="2384"/>
      <c r="T28" s="2384"/>
      <c r="U28" s="2385"/>
      <c r="V28" s="2385"/>
      <c r="W28" s="2318">
        <v>300000</v>
      </c>
      <c r="X28" s="1494">
        <v>225000</v>
      </c>
      <c r="Y28" s="2318">
        <v>350000</v>
      </c>
    </row>
    <row r="29" spans="2:43" s="1468" customFormat="1" outlineLevel="1" x14ac:dyDescent="0.25">
      <c r="B29" s="2388"/>
      <c r="C29" s="2281"/>
      <c r="D29" s="2273"/>
      <c r="E29" s="2273"/>
      <c r="F29" s="2273"/>
      <c r="G29" s="2273"/>
      <c r="H29" s="2273"/>
      <c r="I29" s="2273"/>
      <c r="J29" s="2281"/>
      <c r="K29" s="2273"/>
      <c r="L29" s="2289"/>
      <c r="M29" s="2300"/>
      <c r="N29" s="2320"/>
      <c r="O29" s="3387"/>
      <c r="P29" s="3149"/>
      <c r="Q29" s="3149"/>
      <c r="R29" s="3388"/>
      <c r="S29" s="2384"/>
      <c r="T29" s="2384"/>
      <c r="U29" s="2385"/>
      <c r="V29" s="2385"/>
      <c r="W29" s="1494"/>
      <c r="X29" s="1494"/>
      <c r="Y29" s="1494"/>
    </row>
    <row r="30" spans="2:43" s="1469" customFormat="1" outlineLevel="1" x14ac:dyDescent="0.25">
      <c r="B30" s="2182"/>
      <c r="C30" s="2133"/>
      <c r="D30" s="2133"/>
      <c r="E30" s="2133"/>
      <c r="F30" s="2133"/>
      <c r="G30" s="2133"/>
      <c r="H30" s="2133"/>
      <c r="I30" s="2133"/>
      <c r="J30" s="2133"/>
      <c r="K30" s="2133"/>
      <c r="L30" s="2164"/>
      <c r="M30" s="2165"/>
      <c r="N30" s="2165"/>
      <c r="O30" s="3450"/>
      <c r="P30" s="2990"/>
      <c r="Q30" s="2990"/>
      <c r="R30" s="3451"/>
      <c r="S30" s="2166"/>
      <c r="T30" s="2163"/>
      <c r="U30" s="2183"/>
      <c r="V30" s="2183"/>
      <c r="W30" s="1471"/>
      <c r="X30" s="1471"/>
      <c r="Y30" s="1471"/>
      <c r="Z30" s="1468"/>
      <c r="AA30" s="1468"/>
      <c r="AB30" s="1468"/>
      <c r="AC30" s="1468"/>
      <c r="AD30" s="1468"/>
      <c r="AE30" s="1468"/>
      <c r="AF30" s="1468"/>
      <c r="AG30" s="1468"/>
      <c r="AH30" s="1468"/>
      <c r="AI30" s="1468"/>
      <c r="AJ30" s="1468"/>
      <c r="AK30" s="1468"/>
      <c r="AL30" s="1468"/>
      <c r="AM30" s="1468"/>
      <c r="AN30" s="1468"/>
      <c r="AO30" s="1468"/>
      <c r="AP30" s="1468"/>
      <c r="AQ30" s="1468"/>
    </row>
    <row r="31" spans="2:43" s="1469" customFormat="1" outlineLevel="1" x14ac:dyDescent="0.25">
      <c r="B31" s="2182"/>
      <c r="C31" s="2133"/>
      <c r="D31" s="2133"/>
      <c r="E31" s="2133"/>
      <c r="F31" s="2133"/>
      <c r="G31" s="2133"/>
      <c r="H31" s="2133"/>
      <c r="I31" s="2133"/>
      <c r="J31" s="2133"/>
      <c r="K31" s="2133"/>
      <c r="L31" s="2141"/>
      <c r="M31" s="2165"/>
      <c r="N31" s="2165"/>
      <c r="O31" s="3450"/>
      <c r="P31" s="2990"/>
      <c r="Q31" s="2990"/>
      <c r="R31" s="3451"/>
      <c r="S31" s="2166"/>
      <c r="T31" s="2166"/>
      <c r="U31" s="2170"/>
      <c r="V31" s="2170"/>
      <c r="W31" s="1471"/>
      <c r="X31" s="1471"/>
      <c r="Y31" s="1471"/>
      <c r="Z31" s="1468"/>
      <c r="AA31" s="1468"/>
      <c r="AB31" s="1468"/>
      <c r="AC31" s="1468"/>
      <c r="AD31" s="1468"/>
      <c r="AE31" s="1468"/>
      <c r="AF31" s="1468"/>
      <c r="AG31" s="1468"/>
      <c r="AH31" s="1468"/>
      <c r="AI31" s="1468"/>
      <c r="AJ31" s="1468"/>
      <c r="AK31" s="1468"/>
      <c r="AL31" s="1468"/>
      <c r="AM31" s="1468"/>
      <c r="AN31" s="1468"/>
      <c r="AO31" s="1468"/>
      <c r="AP31" s="1468"/>
      <c r="AQ31" s="1468"/>
    </row>
    <row r="32" spans="2:43" s="1469" customFormat="1" outlineLevel="1" x14ac:dyDescent="0.25">
      <c r="B32" s="2182"/>
      <c r="C32" s="2133"/>
      <c r="D32" s="2133"/>
      <c r="E32" s="2133"/>
      <c r="F32" s="2133"/>
      <c r="G32" s="2133"/>
      <c r="H32" s="2133"/>
      <c r="I32" s="2133"/>
      <c r="J32" s="2133"/>
      <c r="K32" s="2133"/>
      <c r="L32" s="2141"/>
      <c r="M32" s="2132"/>
      <c r="N32" s="2132"/>
      <c r="O32" s="3450"/>
      <c r="P32" s="2990"/>
      <c r="Q32" s="2990"/>
      <c r="R32" s="3451"/>
      <c r="S32" s="2166"/>
      <c r="T32" s="2166"/>
      <c r="U32" s="2170"/>
      <c r="V32" s="2170"/>
      <c r="W32" s="1471"/>
      <c r="X32" s="1471"/>
      <c r="Y32" s="1474"/>
      <c r="Z32" s="1468"/>
      <c r="AA32" s="1468"/>
      <c r="AB32" s="1468"/>
      <c r="AC32" s="1468"/>
      <c r="AD32" s="1468"/>
      <c r="AE32" s="1468"/>
      <c r="AF32" s="1468"/>
      <c r="AG32" s="1468"/>
      <c r="AH32" s="1468"/>
      <c r="AI32" s="1468"/>
      <c r="AJ32" s="1468"/>
      <c r="AK32" s="1468"/>
      <c r="AL32" s="1468"/>
      <c r="AM32" s="1468"/>
      <c r="AN32" s="1468"/>
      <c r="AO32" s="1468"/>
      <c r="AP32" s="1468"/>
      <c r="AQ32" s="1468"/>
    </row>
    <row r="33" spans="1:43" outlineLevel="1" x14ac:dyDescent="0.25">
      <c r="B33" s="443"/>
      <c r="C33" s="333"/>
      <c r="D33" s="333"/>
      <c r="E33" s="333"/>
      <c r="F33" s="333"/>
      <c r="G33" s="333"/>
      <c r="H33" s="333"/>
      <c r="I33" s="333"/>
      <c r="J33" s="333"/>
      <c r="K33" s="333"/>
      <c r="L33" s="479"/>
      <c r="M33" s="480"/>
      <c r="N33" s="480"/>
      <c r="O33" s="3209"/>
      <c r="P33" s="2996"/>
      <c r="Q33" s="2996"/>
      <c r="R33" s="3210"/>
      <c r="S33" s="49"/>
      <c r="T33" s="80"/>
      <c r="U33" s="450"/>
      <c r="V33" s="450"/>
      <c r="W33" s="75"/>
      <c r="X33" s="75"/>
      <c r="Y33" s="75"/>
      <c r="Z33" s="1468"/>
      <c r="AA33" s="1468"/>
      <c r="AB33" s="1468"/>
      <c r="AC33" s="1468"/>
      <c r="AD33" s="1468"/>
      <c r="AE33" s="1468"/>
      <c r="AF33" s="1468"/>
      <c r="AG33" s="1468"/>
      <c r="AH33" s="1468"/>
      <c r="AI33" s="1468"/>
      <c r="AJ33" s="1468"/>
      <c r="AK33" s="1468"/>
      <c r="AL33" s="1468"/>
      <c r="AM33" s="1468"/>
      <c r="AN33" s="1468"/>
      <c r="AO33" s="1468"/>
      <c r="AP33" s="1468"/>
      <c r="AQ33" s="1468"/>
    </row>
    <row r="34" spans="1:43" outlineLevel="1" x14ac:dyDescent="0.25">
      <c r="B34" s="443"/>
      <c r="C34" s="333"/>
      <c r="D34" s="333"/>
      <c r="E34" s="333"/>
      <c r="F34" s="333"/>
      <c r="G34" s="333"/>
      <c r="H34" s="333"/>
      <c r="I34" s="333"/>
      <c r="J34" s="333"/>
      <c r="K34" s="333"/>
      <c r="L34" s="484"/>
      <c r="M34" s="482"/>
      <c r="N34" s="482"/>
      <c r="O34" s="3209"/>
      <c r="P34" s="2996"/>
      <c r="Q34" s="2996"/>
      <c r="R34" s="3210"/>
      <c r="S34" s="49"/>
      <c r="T34" s="49"/>
      <c r="U34" s="58"/>
      <c r="V34" s="58"/>
      <c r="W34" s="75"/>
      <c r="X34" s="75"/>
      <c r="Y34" s="75"/>
      <c r="Z34" s="1468"/>
      <c r="AA34" s="1468"/>
      <c r="AB34" s="1468"/>
      <c r="AC34" s="1468"/>
      <c r="AD34" s="1468"/>
      <c r="AE34" s="1468"/>
      <c r="AF34" s="1468"/>
      <c r="AG34" s="1468"/>
      <c r="AH34" s="1468"/>
      <c r="AI34" s="1468"/>
      <c r="AJ34" s="1468"/>
      <c r="AK34" s="1468"/>
      <c r="AL34" s="1468"/>
      <c r="AM34" s="1468"/>
      <c r="AN34" s="1468"/>
      <c r="AO34" s="1468"/>
      <c r="AP34" s="1468"/>
      <c r="AQ34" s="1468"/>
    </row>
    <row r="35" spans="1:43" outlineLevel="1" x14ac:dyDescent="0.25">
      <c r="B35" s="443"/>
      <c r="C35" s="333"/>
      <c r="D35" s="333"/>
      <c r="E35" s="333"/>
      <c r="F35" s="333"/>
      <c r="G35" s="333"/>
      <c r="H35" s="333"/>
      <c r="I35" s="333"/>
      <c r="J35" s="333"/>
      <c r="K35" s="333"/>
      <c r="L35" s="484"/>
      <c r="M35" s="482"/>
      <c r="N35" s="482"/>
      <c r="O35" s="3209"/>
      <c r="P35" s="2996"/>
      <c r="Q35" s="2996"/>
      <c r="R35" s="3210"/>
      <c r="S35" s="49"/>
      <c r="T35" s="49"/>
      <c r="U35" s="58"/>
      <c r="V35" s="58"/>
      <c r="W35" s="75"/>
      <c r="X35" s="75"/>
      <c r="Y35" s="75"/>
      <c r="Z35" s="1468"/>
      <c r="AA35" s="1468"/>
      <c r="AB35" s="1468"/>
      <c r="AC35" s="1468"/>
      <c r="AD35" s="1468"/>
      <c r="AE35" s="1468"/>
      <c r="AF35" s="1468"/>
      <c r="AG35" s="1468"/>
      <c r="AH35" s="1468"/>
      <c r="AI35" s="1468"/>
      <c r="AJ35" s="1468"/>
      <c r="AK35" s="1468"/>
      <c r="AL35" s="1468"/>
      <c r="AM35" s="1468"/>
      <c r="AN35" s="1468"/>
      <c r="AO35" s="1468"/>
      <c r="AP35" s="1468"/>
      <c r="AQ35" s="1468"/>
    </row>
    <row r="36" spans="1:43" outlineLevel="1" x14ac:dyDescent="0.25">
      <c r="B36" s="443"/>
      <c r="C36" s="333"/>
      <c r="D36" s="333"/>
      <c r="E36" s="333"/>
      <c r="F36" s="333"/>
      <c r="G36" s="333"/>
      <c r="H36" s="333"/>
      <c r="I36" s="333"/>
      <c r="J36" s="333"/>
      <c r="K36" s="333"/>
      <c r="L36" s="484"/>
      <c r="M36" s="482"/>
      <c r="N36" s="482"/>
      <c r="O36" s="3209"/>
      <c r="P36" s="2996"/>
      <c r="Q36" s="2996"/>
      <c r="R36" s="3210"/>
      <c r="S36" s="49"/>
      <c r="T36" s="49"/>
      <c r="U36" s="58"/>
      <c r="V36" s="58"/>
      <c r="W36" s="75"/>
      <c r="X36" s="75"/>
      <c r="Y36" s="75"/>
      <c r="Z36" s="1468"/>
      <c r="AA36" s="1468"/>
      <c r="AB36" s="1468"/>
      <c r="AC36" s="1468"/>
      <c r="AD36" s="1468"/>
      <c r="AE36" s="1468"/>
      <c r="AF36" s="1468"/>
      <c r="AG36" s="1468"/>
      <c r="AH36" s="1468"/>
      <c r="AI36" s="1468"/>
      <c r="AJ36" s="1468"/>
      <c r="AK36" s="1468"/>
      <c r="AL36" s="1468"/>
      <c r="AM36" s="1468"/>
      <c r="AN36" s="1468"/>
      <c r="AO36" s="1468"/>
      <c r="AP36" s="1468"/>
      <c r="AQ36" s="1468"/>
    </row>
    <row r="37" spans="1:43" outlineLevel="1" x14ac:dyDescent="0.25">
      <c r="B37" s="443"/>
      <c r="C37" s="333"/>
      <c r="D37" s="333"/>
      <c r="E37" s="333"/>
      <c r="F37" s="333"/>
      <c r="G37" s="333"/>
      <c r="H37" s="333"/>
      <c r="I37" s="333"/>
      <c r="J37" s="333"/>
      <c r="K37" s="333"/>
      <c r="L37" s="484"/>
      <c r="M37" s="482"/>
      <c r="N37" s="482"/>
      <c r="O37" s="3209"/>
      <c r="P37" s="2996"/>
      <c r="Q37" s="2996"/>
      <c r="R37" s="3210"/>
      <c r="S37" s="75"/>
      <c r="T37" s="75"/>
      <c r="U37" s="75"/>
      <c r="V37" s="58"/>
      <c r="W37" s="75"/>
      <c r="X37" s="75"/>
      <c r="Y37" s="75"/>
      <c r="Z37" s="1468"/>
      <c r="AA37" s="1468"/>
      <c r="AB37" s="1468"/>
      <c r="AC37" s="1468"/>
      <c r="AD37" s="1468"/>
      <c r="AE37" s="1468"/>
      <c r="AF37" s="1468"/>
      <c r="AG37" s="1468"/>
      <c r="AH37" s="1468"/>
      <c r="AI37" s="1468"/>
      <c r="AJ37" s="1468"/>
      <c r="AK37" s="1468"/>
      <c r="AL37" s="1468"/>
      <c r="AM37" s="1468"/>
      <c r="AN37" s="1468"/>
      <c r="AO37" s="1468"/>
      <c r="AP37" s="1468"/>
      <c r="AQ37" s="1468"/>
    </row>
    <row r="38" spans="1:43" ht="15.75" outlineLevel="1" thickBot="1" x14ac:dyDescent="0.3">
      <c r="B38" s="105"/>
      <c r="C38" s="106"/>
      <c r="D38" s="106"/>
      <c r="E38" s="106"/>
      <c r="F38" s="106"/>
      <c r="G38" s="106"/>
      <c r="H38" s="106"/>
      <c r="I38" s="106"/>
      <c r="J38" s="106"/>
      <c r="K38" s="106"/>
      <c r="L38" s="457"/>
      <c r="M38" s="79"/>
      <c r="N38" s="79"/>
      <c r="O38" s="3209"/>
      <c r="P38" s="2996"/>
      <c r="Q38" s="2996"/>
      <c r="R38" s="3210"/>
      <c r="S38" s="75"/>
      <c r="T38" s="75"/>
      <c r="U38" s="75"/>
      <c r="V38" s="456"/>
      <c r="W38" s="75"/>
      <c r="X38" s="75"/>
      <c r="Y38" s="75"/>
      <c r="Z38" s="1468"/>
      <c r="AA38" s="1468"/>
      <c r="AB38" s="1468"/>
      <c r="AC38" s="1468"/>
      <c r="AD38" s="1468"/>
      <c r="AE38" s="1468"/>
      <c r="AF38" s="1468"/>
      <c r="AG38" s="1468"/>
      <c r="AH38" s="1468"/>
      <c r="AI38" s="1468"/>
      <c r="AJ38" s="1468"/>
      <c r="AK38" s="1468"/>
      <c r="AL38" s="1468"/>
      <c r="AM38" s="1468"/>
      <c r="AN38" s="1468"/>
      <c r="AO38" s="1468"/>
      <c r="AP38" s="1468"/>
      <c r="AQ38" s="1468"/>
    </row>
    <row r="39" spans="1:43" s="1246" customFormat="1" ht="15.75" outlineLevel="1" thickBot="1" x14ac:dyDescent="0.3">
      <c r="B39" s="1292"/>
      <c r="C39" s="1293"/>
      <c r="D39" s="1293"/>
      <c r="E39" s="1293"/>
      <c r="F39" s="1293"/>
      <c r="G39" s="1293"/>
      <c r="H39" s="1293"/>
      <c r="I39" s="1293"/>
      <c r="J39" s="1293"/>
      <c r="K39" s="1293"/>
      <c r="L39" s="1883"/>
      <c r="M39" s="1883"/>
      <c r="N39" s="1883"/>
      <c r="O39" s="3209"/>
      <c r="P39" s="2996"/>
      <c r="Q39" s="2996"/>
      <c r="R39" s="3210"/>
      <c r="S39" s="1882"/>
      <c r="T39" s="1882"/>
      <c r="U39" s="1882"/>
      <c r="V39" s="75"/>
      <c r="W39" s="75"/>
      <c r="X39" s="75"/>
      <c r="Y39" s="75"/>
      <c r="Z39" s="1468"/>
      <c r="AA39" s="1468"/>
      <c r="AB39" s="1468"/>
      <c r="AC39" s="1468"/>
      <c r="AD39" s="1468"/>
      <c r="AE39" s="1468"/>
      <c r="AF39" s="1468"/>
      <c r="AG39" s="1468"/>
      <c r="AH39" s="1468"/>
      <c r="AI39" s="1468"/>
      <c r="AJ39" s="1468"/>
      <c r="AK39" s="1468"/>
      <c r="AL39" s="1468"/>
      <c r="AM39" s="1468"/>
      <c r="AN39" s="1468"/>
      <c r="AO39" s="1468"/>
      <c r="AP39" s="1468"/>
      <c r="AQ39" s="1468"/>
    </row>
    <row r="40" spans="1:43" s="2046" customFormat="1" ht="15.75" thickBot="1" x14ac:dyDescent="0.3">
      <c r="A40" s="1468"/>
      <c r="B40" s="3463" t="s">
        <v>9</v>
      </c>
      <c r="C40" s="3464"/>
      <c r="D40" s="3464"/>
      <c r="E40" s="3464"/>
      <c r="F40" s="3464"/>
      <c r="G40" s="3464"/>
      <c r="H40" s="3464"/>
      <c r="I40" s="3464"/>
      <c r="J40" s="3464"/>
      <c r="K40" s="3464"/>
      <c r="L40" s="3464"/>
      <c r="M40" s="3464"/>
      <c r="N40" s="3464"/>
      <c r="O40" s="3464"/>
      <c r="P40" s="3464"/>
      <c r="Q40" s="3464"/>
      <c r="R40" s="3464"/>
      <c r="S40" s="3464"/>
      <c r="T40" s="3464"/>
      <c r="U40" s="3464"/>
      <c r="V40" s="2870"/>
      <c r="W40" s="2870">
        <f>SUM(W17:W39)</f>
        <v>716000</v>
      </c>
      <c r="X40" s="2870">
        <f>SUM(X17:X39)</f>
        <v>537000</v>
      </c>
      <c r="Y40" s="2870">
        <f>SUM(Y26:Y39)</f>
        <v>962865.89</v>
      </c>
      <c r="Z40" s="1468"/>
      <c r="AA40" s="1468"/>
      <c r="AB40" s="1468"/>
      <c r="AC40" s="1468"/>
      <c r="AD40" s="1468"/>
      <c r="AE40" s="1468"/>
      <c r="AF40" s="1468"/>
      <c r="AG40" s="1468"/>
      <c r="AH40" s="1468"/>
      <c r="AI40" s="1468"/>
      <c r="AJ40" s="1468"/>
      <c r="AK40" s="1468"/>
      <c r="AL40" s="1468"/>
      <c r="AM40" s="1468"/>
      <c r="AN40" s="1468"/>
      <c r="AO40" s="1468"/>
      <c r="AP40" s="1468"/>
      <c r="AQ40" s="1468"/>
    </row>
    <row r="41" spans="1:43" s="1246" customFormat="1" ht="15.75" thickBot="1" x14ac:dyDescent="0.3">
      <c r="B41" s="1880"/>
      <c r="C41" s="1881"/>
      <c r="D41" s="1881"/>
      <c r="E41" s="1881"/>
      <c r="F41" s="1881"/>
      <c r="G41" s="1881"/>
      <c r="H41" s="1881"/>
      <c r="I41" s="1881"/>
      <c r="J41" s="1881"/>
      <c r="K41" s="1881"/>
      <c r="L41" s="1881"/>
      <c r="M41" s="1881"/>
      <c r="N41" s="1881"/>
      <c r="O41" s="1881"/>
      <c r="P41" s="1881"/>
      <c r="Q41" s="1881"/>
      <c r="R41" s="1881"/>
      <c r="S41" s="1881"/>
      <c r="T41" s="1881"/>
      <c r="U41" s="1881"/>
      <c r="V41" s="75"/>
      <c r="Z41" s="1468"/>
      <c r="AA41" s="1468"/>
      <c r="AB41" s="1468"/>
      <c r="AC41" s="1468"/>
      <c r="AD41" s="1468"/>
      <c r="AE41" s="1468"/>
      <c r="AF41" s="1468"/>
      <c r="AG41" s="1468"/>
      <c r="AH41" s="1468"/>
      <c r="AI41" s="1468"/>
      <c r="AJ41" s="1468"/>
      <c r="AK41" s="1468"/>
      <c r="AL41" s="1468"/>
      <c r="AM41" s="1468"/>
      <c r="AN41" s="1468"/>
      <c r="AO41" s="1468"/>
      <c r="AP41" s="1468"/>
      <c r="AQ41" s="1468"/>
    </row>
    <row r="42" spans="1:43" ht="15.75" thickBot="1" x14ac:dyDescent="0.3">
      <c r="B42" s="3415" t="s">
        <v>180</v>
      </c>
      <c r="C42" s="3416"/>
      <c r="D42" s="3416"/>
      <c r="E42" s="3416"/>
      <c r="F42" s="3416"/>
      <c r="G42" s="3416"/>
      <c r="H42" s="3416"/>
      <c r="I42" s="3416"/>
      <c r="J42" s="3416"/>
      <c r="K42" s="3416"/>
      <c r="L42" s="3416"/>
      <c r="M42" s="3416"/>
      <c r="N42" s="3416"/>
      <c r="O42" s="3416"/>
      <c r="P42" s="3416"/>
      <c r="Q42" s="3416"/>
      <c r="R42" s="3416"/>
      <c r="S42" s="3416"/>
      <c r="T42" s="3416"/>
      <c r="U42" s="3417"/>
      <c r="V42" s="1755"/>
      <c r="W42" s="1756">
        <f>(pag.38!W51+pag.39!W59+pag.40!W51+pag.41!W61+Pag.42!W40)</f>
        <v>37042461.899999999</v>
      </c>
      <c r="X42" s="1756">
        <f>(pag.38!X51+pag.39!X59+pag.40!X51+pag.41!X61+Pag.42!X40)</f>
        <v>27845283.660000004</v>
      </c>
      <c r="Y42" s="1841">
        <f>(pag.38!Y51+pag.39!Y59+pag.40!Y51+pag.41!Y61+Pag.42!Y40)</f>
        <v>38561674.769999996</v>
      </c>
      <c r="Z42" s="1468"/>
      <c r="AA42" s="1468"/>
      <c r="AB42" s="1468"/>
      <c r="AC42" s="1468"/>
      <c r="AD42" s="1468"/>
      <c r="AE42" s="1468"/>
      <c r="AF42" s="1468"/>
      <c r="AG42" s="1468"/>
      <c r="AH42" s="1468"/>
      <c r="AI42" s="1468"/>
      <c r="AJ42" s="1468"/>
      <c r="AK42" s="1468"/>
      <c r="AL42" s="1468"/>
      <c r="AM42" s="1468"/>
      <c r="AN42" s="1468"/>
      <c r="AO42" s="1468"/>
      <c r="AP42" s="1468"/>
      <c r="AQ42" s="1468"/>
    </row>
    <row r="43" spans="1:43" x14ac:dyDescent="0.25">
      <c r="B43" s="6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1517"/>
      <c r="Z43" s="1468"/>
      <c r="AA43" s="1468"/>
      <c r="AB43" s="1468"/>
      <c r="AC43" s="1468"/>
      <c r="AD43" s="1468"/>
      <c r="AE43" s="1468"/>
      <c r="AF43" s="1468"/>
      <c r="AG43" s="1468"/>
      <c r="AH43" s="1468"/>
      <c r="AI43" s="1468"/>
      <c r="AJ43" s="1468"/>
      <c r="AK43" s="1468"/>
      <c r="AL43" s="1468"/>
      <c r="AM43" s="1468"/>
      <c r="AN43" s="1468"/>
      <c r="AO43" s="1468"/>
      <c r="AP43" s="1468"/>
      <c r="AQ43" s="1468"/>
    </row>
    <row r="44" spans="1:43" x14ac:dyDescent="0.25">
      <c r="B44" s="55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</row>
    <row r="45" spans="1:43" x14ac:dyDescent="0.25">
      <c r="B45" s="55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62"/>
    </row>
    <row r="46" spans="1:43" x14ac:dyDescent="0.25">
      <c r="B46" s="55"/>
      <c r="C46" s="18"/>
      <c r="D46" s="18"/>
      <c r="E46" s="18"/>
      <c r="F46" s="18"/>
      <c r="G46" s="18"/>
      <c r="H46" s="26"/>
      <c r="I46" s="26"/>
      <c r="J46" s="26"/>
      <c r="K46" s="26"/>
      <c r="L46" s="26"/>
      <c r="M46" s="26"/>
      <c r="N46" s="18"/>
      <c r="O46" s="18"/>
      <c r="P46" s="18"/>
      <c r="Q46" s="18"/>
      <c r="R46" s="26"/>
      <c r="S46" s="26"/>
      <c r="T46" s="26"/>
      <c r="U46" s="26"/>
      <c r="V46" s="18"/>
      <c r="W46" s="18"/>
      <c r="X46" s="18"/>
      <c r="Y46" s="62"/>
    </row>
    <row r="47" spans="1:43" x14ac:dyDescent="0.25">
      <c r="B47" s="55"/>
      <c r="C47" s="3000" t="s">
        <v>10</v>
      </c>
      <c r="D47" s="3000"/>
      <c r="E47" s="3000"/>
      <c r="F47" s="3000"/>
      <c r="G47" s="3000"/>
      <c r="H47" s="26"/>
      <c r="I47" s="26"/>
      <c r="J47" s="26"/>
      <c r="K47" s="26"/>
      <c r="L47" s="26"/>
      <c r="M47" s="26"/>
      <c r="N47" s="3000" t="s">
        <v>763</v>
      </c>
      <c r="O47" s="3000"/>
      <c r="P47" s="3000"/>
      <c r="Q47" s="3000"/>
      <c r="R47" s="26"/>
      <c r="S47" s="26"/>
      <c r="T47" s="26"/>
      <c r="U47" s="26"/>
      <c r="V47" s="3000" t="s">
        <v>12</v>
      </c>
      <c r="W47" s="3000"/>
      <c r="X47" s="3000"/>
      <c r="Y47" s="62"/>
    </row>
    <row r="48" spans="1:43" ht="15.75" thickBot="1" x14ac:dyDescent="0.3">
      <c r="B48" s="63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8">
        <v>42</v>
      </c>
    </row>
    <row r="54" spans="23:23" x14ac:dyDescent="0.25">
      <c r="W54" s="1481"/>
    </row>
    <row r="55" spans="23:23" x14ac:dyDescent="0.25">
      <c r="W55" s="336"/>
    </row>
    <row r="56" spans="23:23" x14ac:dyDescent="0.25">
      <c r="W56" s="336"/>
    </row>
    <row r="65" spans="18:18" x14ac:dyDescent="0.25">
      <c r="R65" s="336"/>
    </row>
  </sheetData>
  <mergeCells count="61">
    <mergeCell ref="O39:R39"/>
    <mergeCell ref="O29:R29"/>
    <mergeCell ref="O30:R30"/>
    <mergeCell ref="O31:R31"/>
    <mergeCell ref="O32:R32"/>
    <mergeCell ref="O33:R33"/>
    <mergeCell ref="O34:R34"/>
    <mergeCell ref="O35:R35"/>
    <mergeCell ref="O36:R36"/>
    <mergeCell ref="O37:R37"/>
    <mergeCell ref="O38:R38"/>
    <mergeCell ref="O28:R28"/>
    <mergeCell ref="O22:R22"/>
    <mergeCell ref="O23:R23"/>
    <mergeCell ref="O24:R24"/>
    <mergeCell ref="O25:R25"/>
    <mergeCell ref="O26:R26"/>
    <mergeCell ref="L9:T9"/>
    <mergeCell ref="G12:G15"/>
    <mergeCell ref="H12:H15"/>
    <mergeCell ref="I11:I15"/>
    <mergeCell ref="J12:J15"/>
    <mergeCell ref="K12:K15"/>
    <mergeCell ref="J11:N11"/>
    <mergeCell ref="V11:V15"/>
    <mergeCell ref="W11:X11"/>
    <mergeCell ref="V47:X47"/>
    <mergeCell ref="N47:Q47"/>
    <mergeCell ref="C47:G47"/>
    <mergeCell ref="O16:R16"/>
    <mergeCell ref="B40:U40"/>
    <mergeCell ref="B42:U42"/>
    <mergeCell ref="W12:W15"/>
    <mergeCell ref="X12:X15"/>
    <mergeCell ref="O17:R17"/>
    <mergeCell ref="O18:R18"/>
    <mergeCell ref="O19:R19"/>
    <mergeCell ref="O20:R20"/>
    <mergeCell ref="O21:R21"/>
    <mergeCell ref="O27:R27"/>
    <mergeCell ref="U11:U15"/>
    <mergeCell ref="L12:L15"/>
    <mergeCell ref="M12:M15"/>
    <mergeCell ref="N12:N15"/>
    <mergeCell ref="O13:R13"/>
    <mergeCell ref="W5:Y5"/>
    <mergeCell ref="Y12:Y15"/>
    <mergeCell ref="B2:Y2"/>
    <mergeCell ref="B1:Y1"/>
    <mergeCell ref="B3:Y3"/>
    <mergeCell ref="B4:Y4"/>
    <mergeCell ref="B5:D5"/>
    <mergeCell ref="B7:Y7"/>
    <mergeCell ref="S11:S15"/>
    <mergeCell ref="B11:B15"/>
    <mergeCell ref="C11:C15"/>
    <mergeCell ref="F12:F15"/>
    <mergeCell ref="E12:E15"/>
    <mergeCell ref="D12:D15"/>
    <mergeCell ref="D11:H11"/>
    <mergeCell ref="T11:T15"/>
  </mergeCells>
  <pageMargins left="0.25" right="0.25" top="0.75" bottom="0.75" header="0.3" footer="0.3"/>
  <pageSetup paperSize="5" scale="70" fitToWidth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K79"/>
  <sheetViews>
    <sheetView topLeftCell="A49" zoomScale="120" zoomScaleNormal="120" workbookViewId="0">
      <selection activeCell="G75" sqref="G75"/>
    </sheetView>
  </sheetViews>
  <sheetFormatPr baseColWidth="10" defaultRowHeight="15" x14ac:dyDescent="0.25"/>
  <cols>
    <col min="1" max="1" width="6.85546875" style="1246" customWidth="1"/>
    <col min="3" max="3" width="32.42578125" customWidth="1"/>
    <col min="4" max="4" width="10.140625" customWidth="1"/>
    <col min="5" max="5" width="10.28515625" customWidth="1"/>
    <col min="6" max="6" width="16" customWidth="1"/>
    <col min="7" max="7" width="7.85546875" customWidth="1"/>
    <col min="8" max="8" width="12.28515625" customWidth="1"/>
    <col min="9" max="9" width="15.140625" customWidth="1"/>
    <col min="10" max="10" width="11.42578125" customWidth="1"/>
    <col min="12" max="12" width="11.42578125" customWidth="1"/>
  </cols>
  <sheetData>
    <row r="1" spans="2:10" x14ac:dyDescent="0.25">
      <c r="B1" s="3500" t="s">
        <v>74</v>
      </c>
      <c r="C1" s="3500"/>
      <c r="D1" s="3500"/>
      <c r="E1" s="3500"/>
      <c r="F1" s="3500"/>
      <c r="G1" s="3500"/>
      <c r="H1" s="3500"/>
      <c r="I1" s="3500"/>
    </row>
    <row r="2" spans="2:10" x14ac:dyDescent="0.25">
      <c r="B2" s="3500" t="s">
        <v>18</v>
      </c>
      <c r="C2" s="3500"/>
      <c r="D2" s="3500"/>
      <c r="E2" s="3500"/>
      <c r="F2" s="3500"/>
      <c r="G2" s="3500"/>
      <c r="H2" s="3500"/>
      <c r="I2" s="3500"/>
    </row>
    <row r="3" spans="2:10" x14ac:dyDescent="0.25">
      <c r="B3" s="3500" t="s">
        <v>103</v>
      </c>
      <c r="C3" s="3500"/>
      <c r="D3" s="3500"/>
      <c r="E3" s="3500"/>
      <c r="F3" s="3500"/>
      <c r="G3" s="3500"/>
      <c r="H3" s="3500"/>
      <c r="I3" s="3500"/>
    </row>
    <row r="4" spans="2:10" x14ac:dyDescent="0.25">
      <c r="B4" s="3500" t="s">
        <v>2459</v>
      </c>
      <c r="C4" s="3500"/>
      <c r="D4" s="3500"/>
      <c r="E4" s="3500"/>
      <c r="F4" s="3500"/>
      <c r="G4" s="3500"/>
      <c r="H4" s="3500"/>
      <c r="I4" s="3500"/>
    </row>
    <row r="5" spans="2:10" ht="15.75" thickBot="1" x14ac:dyDescent="0.3">
      <c r="B5" s="171" t="s">
        <v>75</v>
      </c>
      <c r="C5" s="1375"/>
      <c r="D5" s="1375"/>
      <c r="E5" s="1375"/>
      <c r="F5" s="171"/>
      <c r="G5" s="171"/>
      <c r="H5" s="1375"/>
      <c r="I5" s="171"/>
    </row>
    <row r="6" spans="2:10" ht="15.75" thickBot="1" x14ac:dyDescent="0.3">
      <c r="B6" s="1775" t="s">
        <v>4</v>
      </c>
      <c r="C6" s="1817"/>
      <c r="D6" s="1822">
        <v>7122</v>
      </c>
      <c r="E6" s="1833" t="s">
        <v>106</v>
      </c>
      <c r="F6" s="1829"/>
      <c r="G6" s="1828"/>
      <c r="H6" s="1702"/>
      <c r="I6" s="1824"/>
    </row>
    <row r="7" spans="2:10" ht="15.75" thickBot="1" x14ac:dyDescent="0.3">
      <c r="B7" s="233" t="s">
        <v>76</v>
      </c>
      <c r="C7" s="1817"/>
      <c r="D7" s="1821" t="s">
        <v>598</v>
      </c>
      <c r="E7" s="1834" t="s">
        <v>1865</v>
      </c>
      <c r="F7" s="1830"/>
      <c r="G7" s="1827"/>
      <c r="H7" s="1825"/>
      <c r="I7" s="1824"/>
    </row>
    <row r="8" spans="2:10" ht="15.75" thickBot="1" x14ac:dyDescent="0.3">
      <c r="B8" s="1775" t="s">
        <v>77</v>
      </c>
      <c r="C8" s="1817"/>
      <c r="D8" s="1820" t="s">
        <v>582</v>
      </c>
      <c r="E8" s="1832" t="s">
        <v>1865</v>
      </c>
      <c r="F8" s="1830"/>
      <c r="G8" s="833"/>
      <c r="H8" s="1826"/>
      <c r="I8" s="1380"/>
      <c r="J8" s="1288"/>
    </row>
    <row r="9" spans="2:10" ht="15.75" thickBot="1" x14ac:dyDescent="0.3">
      <c r="B9" s="233" t="s">
        <v>78</v>
      </c>
      <c r="C9" s="171"/>
      <c r="D9" s="1820" t="s">
        <v>582</v>
      </c>
      <c r="E9" s="3602" t="s">
        <v>253</v>
      </c>
      <c r="F9" s="3603"/>
      <c r="G9" s="1826"/>
      <c r="H9" s="1826"/>
      <c r="I9" s="1380"/>
      <c r="J9" s="1288"/>
    </row>
    <row r="10" spans="2:10" ht="15.75" thickBot="1" x14ac:dyDescent="0.3">
      <c r="B10" s="1775" t="s">
        <v>79</v>
      </c>
      <c r="C10" s="1818"/>
      <c r="D10" s="1820" t="s">
        <v>660</v>
      </c>
      <c r="E10" s="3595" t="s">
        <v>1865</v>
      </c>
      <c r="F10" s="3596"/>
      <c r="G10" s="1826"/>
      <c r="H10" s="1826"/>
      <c r="I10" s="1380"/>
      <c r="J10" s="1288"/>
    </row>
    <row r="11" spans="2:10" ht="15.75" thickBot="1" x14ac:dyDescent="0.3">
      <c r="B11" s="1775" t="s">
        <v>1944</v>
      </c>
      <c r="C11" s="1775"/>
      <c r="D11" s="171"/>
      <c r="E11" s="1831" t="s">
        <v>253</v>
      </c>
      <c r="F11" s="1827"/>
      <c r="G11" s="833"/>
      <c r="H11" s="1826"/>
      <c r="I11" s="1824"/>
    </row>
    <row r="12" spans="2:10" ht="15.75" thickBot="1" x14ac:dyDescent="0.3">
      <c r="B12" s="233" t="s">
        <v>80</v>
      </c>
      <c r="C12" s="171"/>
      <c r="D12" s="1819">
        <v>1101</v>
      </c>
      <c r="E12" s="3600" t="s">
        <v>83</v>
      </c>
      <c r="F12" s="3599"/>
      <c r="G12" s="3601"/>
      <c r="H12" s="400">
        <v>211101</v>
      </c>
      <c r="I12" s="1823"/>
      <c r="J12" s="1288"/>
    </row>
    <row r="13" spans="2:10" ht="15.75" thickBot="1" x14ac:dyDescent="0.3">
      <c r="B13" s="3501" t="s">
        <v>84</v>
      </c>
      <c r="C13" s="3503"/>
      <c r="D13" s="3497" t="s">
        <v>85</v>
      </c>
      <c r="E13" s="3599"/>
      <c r="F13" s="3498"/>
      <c r="G13" s="3497" t="s">
        <v>89</v>
      </c>
      <c r="H13" s="3599"/>
      <c r="I13" s="3498"/>
    </row>
    <row r="14" spans="2:10" ht="15.75" thickBot="1" x14ac:dyDescent="0.3">
      <c r="B14" s="3597"/>
      <c r="C14" s="3598"/>
      <c r="D14" s="3448" t="s">
        <v>86</v>
      </c>
      <c r="E14" s="3599" t="s">
        <v>2134</v>
      </c>
      <c r="F14" s="3498"/>
      <c r="G14" s="3192" t="s">
        <v>86</v>
      </c>
      <c r="H14" s="3497" t="s">
        <v>291</v>
      </c>
      <c r="I14" s="3498"/>
    </row>
    <row r="15" spans="2:10" ht="15.75" thickBot="1" x14ac:dyDescent="0.3">
      <c r="B15" s="3504"/>
      <c r="C15" s="3505"/>
      <c r="D15" s="3449"/>
      <c r="E15" s="401" t="s">
        <v>87</v>
      </c>
      <c r="F15" s="2117" t="s">
        <v>88</v>
      </c>
      <c r="G15" s="3532"/>
      <c r="H15" s="401" t="s">
        <v>92</v>
      </c>
      <c r="I15" s="402" t="s">
        <v>88</v>
      </c>
    </row>
    <row r="16" spans="2:10" s="1468" customFormat="1" ht="15.75" thickBot="1" x14ac:dyDescent="0.3">
      <c r="B16" s="3588" t="s">
        <v>183</v>
      </c>
      <c r="C16" s="3589"/>
      <c r="D16" s="2708">
        <v>1</v>
      </c>
      <c r="E16" s="2709">
        <v>103155</v>
      </c>
      <c r="F16" s="2710">
        <f>E16*12</f>
        <v>1237860</v>
      </c>
      <c r="G16" s="2708">
        <v>1</v>
      </c>
      <c r="H16" s="2709">
        <v>103155</v>
      </c>
      <c r="I16" s="2711">
        <f>H16*12</f>
        <v>1237860</v>
      </c>
    </row>
    <row r="17" spans="2:9" s="1468" customFormat="1" ht="15.75" thickBot="1" x14ac:dyDescent="0.3">
      <c r="B17" s="3586" t="s">
        <v>184</v>
      </c>
      <c r="C17" s="3587"/>
      <c r="D17" s="2712">
        <v>1</v>
      </c>
      <c r="E17" s="2713">
        <v>61893</v>
      </c>
      <c r="F17" s="2710">
        <f t="shared" ref="F17:F71" si="0">E17*12</f>
        <v>742716</v>
      </c>
      <c r="G17" s="2708">
        <v>1</v>
      </c>
      <c r="H17" s="2713">
        <v>61893</v>
      </c>
      <c r="I17" s="2711">
        <f t="shared" ref="I17:I55" si="1">H17*12</f>
        <v>742716</v>
      </c>
    </row>
    <row r="18" spans="2:9" s="1468" customFormat="1" ht="15.75" thickBot="1" x14ac:dyDescent="0.3">
      <c r="B18" s="3588" t="s">
        <v>1979</v>
      </c>
      <c r="C18" s="3589"/>
      <c r="D18" s="2712">
        <v>1</v>
      </c>
      <c r="E18" s="2713">
        <v>8500</v>
      </c>
      <c r="F18" s="2710">
        <f t="shared" si="0"/>
        <v>102000</v>
      </c>
      <c r="G18" s="2712">
        <v>1</v>
      </c>
      <c r="H18" s="2713">
        <v>8500</v>
      </c>
      <c r="I18" s="2711">
        <f t="shared" si="1"/>
        <v>102000</v>
      </c>
    </row>
    <row r="19" spans="2:9" s="1468" customFormat="1" ht="12" customHeight="1" thickBot="1" x14ac:dyDescent="0.3">
      <c r="B19" s="3586" t="s">
        <v>652</v>
      </c>
      <c r="C19" s="3587"/>
      <c r="D19" s="2712">
        <v>9</v>
      </c>
      <c r="E19" s="2714">
        <v>46800</v>
      </c>
      <c r="F19" s="2710">
        <f t="shared" si="0"/>
        <v>561600</v>
      </c>
      <c r="G19" s="2712">
        <v>9</v>
      </c>
      <c r="H19" s="2714">
        <v>46800</v>
      </c>
      <c r="I19" s="2711">
        <f t="shared" si="1"/>
        <v>561600</v>
      </c>
    </row>
    <row r="20" spans="2:9" s="1468" customFormat="1" ht="15.75" thickBot="1" x14ac:dyDescent="0.3">
      <c r="B20" s="3588" t="s">
        <v>550</v>
      </c>
      <c r="C20" s="3589"/>
      <c r="D20" s="2712">
        <v>1</v>
      </c>
      <c r="E20" s="2714">
        <v>4000</v>
      </c>
      <c r="F20" s="2710">
        <f t="shared" si="0"/>
        <v>48000</v>
      </c>
      <c r="G20" s="2712">
        <v>1</v>
      </c>
      <c r="H20" s="2714">
        <v>4000</v>
      </c>
      <c r="I20" s="2711">
        <f t="shared" si="1"/>
        <v>48000</v>
      </c>
    </row>
    <row r="21" spans="2:9" s="1468" customFormat="1" ht="15.75" thickBot="1" x14ac:dyDescent="0.3">
      <c r="B21" s="3586" t="s">
        <v>651</v>
      </c>
      <c r="C21" s="3587"/>
      <c r="D21" s="2712">
        <v>1</v>
      </c>
      <c r="E21" s="2714">
        <v>10000</v>
      </c>
      <c r="F21" s="2710">
        <f t="shared" si="0"/>
        <v>120000</v>
      </c>
      <c r="G21" s="2712">
        <v>1</v>
      </c>
      <c r="H21" s="2714">
        <v>10000</v>
      </c>
      <c r="I21" s="2711">
        <f t="shared" si="1"/>
        <v>120000</v>
      </c>
    </row>
    <row r="22" spans="2:9" s="1468" customFormat="1" ht="15.75" thickBot="1" x14ac:dyDescent="0.3">
      <c r="B22" s="3588" t="s">
        <v>1819</v>
      </c>
      <c r="C22" s="3589"/>
      <c r="D22" s="2712">
        <v>1</v>
      </c>
      <c r="E22" s="2714">
        <v>25112</v>
      </c>
      <c r="F22" s="2710">
        <f t="shared" si="0"/>
        <v>301344</v>
      </c>
      <c r="G22" s="2712">
        <v>1</v>
      </c>
      <c r="H22" s="2714">
        <v>25112</v>
      </c>
      <c r="I22" s="2711">
        <f t="shared" si="1"/>
        <v>301344</v>
      </c>
    </row>
    <row r="23" spans="2:9" s="1468" customFormat="1" ht="15.75" thickBot="1" x14ac:dyDescent="0.3">
      <c r="B23" s="3586" t="s">
        <v>551</v>
      </c>
      <c r="C23" s="3587"/>
      <c r="D23" s="2712">
        <v>1</v>
      </c>
      <c r="E23" s="2714">
        <v>4500</v>
      </c>
      <c r="F23" s="2710">
        <f t="shared" si="0"/>
        <v>54000</v>
      </c>
      <c r="G23" s="2712">
        <v>1</v>
      </c>
      <c r="H23" s="2714">
        <v>4500</v>
      </c>
      <c r="I23" s="2711">
        <f t="shared" si="1"/>
        <v>54000</v>
      </c>
    </row>
    <row r="24" spans="2:9" s="1468" customFormat="1" ht="15.75" thickBot="1" x14ac:dyDescent="0.3">
      <c r="B24" s="3588" t="s">
        <v>552</v>
      </c>
      <c r="C24" s="3589"/>
      <c r="D24" s="2712">
        <v>1</v>
      </c>
      <c r="E24" s="2714">
        <v>2500</v>
      </c>
      <c r="F24" s="2710">
        <f t="shared" si="0"/>
        <v>30000</v>
      </c>
      <c r="G24" s="2712">
        <v>1</v>
      </c>
      <c r="H24" s="2714">
        <v>2500</v>
      </c>
      <c r="I24" s="2711">
        <f t="shared" si="1"/>
        <v>30000</v>
      </c>
    </row>
    <row r="25" spans="2:9" s="1468" customFormat="1" ht="15.75" thickBot="1" x14ac:dyDescent="0.3">
      <c r="B25" s="3586" t="s">
        <v>553</v>
      </c>
      <c r="C25" s="3587"/>
      <c r="D25" s="2712">
        <v>1</v>
      </c>
      <c r="E25" s="2714">
        <v>15000</v>
      </c>
      <c r="F25" s="2710">
        <v>180000</v>
      </c>
      <c r="G25" s="2712">
        <v>1</v>
      </c>
      <c r="H25" s="2714">
        <v>15000</v>
      </c>
      <c r="I25" s="2711">
        <v>180000</v>
      </c>
    </row>
    <row r="26" spans="2:9" s="1468" customFormat="1" ht="15.75" thickBot="1" x14ac:dyDescent="0.3">
      <c r="B26" s="3588" t="s">
        <v>554</v>
      </c>
      <c r="C26" s="3589"/>
      <c r="D26" s="2712">
        <v>1</v>
      </c>
      <c r="E26" s="2713">
        <v>20000</v>
      </c>
      <c r="F26" s="2710">
        <f t="shared" si="0"/>
        <v>240000</v>
      </c>
      <c r="G26" s="2712">
        <v>1</v>
      </c>
      <c r="H26" s="2714">
        <v>20000</v>
      </c>
      <c r="I26" s="2711">
        <f t="shared" si="1"/>
        <v>240000</v>
      </c>
    </row>
    <row r="27" spans="2:9" s="1468" customFormat="1" ht="15.75" thickBot="1" x14ac:dyDescent="0.3">
      <c r="B27" s="3586" t="s">
        <v>659</v>
      </c>
      <c r="C27" s="3587"/>
      <c r="D27" s="2712">
        <v>2</v>
      </c>
      <c r="E27" s="2714">
        <v>14000</v>
      </c>
      <c r="F27" s="2710">
        <f t="shared" si="0"/>
        <v>168000</v>
      </c>
      <c r="G27" s="2712">
        <v>2</v>
      </c>
      <c r="H27" s="2714">
        <v>14000</v>
      </c>
      <c r="I27" s="2711">
        <f t="shared" si="1"/>
        <v>168000</v>
      </c>
    </row>
    <row r="28" spans="2:9" s="1468" customFormat="1" ht="15.75" thickBot="1" x14ac:dyDescent="0.3">
      <c r="B28" s="3588" t="s">
        <v>605</v>
      </c>
      <c r="C28" s="3589"/>
      <c r="D28" s="2712">
        <v>4</v>
      </c>
      <c r="E28" s="2714">
        <v>40000</v>
      </c>
      <c r="F28" s="2710">
        <f t="shared" si="0"/>
        <v>480000</v>
      </c>
      <c r="G28" s="2712">
        <v>4</v>
      </c>
      <c r="H28" s="2714">
        <v>40000</v>
      </c>
      <c r="I28" s="2711">
        <f t="shared" si="1"/>
        <v>480000</v>
      </c>
    </row>
    <row r="29" spans="2:9" s="1468" customFormat="1" ht="15.75" thickBot="1" x14ac:dyDescent="0.3">
      <c r="B29" s="3586" t="s">
        <v>555</v>
      </c>
      <c r="C29" s="3587"/>
      <c r="D29" s="2712">
        <v>1</v>
      </c>
      <c r="E29" s="2714">
        <v>4200</v>
      </c>
      <c r="F29" s="2710">
        <f t="shared" si="0"/>
        <v>50400</v>
      </c>
      <c r="G29" s="2712">
        <v>1</v>
      </c>
      <c r="H29" s="2714">
        <v>4200</v>
      </c>
      <c r="I29" s="2711">
        <f t="shared" si="1"/>
        <v>50400</v>
      </c>
    </row>
    <row r="30" spans="2:9" s="1468" customFormat="1" ht="15.75" thickBot="1" x14ac:dyDescent="0.3">
      <c r="B30" s="3588" t="s">
        <v>556</v>
      </c>
      <c r="C30" s="3589"/>
      <c r="D30" s="2712">
        <v>1</v>
      </c>
      <c r="E30" s="2714">
        <v>5000</v>
      </c>
      <c r="F30" s="2710">
        <f t="shared" si="0"/>
        <v>60000</v>
      </c>
      <c r="G30" s="2712">
        <v>1</v>
      </c>
      <c r="H30" s="2714">
        <v>5000</v>
      </c>
      <c r="I30" s="2711">
        <f t="shared" si="1"/>
        <v>60000</v>
      </c>
    </row>
    <row r="31" spans="2:9" s="1468" customFormat="1" ht="15.75" thickBot="1" x14ac:dyDescent="0.3">
      <c r="B31" s="3586" t="s">
        <v>385</v>
      </c>
      <c r="C31" s="3587"/>
      <c r="D31" s="2712">
        <v>2</v>
      </c>
      <c r="E31" s="2714">
        <v>6348</v>
      </c>
      <c r="F31" s="2710">
        <f t="shared" si="0"/>
        <v>76176</v>
      </c>
      <c r="G31" s="2712">
        <v>2</v>
      </c>
      <c r="H31" s="2714">
        <v>6348</v>
      </c>
      <c r="I31" s="2711">
        <f t="shared" si="1"/>
        <v>76176</v>
      </c>
    </row>
    <row r="32" spans="2:9" s="1468" customFormat="1" ht="15.75" thickBot="1" x14ac:dyDescent="0.3">
      <c r="B32" s="3588" t="s">
        <v>557</v>
      </c>
      <c r="C32" s="3589"/>
      <c r="D32" s="2712">
        <v>1</v>
      </c>
      <c r="E32" s="2714">
        <v>20000</v>
      </c>
      <c r="F32" s="2710">
        <f>E32*12</f>
        <v>240000</v>
      </c>
      <c r="G32" s="2712">
        <v>1</v>
      </c>
      <c r="H32" s="2714">
        <v>20000</v>
      </c>
      <c r="I32" s="2711">
        <f>H32*12</f>
        <v>240000</v>
      </c>
    </row>
    <row r="33" spans="2:9" s="1468" customFormat="1" ht="15.75" thickBot="1" x14ac:dyDescent="0.3">
      <c r="B33" s="3586" t="s">
        <v>558</v>
      </c>
      <c r="C33" s="3587"/>
      <c r="D33" s="2712">
        <v>1</v>
      </c>
      <c r="E33" s="2714">
        <v>3000</v>
      </c>
      <c r="F33" s="2710">
        <f t="shared" si="0"/>
        <v>36000</v>
      </c>
      <c r="G33" s="2712">
        <v>1</v>
      </c>
      <c r="H33" s="2714">
        <v>3000</v>
      </c>
      <c r="I33" s="2711">
        <f t="shared" si="1"/>
        <v>36000</v>
      </c>
    </row>
    <row r="34" spans="2:9" s="1468" customFormat="1" ht="15.75" thickBot="1" x14ac:dyDescent="0.3">
      <c r="B34" s="3588" t="s">
        <v>553</v>
      </c>
      <c r="C34" s="3589"/>
      <c r="D34" s="2712">
        <v>1</v>
      </c>
      <c r="E34" s="2714">
        <v>10000</v>
      </c>
      <c r="F34" s="2710">
        <f t="shared" si="0"/>
        <v>120000</v>
      </c>
      <c r="G34" s="2712">
        <v>1</v>
      </c>
      <c r="H34" s="2714">
        <v>10000</v>
      </c>
      <c r="I34" s="2711">
        <f t="shared" si="1"/>
        <v>120000</v>
      </c>
    </row>
    <row r="35" spans="2:9" s="1468" customFormat="1" ht="15.75" thickBot="1" x14ac:dyDescent="0.3">
      <c r="B35" s="3586" t="s">
        <v>2032</v>
      </c>
      <c r="C35" s="3587"/>
      <c r="D35" s="2712">
        <v>1</v>
      </c>
      <c r="E35" s="2714">
        <v>21000</v>
      </c>
      <c r="F35" s="2710">
        <f t="shared" si="0"/>
        <v>252000</v>
      </c>
      <c r="G35" s="2712">
        <v>1</v>
      </c>
      <c r="H35" s="2714">
        <v>21000</v>
      </c>
      <c r="I35" s="2711">
        <f t="shared" si="1"/>
        <v>252000</v>
      </c>
    </row>
    <row r="36" spans="2:9" s="1468" customFormat="1" ht="13.15" customHeight="1" thickBot="1" x14ac:dyDescent="0.3">
      <c r="B36" s="3586" t="s">
        <v>559</v>
      </c>
      <c r="C36" s="3587"/>
      <c r="D36" s="2712">
        <v>1</v>
      </c>
      <c r="E36" s="2714">
        <v>4500</v>
      </c>
      <c r="F36" s="2710">
        <f t="shared" si="0"/>
        <v>54000</v>
      </c>
      <c r="G36" s="2712">
        <v>1</v>
      </c>
      <c r="H36" s="2714">
        <v>4500</v>
      </c>
      <c r="I36" s="2711">
        <f t="shared" si="1"/>
        <v>54000</v>
      </c>
    </row>
    <row r="37" spans="2:9" s="1468" customFormat="1" ht="12.75" customHeight="1" thickBot="1" x14ac:dyDescent="0.3">
      <c r="B37" s="3588" t="s">
        <v>560</v>
      </c>
      <c r="C37" s="3589"/>
      <c r="D37" s="2712">
        <v>1</v>
      </c>
      <c r="E37" s="2714">
        <v>8000</v>
      </c>
      <c r="F37" s="2710">
        <f t="shared" si="0"/>
        <v>96000</v>
      </c>
      <c r="G37" s="2712">
        <v>1</v>
      </c>
      <c r="H37" s="2714">
        <v>8000</v>
      </c>
      <c r="I37" s="2711">
        <f t="shared" si="1"/>
        <v>96000</v>
      </c>
    </row>
    <row r="38" spans="2:9" s="1468" customFormat="1" ht="12.75" customHeight="1" thickBot="1" x14ac:dyDescent="0.3">
      <c r="B38" s="3586" t="s">
        <v>561</v>
      </c>
      <c r="C38" s="3587"/>
      <c r="D38" s="2712">
        <v>1</v>
      </c>
      <c r="E38" s="2714">
        <v>5732</v>
      </c>
      <c r="F38" s="2710">
        <f t="shared" si="0"/>
        <v>68784</v>
      </c>
      <c r="G38" s="2712">
        <v>1</v>
      </c>
      <c r="H38" s="2714">
        <v>5732</v>
      </c>
      <c r="I38" s="2711">
        <f t="shared" si="1"/>
        <v>68784</v>
      </c>
    </row>
    <row r="39" spans="2:9" s="1468" customFormat="1" ht="12" customHeight="1" thickBot="1" x14ac:dyDescent="0.3">
      <c r="B39" s="3588" t="s">
        <v>653</v>
      </c>
      <c r="C39" s="3589"/>
      <c r="D39" s="2712">
        <v>1</v>
      </c>
      <c r="E39" s="2714">
        <v>20000</v>
      </c>
      <c r="F39" s="2710">
        <f t="shared" si="0"/>
        <v>240000</v>
      </c>
      <c r="G39" s="2712">
        <v>1</v>
      </c>
      <c r="H39" s="2714">
        <v>20000</v>
      </c>
      <c r="I39" s="2711">
        <f t="shared" si="1"/>
        <v>240000</v>
      </c>
    </row>
    <row r="40" spans="2:9" s="1468" customFormat="1" ht="12.6" customHeight="1" thickBot="1" x14ac:dyDescent="0.3">
      <c r="B40" s="3586" t="s">
        <v>1977</v>
      </c>
      <c r="C40" s="3587"/>
      <c r="D40" s="2712">
        <v>1</v>
      </c>
      <c r="E40" s="2714">
        <v>11094</v>
      </c>
      <c r="F40" s="2710">
        <f t="shared" si="0"/>
        <v>133128</v>
      </c>
      <c r="G40" s="2712">
        <v>1</v>
      </c>
      <c r="H40" s="2714">
        <v>11094</v>
      </c>
      <c r="I40" s="2711">
        <f t="shared" si="1"/>
        <v>133128</v>
      </c>
    </row>
    <row r="41" spans="2:9" s="1468" customFormat="1" ht="12" customHeight="1" thickBot="1" x14ac:dyDescent="0.3">
      <c r="B41" s="3588" t="s">
        <v>1978</v>
      </c>
      <c r="C41" s="3589"/>
      <c r="D41" s="2712">
        <v>1</v>
      </c>
      <c r="E41" s="2714">
        <v>15000</v>
      </c>
      <c r="F41" s="2710">
        <f t="shared" si="0"/>
        <v>180000</v>
      </c>
      <c r="G41" s="2712">
        <v>1</v>
      </c>
      <c r="H41" s="2714">
        <v>15000</v>
      </c>
      <c r="I41" s="2711">
        <f t="shared" si="1"/>
        <v>180000</v>
      </c>
    </row>
    <row r="42" spans="2:9" s="1468" customFormat="1" ht="12.75" customHeight="1" thickBot="1" x14ac:dyDescent="0.3">
      <c r="B42" s="3586" t="s">
        <v>654</v>
      </c>
      <c r="C42" s="3587"/>
      <c r="D42" s="2712">
        <v>2</v>
      </c>
      <c r="E42" s="2714">
        <v>10000</v>
      </c>
      <c r="F42" s="2710">
        <f t="shared" si="0"/>
        <v>120000</v>
      </c>
      <c r="G42" s="2712">
        <v>2</v>
      </c>
      <c r="H42" s="2714">
        <v>10000</v>
      </c>
      <c r="I42" s="2711">
        <f t="shared" si="1"/>
        <v>120000</v>
      </c>
    </row>
    <row r="43" spans="2:9" s="1468" customFormat="1" ht="15.75" thickBot="1" x14ac:dyDescent="0.3">
      <c r="B43" s="3588" t="s">
        <v>562</v>
      </c>
      <c r="C43" s="3589"/>
      <c r="D43" s="2712">
        <v>1</v>
      </c>
      <c r="E43" s="2714">
        <v>7500</v>
      </c>
      <c r="F43" s="2710">
        <f t="shared" si="0"/>
        <v>90000</v>
      </c>
      <c r="G43" s="2712">
        <v>1</v>
      </c>
      <c r="H43" s="2714">
        <v>7500</v>
      </c>
      <c r="I43" s="2711">
        <f t="shared" si="1"/>
        <v>90000</v>
      </c>
    </row>
    <row r="44" spans="2:9" s="1468" customFormat="1" ht="15.75" thickBot="1" x14ac:dyDescent="0.3">
      <c r="B44" s="3586" t="s">
        <v>657</v>
      </c>
      <c r="C44" s="3587"/>
      <c r="D44" s="2712">
        <v>3</v>
      </c>
      <c r="E44" s="2714">
        <v>20000</v>
      </c>
      <c r="F44" s="2710">
        <f t="shared" si="0"/>
        <v>240000</v>
      </c>
      <c r="G44" s="2712">
        <v>3</v>
      </c>
      <c r="H44" s="2714">
        <v>20000</v>
      </c>
      <c r="I44" s="2711">
        <f t="shared" si="1"/>
        <v>240000</v>
      </c>
    </row>
    <row r="45" spans="2:9" s="1468" customFormat="1" ht="15.75" thickBot="1" x14ac:dyDescent="0.3">
      <c r="B45" s="3588" t="s">
        <v>655</v>
      </c>
      <c r="C45" s="3589"/>
      <c r="D45" s="2712">
        <v>14</v>
      </c>
      <c r="E45" s="2714">
        <v>123068.16</v>
      </c>
      <c r="F45" s="2710">
        <f>E45*12</f>
        <v>1476817.9199999999</v>
      </c>
      <c r="G45" s="2712">
        <v>14</v>
      </c>
      <c r="H45" s="2714">
        <v>123068.16</v>
      </c>
      <c r="I45" s="2711">
        <f>H45*12</f>
        <v>1476817.9199999999</v>
      </c>
    </row>
    <row r="46" spans="2:9" s="1468" customFormat="1" ht="15.75" thickBot="1" x14ac:dyDescent="0.3">
      <c r="B46" s="3586" t="s">
        <v>563</v>
      </c>
      <c r="C46" s="3587"/>
      <c r="D46" s="2712">
        <v>1</v>
      </c>
      <c r="E46" s="2714">
        <v>3200</v>
      </c>
      <c r="F46" s="2710">
        <f t="shared" si="0"/>
        <v>38400</v>
      </c>
      <c r="G46" s="2712">
        <v>1</v>
      </c>
      <c r="H46" s="2714">
        <v>3200</v>
      </c>
      <c r="I46" s="2711">
        <f t="shared" si="1"/>
        <v>38400</v>
      </c>
    </row>
    <row r="47" spans="2:9" s="1468" customFormat="1" ht="15.75" thickBot="1" x14ac:dyDescent="0.3">
      <c r="B47" s="3588" t="s">
        <v>573</v>
      </c>
      <c r="C47" s="3589"/>
      <c r="D47" s="2712">
        <v>1</v>
      </c>
      <c r="E47" s="2714">
        <v>6000</v>
      </c>
      <c r="F47" s="2710">
        <f t="shared" si="0"/>
        <v>72000</v>
      </c>
      <c r="G47" s="2712">
        <v>1</v>
      </c>
      <c r="H47" s="2714">
        <v>6000</v>
      </c>
      <c r="I47" s="2711">
        <f t="shared" si="1"/>
        <v>72000</v>
      </c>
    </row>
    <row r="48" spans="2:9" s="1468" customFormat="1" ht="15.75" thickBot="1" x14ac:dyDescent="0.3">
      <c r="B48" s="3586" t="s">
        <v>564</v>
      </c>
      <c r="C48" s="3587"/>
      <c r="D48" s="2712">
        <v>1</v>
      </c>
      <c r="E48" s="2714">
        <v>5951</v>
      </c>
      <c r="F48" s="2710">
        <f t="shared" si="0"/>
        <v>71412</v>
      </c>
      <c r="G48" s="2712">
        <v>1</v>
      </c>
      <c r="H48" s="2714">
        <v>5951</v>
      </c>
      <c r="I48" s="2711">
        <f t="shared" si="1"/>
        <v>71412</v>
      </c>
    </row>
    <row r="49" spans="2:11" s="1468" customFormat="1" ht="15.75" thickBot="1" x14ac:dyDescent="0.3">
      <c r="B49" s="3586" t="s">
        <v>656</v>
      </c>
      <c r="C49" s="3587"/>
      <c r="D49" s="2715">
        <v>1</v>
      </c>
      <c r="E49" s="2716">
        <v>20000</v>
      </c>
      <c r="F49" s="2710">
        <f>E49*12</f>
        <v>240000</v>
      </c>
      <c r="G49" s="2717">
        <v>1</v>
      </c>
      <c r="H49" s="2716">
        <v>20000</v>
      </c>
      <c r="I49" s="2711">
        <f>H49*12</f>
        <v>240000</v>
      </c>
    </row>
    <row r="50" spans="2:11" s="1468" customFormat="1" ht="15.75" thickBot="1" x14ac:dyDescent="0.3">
      <c r="B50" s="3588" t="s">
        <v>566</v>
      </c>
      <c r="C50" s="3589"/>
      <c r="D50" s="2715">
        <v>3</v>
      </c>
      <c r="E50" s="2716">
        <v>13000</v>
      </c>
      <c r="F50" s="2710">
        <f t="shared" si="0"/>
        <v>156000</v>
      </c>
      <c r="G50" s="2717">
        <v>3</v>
      </c>
      <c r="H50" s="2716">
        <v>13000</v>
      </c>
      <c r="I50" s="2711">
        <f t="shared" si="1"/>
        <v>156000</v>
      </c>
    </row>
    <row r="51" spans="2:11" s="1468" customFormat="1" ht="12.6" customHeight="1" thickBot="1" x14ac:dyDescent="0.3">
      <c r="B51" s="3586" t="s">
        <v>567</v>
      </c>
      <c r="C51" s="3587"/>
      <c r="D51" s="2715">
        <v>1</v>
      </c>
      <c r="E51" s="2716">
        <v>5000</v>
      </c>
      <c r="F51" s="2710">
        <f t="shared" si="0"/>
        <v>60000</v>
      </c>
      <c r="G51" s="2715">
        <v>1</v>
      </c>
      <c r="H51" s="2716">
        <v>5000</v>
      </c>
      <c r="I51" s="2711">
        <f t="shared" si="1"/>
        <v>60000</v>
      </c>
    </row>
    <row r="52" spans="2:11" s="1468" customFormat="1" ht="19.149999999999999" customHeight="1" thickBot="1" x14ac:dyDescent="0.3">
      <c r="B52" s="3588" t="s">
        <v>568</v>
      </c>
      <c r="C52" s="3589"/>
      <c r="D52" s="2715">
        <v>1</v>
      </c>
      <c r="E52" s="2716">
        <v>3000</v>
      </c>
      <c r="F52" s="2710">
        <f t="shared" si="0"/>
        <v>36000</v>
      </c>
      <c r="G52" s="2715">
        <v>1</v>
      </c>
      <c r="H52" s="2716">
        <v>3000</v>
      </c>
      <c r="I52" s="2711">
        <f t="shared" si="1"/>
        <v>36000</v>
      </c>
    </row>
    <row r="53" spans="2:11" s="1468" customFormat="1" ht="13.9" customHeight="1" thickBot="1" x14ac:dyDescent="0.3">
      <c r="B53" s="3586" t="s">
        <v>569</v>
      </c>
      <c r="C53" s="3587"/>
      <c r="D53" s="2717">
        <v>2</v>
      </c>
      <c r="E53" s="2716">
        <v>11500</v>
      </c>
      <c r="F53" s="2710">
        <f t="shared" si="0"/>
        <v>138000</v>
      </c>
      <c r="G53" s="2715">
        <v>2</v>
      </c>
      <c r="H53" s="2716">
        <v>11500</v>
      </c>
      <c r="I53" s="2711">
        <f t="shared" si="1"/>
        <v>138000</v>
      </c>
    </row>
    <row r="54" spans="2:11" s="1468" customFormat="1" ht="15.75" thickBot="1" x14ac:dyDescent="0.3">
      <c r="B54" s="3588" t="s">
        <v>570</v>
      </c>
      <c r="C54" s="3589"/>
      <c r="D54" s="2715">
        <v>1</v>
      </c>
      <c r="E54" s="2716">
        <v>6000</v>
      </c>
      <c r="F54" s="2710">
        <f t="shared" si="0"/>
        <v>72000</v>
      </c>
      <c r="G54" s="2715">
        <v>1</v>
      </c>
      <c r="H54" s="2716">
        <v>6000</v>
      </c>
      <c r="I54" s="2711">
        <f t="shared" si="1"/>
        <v>72000</v>
      </c>
    </row>
    <row r="55" spans="2:11" s="1468" customFormat="1" ht="15.75" thickBot="1" x14ac:dyDescent="0.3">
      <c r="B55" s="3586" t="s">
        <v>2478</v>
      </c>
      <c r="C55" s="3593"/>
      <c r="D55" s="2715">
        <v>1</v>
      </c>
      <c r="E55" s="2716">
        <v>22000</v>
      </c>
      <c r="F55" s="2710">
        <f t="shared" si="0"/>
        <v>264000</v>
      </c>
      <c r="G55" s="2715">
        <v>1</v>
      </c>
      <c r="H55" s="2716">
        <v>25000</v>
      </c>
      <c r="I55" s="2711">
        <f t="shared" si="1"/>
        <v>300000</v>
      </c>
    </row>
    <row r="56" spans="2:11" s="1468" customFormat="1" ht="14.25" customHeight="1" thickBot="1" x14ac:dyDescent="0.3">
      <c r="B56" s="3586" t="s">
        <v>565</v>
      </c>
      <c r="C56" s="3587"/>
      <c r="D56" s="2715">
        <v>5</v>
      </c>
      <c r="E56" s="2716">
        <v>26200</v>
      </c>
      <c r="F56" s="2710">
        <f t="shared" si="0"/>
        <v>314400</v>
      </c>
      <c r="G56" s="2715">
        <v>5</v>
      </c>
      <c r="H56" s="2716">
        <v>26200</v>
      </c>
      <c r="I56" s="2711">
        <f t="shared" ref="I56:I72" si="2">H56*12</f>
        <v>314400</v>
      </c>
    </row>
    <row r="57" spans="2:11" s="1468" customFormat="1" ht="15.75" thickBot="1" x14ac:dyDescent="0.3">
      <c r="B57" s="3588" t="s">
        <v>2476</v>
      </c>
      <c r="C57" s="3589"/>
      <c r="D57" s="2715">
        <v>1</v>
      </c>
      <c r="E57" s="2716">
        <v>22000</v>
      </c>
      <c r="F57" s="2710">
        <v>264000</v>
      </c>
      <c r="G57" s="2715">
        <v>1</v>
      </c>
      <c r="H57" s="2716">
        <v>25000</v>
      </c>
      <c r="I57" s="2711">
        <f>(H57*12)</f>
        <v>300000</v>
      </c>
    </row>
    <row r="58" spans="2:11" s="1468" customFormat="1" ht="12" customHeight="1" thickBot="1" x14ac:dyDescent="0.3">
      <c r="B58" s="3586" t="s">
        <v>571</v>
      </c>
      <c r="C58" s="3587"/>
      <c r="D58" s="2715">
        <v>1</v>
      </c>
      <c r="E58" s="2716">
        <v>20000</v>
      </c>
      <c r="F58" s="2710">
        <f t="shared" si="0"/>
        <v>240000</v>
      </c>
      <c r="G58" s="2715">
        <v>1</v>
      </c>
      <c r="H58" s="2716">
        <v>25000</v>
      </c>
      <c r="I58" s="2711">
        <f t="shared" si="2"/>
        <v>300000</v>
      </c>
      <c r="K58" s="2605"/>
    </row>
    <row r="59" spans="2:11" s="1468" customFormat="1" ht="12" customHeight="1" thickBot="1" x14ac:dyDescent="0.3">
      <c r="B59" s="3584" t="s">
        <v>2133</v>
      </c>
      <c r="C59" s="3585"/>
      <c r="D59" s="2715">
        <v>1</v>
      </c>
      <c r="E59" s="2716">
        <v>10000</v>
      </c>
      <c r="F59" s="2710">
        <f t="shared" si="0"/>
        <v>120000</v>
      </c>
      <c r="G59" s="2715">
        <v>1</v>
      </c>
      <c r="H59" s="2716">
        <v>16000</v>
      </c>
      <c r="I59" s="2711">
        <f t="shared" si="2"/>
        <v>192000</v>
      </c>
      <c r="K59" s="2605"/>
    </row>
    <row r="60" spans="2:11" s="1468" customFormat="1" ht="13.15" customHeight="1" thickBot="1" x14ac:dyDescent="0.3">
      <c r="B60" s="3588" t="s">
        <v>658</v>
      </c>
      <c r="C60" s="3589"/>
      <c r="D60" s="2715">
        <v>2</v>
      </c>
      <c r="E60" s="2716">
        <v>11900</v>
      </c>
      <c r="F60" s="2710">
        <f t="shared" si="0"/>
        <v>142800</v>
      </c>
      <c r="G60" s="2715">
        <v>2</v>
      </c>
      <c r="H60" s="2716">
        <v>11900</v>
      </c>
      <c r="I60" s="2711">
        <f t="shared" si="2"/>
        <v>142800</v>
      </c>
    </row>
    <row r="61" spans="2:11" s="1468" customFormat="1" ht="13.5" customHeight="1" thickBot="1" x14ac:dyDescent="0.3">
      <c r="B61" s="3586" t="s">
        <v>574</v>
      </c>
      <c r="C61" s="3587"/>
      <c r="D61" s="2715">
        <v>1</v>
      </c>
      <c r="E61" s="2716">
        <v>15000</v>
      </c>
      <c r="F61" s="2710">
        <f t="shared" si="0"/>
        <v>180000</v>
      </c>
      <c r="G61" s="2715">
        <v>1</v>
      </c>
      <c r="H61" s="2716">
        <v>15000</v>
      </c>
      <c r="I61" s="2711">
        <f t="shared" si="2"/>
        <v>180000</v>
      </c>
    </row>
    <row r="62" spans="2:11" s="1468" customFormat="1" ht="13.5" customHeight="1" thickBot="1" x14ac:dyDescent="0.3">
      <c r="B62" s="3584" t="s">
        <v>2439</v>
      </c>
      <c r="C62" s="3590"/>
      <c r="D62" s="2715">
        <v>1</v>
      </c>
      <c r="E62" s="2716">
        <v>16000</v>
      </c>
      <c r="F62" s="2710">
        <f t="shared" si="0"/>
        <v>192000</v>
      </c>
      <c r="G62" s="2715">
        <v>1</v>
      </c>
      <c r="H62" s="2716">
        <v>16000</v>
      </c>
      <c r="I62" s="2711">
        <f t="shared" si="2"/>
        <v>192000</v>
      </c>
    </row>
    <row r="63" spans="2:11" s="1468" customFormat="1" ht="13.5" customHeight="1" thickBot="1" x14ac:dyDescent="0.3">
      <c r="B63" s="3591" t="s">
        <v>2442</v>
      </c>
      <c r="C63" s="3592"/>
      <c r="D63" s="2715">
        <v>1</v>
      </c>
      <c r="E63" s="2716">
        <v>6000</v>
      </c>
      <c r="F63" s="2710">
        <f t="shared" ref="F63:F70" si="3">(E63*12)</f>
        <v>72000</v>
      </c>
      <c r="G63" s="2715">
        <v>1</v>
      </c>
      <c r="H63" s="2716">
        <v>6000</v>
      </c>
      <c r="I63" s="2711">
        <f t="shared" si="2"/>
        <v>72000</v>
      </c>
    </row>
    <row r="64" spans="2:11" s="1468" customFormat="1" ht="13.5" customHeight="1" thickBot="1" x14ac:dyDescent="0.3">
      <c r="B64" s="3591" t="s">
        <v>2441</v>
      </c>
      <c r="C64" s="3592"/>
      <c r="D64" s="2715">
        <v>1</v>
      </c>
      <c r="E64" s="2716">
        <v>15000</v>
      </c>
      <c r="F64" s="2710">
        <f t="shared" si="3"/>
        <v>180000</v>
      </c>
      <c r="G64" s="2715">
        <v>1</v>
      </c>
      <c r="H64" s="2716">
        <v>15000</v>
      </c>
      <c r="I64" s="2711">
        <f t="shared" si="2"/>
        <v>180000</v>
      </c>
    </row>
    <row r="65" spans="2:9" s="1468" customFormat="1" ht="13.5" customHeight="1" thickBot="1" x14ac:dyDescent="0.3">
      <c r="B65" s="3591" t="s">
        <v>2443</v>
      </c>
      <c r="C65" s="3592"/>
      <c r="D65" s="2715">
        <v>1</v>
      </c>
      <c r="E65" s="2716">
        <v>8500</v>
      </c>
      <c r="F65" s="2710">
        <f t="shared" si="3"/>
        <v>102000</v>
      </c>
      <c r="G65" s="2715"/>
      <c r="H65" s="2716">
        <v>8500</v>
      </c>
      <c r="I65" s="2711">
        <f t="shared" si="2"/>
        <v>102000</v>
      </c>
    </row>
    <row r="66" spans="2:9" s="1468" customFormat="1" ht="13.5" customHeight="1" thickBot="1" x14ac:dyDescent="0.3">
      <c r="B66" s="3591" t="s">
        <v>293</v>
      </c>
      <c r="C66" s="3592"/>
      <c r="D66" s="2715">
        <v>1</v>
      </c>
      <c r="E66" s="2716">
        <v>4000</v>
      </c>
      <c r="F66" s="2710">
        <f t="shared" si="3"/>
        <v>48000</v>
      </c>
      <c r="G66" s="2715">
        <v>1</v>
      </c>
      <c r="H66" s="2716">
        <v>4000</v>
      </c>
      <c r="I66" s="2711">
        <f t="shared" si="2"/>
        <v>48000</v>
      </c>
    </row>
    <row r="67" spans="2:9" s="1468" customFormat="1" ht="13.5" customHeight="1" thickBot="1" x14ac:dyDescent="0.3">
      <c r="B67" s="3591" t="s">
        <v>566</v>
      </c>
      <c r="C67" s="3592"/>
      <c r="D67" s="2715">
        <v>1</v>
      </c>
      <c r="E67" s="2716">
        <v>4000</v>
      </c>
      <c r="F67" s="2710">
        <f t="shared" si="3"/>
        <v>48000</v>
      </c>
      <c r="G67" s="2715">
        <v>1</v>
      </c>
      <c r="H67" s="2716">
        <v>4000</v>
      </c>
      <c r="I67" s="2711">
        <f t="shared" si="2"/>
        <v>48000</v>
      </c>
    </row>
    <row r="68" spans="2:9" s="1468" customFormat="1" ht="13.5" customHeight="1" thickBot="1" x14ac:dyDescent="0.3">
      <c r="B68" s="3591" t="s">
        <v>2445</v>
      </c>
      <c r="C68" s="3592"/>
      <c r="D68" s="2715">
        <v>1</v>
      </c>
      <c r="E68" s="2716">
        <v>14902</v>
      </c>
      <c r="F68" s="2710">
        <f t="shared" si="3"/>
        <v>178824</v>
      </c>
      <c r="G68" s="2715">
        <v>1</v>
      </c>
      <c r="H68" s="2716">
        <v>14902</v>
      </c>
      <c r="I68" s="2711">
        <f t="shared" si="2"/>
        <v>178824</v>
      </c>
    </row>
    <row r="69" spans="2:9" s="1468" customFormat="1" ht="13.5" customHeight="1" thickBot="1" x14ac:dyDescent="0.3">
      <c r="B69" s="3591" t="s">
        <v>2444</v>
      </c>
      <c r="C69" s="3592"/>
      <c r="D69" s="2715">
        <v>1</v>
      </c>
      <c r="E69" s="2716">
        <v>6000</v>
      </c>
      <c r="F69" s="2710">
        <f t="shared" si="3"/>
        <v>72000</v>
      </c>
      <c r="G69" s="2715">
        <v>1</v>
      </c>
      <c r="H69" s="2716">
        <v>6000</v>
      </c>
      <c r="I69" s="2711">
        <f t="shared" si="2"/>
        <v>72000</v>
      </c>
    </row>
    <row r="70" spans="2:9" s="1468" customFormat="1" ht="13.5" customHeight="1" thickBot="1" x14ac:dyDescent="0.3">
      <c r="B70" s="3591" t="s">
        <v>2440</v>
      </c>
      <c r="C70" s="3592"/>
      <c r="D70" s="2715">
        <v>1</v>
      </c>
      <c r="E70" s="2716">
        <v>10000</v>
      </c>
      <c r="F70" s="2710">
        <f t="shared" si="3"/>
        <v>120000</v>
      </c>
      <c r="G70" s="2715">
        <v>1</v>
      </c>
      <c r="H70" s="2716">
        <v>10000</v>
      </c>
      <c r="I70" s="2711">
        <f t="shared" si="2"/>
        <v>120000</v>
      </c>
    </row>
    <row r="71" spans="2:9" s="1468" customFormat="1" ht="15.75" thickBot="1" x14ac:dyDescent="0.3">
      <c r="B71" s="3586" t="s">
        <v>2477</v>
      </c>
      <c r="C71" s="3587"/>
      <c r="D71" s="2715">
        <v>1</v>
      </c>
      <c r="E71" s="2716">
        <v>7000</v>
      </c>
      <c r="F71" s="2710">
        <f t="shared" si="0"/>
        <v>84000</v>
      </c>
      <c r="G71" s="2715">
        <v>1</v>
      </c>
      <c r="H71" s="2718">
        <v>7000</v>
      </c>
      <c r="I71" s="2711">
        <f t="shared" si="2"/>
        <v>84000</v>
      </c>
    </row>
    <row r="72" spans="2:9" s="1468" customFormat="1" ht="15.75" thickBot="1" x14ac:dyDescent="0.3">
      <c r="B72" s="3586" t="s">
        <v>2565</v>
      </c>
      <c r="C72" s="3587"/>
      <c r="D72" s="2712">
        <v>3</v>
      </c>
      <c r="E72" s="2714">
        <v>14000</v>
      </c>
      <c r="F72" s="2710">
        <f>E72*12</f>
        <v>168000</v>
      </c>
      <c r="G72" s="2712">
        <v>4</v>
      </c>
      <c r="H72" s="2719">
        <v>18000</v>
      </c>
      <c r="I72" s="2711">
        <f t="shared" si="2"/>
        <v>216000</v>
      </c>
    </row>
    <row r="73" spans="2:9" ht="15.75" thickBot="1" x14ac:dyDescent="0.3">
      <c r="B73" s="3497" t="s">
        <v>99</v>
      </c>
      <c r="C73" s="3599"/>
      <c r="D73" s="1698"/>
      <c r="E73" s="1594">
        <f>SUM(E16:E72)</f>
        <v>956055.16</v>
      </c>
      <c r="F73" s="2118">
        <f>SUM(F16:F72)</f>
        <v>11472661.92</v>
      </c>
      <c r="G73" s="1593"/>
      <c r="H73" s="1594">
        <f>SUM(H16:H72)</f>
        <v>977055.16</v>
      </c>
      <c r="I73" s="1595">
        <f>SUM(I16:I72)</f>
        <v>11724661.92</v>
      </c>
    </row>
    <row r="74" spans="2:9" x14ac:dyDescent="0.25">
      <c r="B74" s="171"/>
      <c r="C74" s="833"/>
      <c r="D74" s="171"/>
      <c r="E74" s="171"/>
      <c r="F74" s="171"/>
      <c r="G74" s="171"/>
      <c r="H74" s="171"/>
      <c r="I74" s="171"/>
    </row>
    <row r="75" spans="2:9" x14ac:dyDescent="0.25">
      <c r="B75" s="293"/>
      <c r="C75" s="293"/>
      <c r="D75" s="171"/>
      <c r="E75" s="293"/>
      <c r="F75" s="293"/>
      <c r="G75" s="171"/>
      <c r="H75" s="293"/>
      <c r="I75" s="293"/>
    </row>
    <row r="76" spans="2:9" x14ac:dyDescent="0.25">
      <c r="B76" s="3594" t="s">
        <v>100</v>
      </c>
      <c r="C76" s="3594"/>
      <c r="D76" s="171"/>
      <c r="E76" s="3594" t="s">
        <v>101</v>
      </c>
      <c r="F76" s="3594"/>
      <c r="G76" s="171"/>
      <c r="H76" s="3594" t="s">
        <v>102</v>
      </c>
      <c r="I76" s="3594"/>
    </row>
    <row r="77" spans="2:9" x14ac:dyDescent="0.25">
      <c r="B77" s="171"/>
      <c r="C77" s="171"/>
      <c r="D77" s="171"/>
      <c r="E77" s="171"/>
      <c r="F77" s="171"/>
      <c r="G77" s="171"/>
      <c r="H77" s="171"/>
      <c r="I77" s="171">
        <v>43</v>
      </c>
    </row>
    <row r="78" spans="2:9" x14ac:dyDescent="0.25">
      <c r="B78" s="171"/>
      <c r="C78" s="171"/>
      <c r="D78" s="171"/>
      <c r="E78" s="171"/>
      <c r="F78" s="171"/>
      <c r="G78" s="171"/>
      <c r="H78" s="171"/>
      <c r="I78" s="171"/>
    </row>
    <row r="79" spans="2:9" x14ac:dyDescent="0.25">
      <c r="B79" s="171"/>
      <c r="C79" s="171"/>
      <c r="D79" s="171"/>
      <c r="E79" s="171"/>
      <c r="F79" s="171"/>
      <c r="G79" s="171"/>
      <c r="H79" s="171"/>
      <c r="I79" s="171"/>
    </row>
  </sheetData>
  <mergeCells count="75">
    <mergeCell ref="B73:C73"/>
    <mergeCell ref="B1:I1"/>
    <mergeCell ref="B2:I2"/>
    <mergeCell ref="B3:I3"/>
    <mergeCell ref="B4:I4"/>
    <mergeCell ref="E9:F9"/>
    <mergeCell ref="B35:C35"/>
    <mergeCell ref="B17:C17"/>
    <mergeCell ref="B19:C19"/>
    <mergeCell ref="B23:C23"/>
    <mergeCell ref="B24:C24"/>
    <mergeCell ref="B20:C20"/>
    <mergeCell ref="B21:C21"/>
    <mergeCell ref="B26:C26"/>
    <mergeCell ref="B27:C27"/>
    <mergeCell ref="B28:C28"/>
    <mergeCell ref="B76:C76"/>
    <mergeCell ref="E76:F76"/>
    <mergeCell ref="H76:I76"/>
    <mergeCell ref="E10:F10"/>
    <mergeCell ref="B13:C15"/>
    <mergeCell ref="D13:F13"/>
    <mergeCell ref="G13:I13"/>
    <mergeCell ref="D14:D15"/>
    <mergeCell ref="E14:F14"/>
    <mergeCell ref="G14:G15"/>
    <mergeCell ref="H14:I14"/>
    <mergeCell ref="E12:G12"/>
    <mergeCell ref="B41:C41"/>
    <mergeCell ref="B18:C18"/>
    <mergeCell ref="B71:C71"/>
    <mergeCell ref="B72:C72"/>
    <mergeCell ref="B16:C16"/>
    <mergeCell ref="B22:C22"/>
    <mergeCell ref="B25:C25"/>
    <mergeCell ref="B29:C29"/>
    <mergeCell ref="B30:C30"/>
    <mergeCell ref="B31:C31"/>
    <mergeCell ref="B32:C32"/>
    <mergeCell ref="B33:C33"/>
    <mergeCell ref="B34:C34"/>
    <mergeCell ref="B36:C36"/>
    <mergeCell ref="B37:C37"/>
    <mergeCell ref="B38:C38"/>
    <mergeCell ref="B39:C39"/>
    <mergeCell ref="B40:C40"/>
    <mergeCell ref="B42:C42"/>
    <mergeCell ref="B53:C53"/>
    <mergeCell ref="B54:C54"/>
    <mergeCell ref="B55:C55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61:C61"/>
    <mergeCell ref="B62:C62"/>
    <mergeCell ref="B70:C70"/>
    <mergeCell ref="B64:C64"/>
    <mergeCell ref="B63:C63"/>
    <mergeCell ref="B65:C65"/>
    <mergeCell ref="B66:C66"/>
    <mergeCell ref="B67:C67"/>
    <mergeCell ref="B69:C69"/>
    <mergeCell ref="B68:C68"/>
    <mergeCell ref="B59:C59"/>
    <mergeCell ref="B56:C56"/>
    <mergeCell ref="B57:C57"/>
    <mergeCell ref="B58:C58"/>
    <mergeCell ref="B60:C60"/>
  </mergeCells>
  <pageMargins left="0.70866141732283472" right="0.70866141732283472" top="0.35433070866141736" bottom="0.55118110236220474" header="0.31496062992125984" footer="0.31496062992125984"/>
  <pageSetup paperSize="5" scale="6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J38"/>
  <sheetViews>
    <sheetView workbookViewId="0">
      <selection activeCell="H26" sqref="H26"/>
    </sheetView>
  </sheetViews>
  <sheetFormatPr baseColWidth="10" defaultRowHeight="15" x14ac:dyDescent="0.25"/>
  <cols>
    <col min="1" max="1" width="11.5703125" style="1246"/>
    <col min="4" max="4" width="11" customWidth="1"/>
    <col min="5" max="6" width="11.28515625" customWidth="1"/>
    <col min="7" max="7" width="13.28515625" customWidth="1"/>
    <col min="8" max="8" width="12" customWidth="1"/>
    <col min="9" max="9" width="13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18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1801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91" t="s">
        <v>75</v>
      </c>
    </row>
    <row r="6" spans="2:10" ht="15.75" thickBot="1" x14ac:dyDescent="0.3">
      <c r="B6" s="1293"/>
      <c r="C6" s="1293"/>
      <c r="D6" s="1293"/>
      <c r="H6" s="1293"/>
    </row>
    <row r="7" spans="2:10" ht="15.75" thickBot="1" x14ac:dyDescent="0.3">
      <c r="B7" s="92" t="s">
        <v>4</v>
      </c>
      <c r="D7" s="122">
        <v>7122</v>
      </c>
      <c r="E7" s="1805" t="s">
        <v>106</v>
      </c>
      <c r="F7" s="459"/>
      <c r="G7" s="424"/>
      <c r="H7" s="1309"/>
      <c r="I7" s="1320"/>
      <c r="J7" s="1288"/>
    </row>
    <row r="8" spans="2:10" ht="15.75" thickBot="1" x14ac:dyDescent="0.3">
      <c r="B8" s="466" t="s">
        <v>76</v>
      </c>
      <c r="C8" s="1321"/>
      <c r="D8" s="122">
        <v>1</v>
      </c>
      <c r="E8" s="1835" t="s">
        <v>1865</v>
      </c>
      <c r="F8" s="27"/>
      <c r="G8" s="1807"/>
      <c r="H8" s="268"/>
      <c r="I8" s="1247"/>
      <c r="J8" s="1288"/>
    </row>
    <row r="9" spans="2:10" ht="15.75" thickBot="1" x14ac:dyDescent="0.3">
      <c r="B9" s="466" t="s">
        <v>77</v>
      </c>
      <c r="C9" s="1321"/>
      <c r="D9" s="122">
        <v>0</v>
      </c>
      <c r="E9" s="1835" t="s">
        <v>1865</v>
      </c>
      <c r="F9" s="1807"/>
      <c r="G9" s="1275"/>
      <c r="H9" s="1275"/>
      <c r="I9" s="1312"/>
    </row>
    <row r="10" spans="2:10" ht="15.75" thickBot="1" x14ac:dyDescent="0.3">
      <c r="B10" s="92" t="s">
        <v>78</v>
      </c>
      <c r="D10" s="1812">
        <v>0</v>
      </c>
      <c r="E10" s="3211" t="s">
        <v>253</v>
      </c>
      <c r="F10" s="3212"/>
      <c r="G10" s="1320"/>
      <c r="H10" s="1275"/>
      <c r="I10" s="1320"/>
      <c r="J10" s="1288"/>
    </row>
    <row r="11" spans="2:10" ht="15.75" thickBot="1" x14ac:dyDescent="0.3">
      <c r="B11" s="184" t="s">
        <v>79</v>
      </c>
      <c r="C11" s="1799"/>
      <c r="D11" s="1086">
        <v>3</v>
      </c>
      <c r="E11" s="3211" t="s">
        <v>1865</v>
      </c>
      <c r="F11" s="3212"/>
      <c r="G11" s="1320"/>
      <c r="H11" s="1275"/>
      <c r="I11" s="1312"/>
      <c r="J11" s="1288"/>
    </row>
    <row r="12" spans="2:10" ht="15.75" thickBot="1" x14ac:dyDescent="0.3">
      <c r="B12" s="466" t="s">
        <v>1944</v>
      </c>
      <c r="C12" s="466"/>
      <c r="D12" s="1320"/>
      <c r="E12" s="1807" t="s">
        <v>253</v>
      </c>
      <c r="F12" s="27"/>
      <c r="G12" s="1320"/>
      <c r="H12" s="1320"/>
      <c r="I12" s="1312"/>
    </row>
    <row r="13" spans="2:10" ht="15.75" thickBot="1" x14ac:dyDescent="0.3">
      <c r="B13" s="92" t="s">
        <v>80</v>
      </c>
      <c r="D13" s="1180">
        <v>1101</v>
      </c>
      <c r="F13" s="466" t="s">
        <v>83</v>
      </c>
      <c r="G13" s="1799"/>
      <c r="H13" s="161">
        <v>211201</v>
      </c>
      <c r="I13" s="1803"/>
    </row>
    <row r="14" spans="2:10" ht="15.75" thickBot="1" x14ac:dyDescent="0.3">
      <c r="B14" s="3243" t="s">
        <v>84</v>
      </c>
      <c r="C14" s="3245"/>
      <c r="D14" s="3009" t="s">
        <v>85</v>
      </c>
      <c r="E14" s="3010"/>
      <c r="F14" s="3011"/>
      <c r="G14" s="3009" t="s">
        <v>89</v>
      </c>
      <c r="H14" s="3010"/>
      <c r="I14" s="3011"/>
    </row>
    <row r="15" spans="2:10" ht="15.75" thickBot="1" x14ac:dyDescent="0.3">
      <c r="B15" s="3214"/>
      <c r="C15" s="3216"/>
      <c r="D15" s="3469" t="s">
        <v>86</v>
      </c>
      <c r="E15" s="3009" t="s">
        <v>90</v>
      </c>
      <c r="F15" s="3011"/>
      <c r="G15" s="3394" t="s">
        <v>86</v>
      </c>
      <c r="H15" s="3009" t="s">
        <v>91</v>
      </c>
      <c r="I15" s="3011"/>
    </row>
    <row r="16" spans="2:10" ht="15.75" thickBot="1" x14ac:dyDescent="0.3">
      <c r="B16" s="3217"/>
      <c r="C16" s="3219"/>
      <c r="D16" s="3470"/>
      <c r="E16" s="100" t="s">
        <v>87</v>
      </c>
      <c r="F16" s="100" t="s">
        <v>88</v>
      </c>
      <c r="G16" s="3403"/>
      <c r="H16" s="100" t="s">
        <v>92</v>
      </c>
      <c r="I16" s="101" t="s">
        <v>88</v>
      </c>
    </row>
    <row r="17" spans="2:9" ht="15.75" thickBot="1" x14ac:dyDescent="0.3">
      <c r="B17" s="52" t="s">
        <v>575</v>
      </c>
      <c r="C17" s="53"/>
      <c r="D17" s="117">
        <v>1</v>
      </c>
      <c r="E17" s="108">
        <v>5200</v>
      </c>
      <c r="F17" s="109">
        <v>62400</v>
      </c>
      <c r="G17" s="117">
        <v>1</v>
      </c>
      <c r="H17" s="108">
        <v>5200</v>
      </c>
      <c r="I17" s="109">
        <v>62400</v>
      </c>
    </row>
    <row r="18" spans="2:9" x14ac:dyDescent="0.25">
      <c r="B18" s="3197" t="s">
        <v>562</v>
      </c>
      <c r="C18" s="3199"/>
      <c r="D18" s="118">
        <v>1</v>
      </c>
      <c r="E18" s="159">
        <v>4000</v>
      </c>
      <c r="F18" s="110">
        <v>48000</v>
      </c>
      <c r="G18" s="117">
        <v>1</v>
      </c>
      <c r="H18" s="159">
        <v>4000</v>
      </c>
      <c r="I18" s="110">
        <v>48000</v>
      </c>
    </row>
    <row r="19" spans="2:9" x14ac:dyDescent="0.25">
      <c r="B19" s="3197" t="s">
        <v>186</v>
      </c>
      <c r="C19" s="3199"/>
      <c r="D19" s="118">
        <v>1</v>
      </c>
      <c r="E19" s="159">
        <v>6500</v>
      </c>
      <c r="F19" s="110">
        <v>78000</v>
      </c>
      <c r="G19" s="118">
        <v>1</v>
      </c>
      <c r="H19" s="159">
        <v>6500</v>
      </c>
      <c r="I19" s="110">
        <v>78000</v>
      </c>
    </row>
    <row r="20" spans="2:9" x14ac:dyDescent="0.25">
      <c r="B20" s="3197" t="s">
        <v>576</v>
      </c>
      <c r="C20" s="3199"/>
      <c r="D20" s="118">
        <v>1</v>
      </c>
      <c r="E20" s="19">
        <v>1000</v>
      </c>
      <c r="F20" s="110">
        <v>12000</v>
      </c>
      <c r="G20" s="118">
        <v>1</v>
      </c>
      <c r="H20" s="19">
        <v>1000</v>
      </c>
      <c r="I20" s="110">
        <v>12000</v>
      </c>
    </row>
    <row r="21" spans="2:9" x14ac:dyDescent="0.25">
      <c r="B21" s="3197" t="s">
        <v>572</v>
      </c>
      <c r="C21" s="3199"/>
      <c r="D21" s="118">
        <v>2</v>
      </c>
      <c r="E21" s="19">
        <v>9000</v>
      </c>
      <c r="F21" s="110">
        <f>(E21*12)</f>
        <v>108000</v>
      </c>
      <c r="G21" s="118">
        <v>1</v>
      </c>
      <c r="H21" s="19">
        <v>4500</v>
      </c>
      <c r="I21" s="110">
        <f>(H21*12)</f>
        <v>54000</v>
      </c>
    </row>
    <row r="22" spans="2:9" x14ac:dyDescent="0.25">
      <c r="B22" s="36"/>
      <c r="C22" s="10"/>
      <c r="D22" s="118"/>
      <c r="E22" s="19"/>
      <c r="F22" s="110"/>
      <c r="G22" s="118"/>
      <c r="H22" s="19"/>
      <c r="I22" s="110"/>
    </row>
    <row r="23" spans="2:9" x14ac:dyDescent="0.25">
      <c r="B23" s="36"/>
      <c r="C23" s="10"/>
      <c r="D23" s="118"/>
      <c r="E23" s="19"/>
      <c r="F23" s="110"/>
      <c r="G23" s="118"/>
      <c r="H23" s="19"/>
      <c r="I23" s="110"/>
    </row>
    <row r="24" spans="2:9" x14ac:dyDescent="0.25">
      <c r="B24" s="36"/>
      <c r="C24" s="10"/>
      <c r="D24" s="118"/>
      <c r="E24" s="19"/>
      <c r="F24" s="110"/>
      <c r="G24" s="118"/>
      <c r="H24" s="19"/>
      <c r="I24" s="110"/>
    </row>
    <row r="25" spans="2:9" x14ac:dyDescent="0.25">
      <c r="B25" s="36"/>
      <c r="C25" s="10"/>
      <c r="D25" s="118"/>
      <c r="E25" s="19"/>
      <c r="F25" s="110"/>
      <c r="G25" s="118"/>
      <c r="H25" s="19"/>
      <c r="I25" s="110"/>
    </row>
    <row r="26" spans="2:9" x14ac:dyDescent="0.25">
      <c r="B26" s="36"/>
      <c r="C26" s="10"/>
      <c r="D26" s="118"/>
      <c r="E26" s="19"/>
      <c r="F26" s="110"/>
      <c r="G26" s="118"/>
      <c r="H26" s="19"/>
      <c r="I26" s="110"/>
    </row>
    <row r="27" spans="2:9" x14ac:dyDescent="0.25">
      <c r="B27" s="36"/>
      <c r="C27" s="10"/>
      <c r="D27" s="104"/>
      <c r="E27" s="6"/>
      <c r="F27" s="67"/>
      <c r="G27" s="118"/>
      <c r="H27" s="19"/>
      <c r="I27" s="110"/>
    </row>
    <row r="28" spans="2:9" x14ac:dyDescent="0.25">
      <c r="B28" s="36"/>
      <c r="C28" s="10"/>
      <c r="D28" s="104"/>
      <c r="E28" s="6"/>
      <c r="F28" s="67"/>
      <c r="G28" s="104"/>
      <c r="H28" s="6"/>
      <c r="I28" s="67"/>
    </row>
    <row r="29" spans="2:9" x14ac:dyDescent="0.25">
      <c r="B29" s="36"/>
      <c r="C29" s="10"/>
      <c r="D29" s="104"/>
      <c r="E29" s="6"/>
      <c r="F29" s="67"/>
      <c r="G29" s="104"/>
      <c r="H29" s="6"/>
      <c r="I29" s="67"/>
    </row>
    <row r="30" spans="2:9" x14ac:dyDescent="0.25">
      <c r="B30" s="69"/>
      <c r="C30" s="4"/>
      <c r="D30" s="104"/>
      <c r="E30" s="6"/>
      <c r="F30" s="67"/>
      <c r="G30" s="104"/>
      <c r="H30" s="6"/>
      <c r="I30" s="67"/>
    </row>
    <row r="31" spans="2:9" x14ac:dyDescent="0.25">
      <c r="B31" s="36"/>
      <c r="C31" s="10"/>
      <c r="D31" s="104"/>
      <c r="E31" s="6"/>
      <c r="F31" s="67"/>
      <c r="G31" s="104"/>
      <c r="H31" s="6"/>
      <c r="I31" s="67"/>
    </row>
    <row r="32" spans="2:9" ht="15.75" thickBot="1" x14ac:dyDescent="0.3">
      <c r="B32" s="41"/>
      <c r="C32" s="42"/>
      <c r="D32" s="111"/>
      <c r="E32" s="114"/>
      <c r="F32" s="113"/>
      <c r="G32" s="111"/>
      <c r="H32" s="112"/>
      <c r="I32" s="113"/>
    </row>
    <row r="33" spans="2:9" ht="15.75" thickBot="1" x14ac:dyDescent="0.3">
      <c r="B33" s="3036" t="s">
        <v>99</v>
      </c>
      <c r="C33" s="3037"/>
      <c r="D33" s="94"/>
      <c r="E33" s="115">
        <f>SUM(E17:E32)</f>
        <v>25700</v>
      </c>
      <c r="F33" s="115">
        <f>SUM(F17:F32)</f>
        <v>308400</v>
      </c>
      <c r="G33" s="94"/>
      <c r="H33" s="115">
        <f>SUM(H17:H32)</f>
        <v>21200</v>
      </c>
      <c r="I33" s="116">
        <f>SUM(I17:I32)</f>
        <v>254400</v>
      </c>
    </row>
    <row r="36" spans="2:9" x14ac:dyDescent="0.25">
      <c r="B36" s="4"/>
      <c r="C36" s="4"/>
      <c r="E36" s="4"/>
      <c r="F36" s="4"/>
      <c r="H36" s="4"/>
      <c r="I36" s="4"/>
    </row>
    <row r="37" spans="2:9" x14ac:dyDescent="0.25">
      <c r="B37" s="3447" t="s">
        <v>100</v>
      </c>
      <c r="C37" s="3447"/>
      <c r="E37" s="3447" t="s">
        <v>101</v>
      </c>
      <c r="F37" s="3447"/>
      <c r="H37" s="3447" t="s">
        <v>102</v>
      </c>
      <c r="I37" s="3447"/>
    </row>
    <row r="38" spans="2:9" x14ac:dyDescent="0.25">
      <c r="I38">
        <v>44</v>
      </c>
    </row>
  </sheetData>
  <mergeCells count="21">
    <mergeCell ref="E11:F11"/>
    <mergeCell ref="B1:I1"/>
    <mergeCell ref="B2:I2"/>
    <mergeCell ref="B3:I3"/>
    <mergeCell ref="B4:I4"/>
    <mergeCell ref="E10:F10"/>
    <mergeCell ref="B33:C33"/>
    <mergeCell ref="B37:C37"/>
    <mergeCell ref="E37:F37"/>
    <mergeCell ref="H37:I37"/>
    <mergeCell ref="B14:C16"/>
    <mergeCell ref="D14:F14"/>
    <mergeCell ref="G14:I14"/>
    <mergeCell ref="D15:D16"/>
    <mergeCell ref="E15:F15"/>
    <mergeCell ref="G15:G16"/>
    <mergeCell ref="H15:I15"/>
    <mergeCell ref="B18:C18"/>
    <mergeCell ref="B19:C19"/>
    <mergeCell ref="B20:C20"/>
    <mergeCell ref="B21:C21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Q35"/>
  <sheetViews>
    <sheetView zoomScale="80" zoomScaleNormal="80" workbookViewId="0">
      <selection activeCell="P23" sqref="P23"/>
    </sheetView>
  </sheetViews>
  <sheetFormatPr baseColWidth="10" defaultRowHeight="15" x14ac:dyDescent="0.25"/>
  <cols>
    <col min="1" max="1" width="11.5703125" style="1246"/>
    <col min="2" max="3" width="5.7109375" customWidth="1"/>
    <col min="4" max="4" width="6" customWidth="1"/>
    <col min="5" max="5" width="6.7109375" customWidth="1"/>
    <col min="6" max="6" width="7.42578125" customWidth="1"/>
    <col min="7" max="7" width="7.28515625" customWidth="1"/>
    <col min="10" max="10" width="38.7109375" customWidth="1"/>
    <col min="11" max="11" width="10.140625" customWidth="1"/>
    <col min="12" max="13" width="9.28515625" customWidth="1"/>
    <col min="14" max="14" width="16.28515625" customWidth="1"/>
    <col min="15" max="15" width="16" customWidth="1"/>
    <col min="16" max="16" width="14.85546875" customWidth="1"/>
  </cols>
  <sheetData>
    <row r="1" spans="2:16" s="1246" customFormat="1" ht="15.75" thickBot="1" x14ac:dyDescent="0.3"/>
    <row r="2" spans="2:16" ht="26.25" x14ac:dyDescent="0.4">
      <c r="B2" s="2976" t="s">
        <v>2</v>
      </c>
      <c r="C2" s="2977"/>
      <c r="D2" s="2977"/>
      <c r="E2" s="2977"/>
      <c r="F2" s="2977"/>
      <c r="G2" s="2977"/>
      <c r="H2" s="2977"/>
      <c r="I2" s="2977"/>
      <c r="J2" s="2977"/>
      <c r="K2" s="2977"/>
      <c r="L2" s="2977"/>
      <c r="M2" s="2977"/>
      <c r="N2" s="2977"/>
      <c r="O2" s="2977"/>
      <c r="P2" s="2978"/>
    </row>
    <row r="3" spans="2:16" ht="15.75" x14ac:dyDescent="0.25">
      <c r="B3" s="3030" t="s">
        <v>1839</v>
      </c>
      <c r="C3" s="3031"/>
      <c r="D3" s="3031"/>
      <c r="E3" s="3031"/>
      <c r="F3" s="3031"/>
      <c r="G3" s="3031"/>
      <c r="H3" s="3031"/>
      <c r="I3" s="3031"/>
      <c r="J3" s="3031"/>
      <c r="K3" s="3031"/>
      <c r="L3" s="3031"/>
      <c r="M3" s="3031"/>
      <c r="N3" s="3031"/>
      <c r="O3" s="3031"/>
      <c r="P3" s="3032"/>
    </row>
    <row r="4" spans="2:16" ht="15.75" x14ac:dyDescent="0.25">
      <c r="B4" s="3033" t="s">
        <v>0</v>
      </c>
      <c r="C4" s="3034"/>
      <c r="D4" s="3034"/>
      <c r="E4" s="3034"/>
      <c r="F4" s="3034"/>
      <c r="G4" s="3034"/>
      <c r="H4" s="3034"/>
      <c r="I4" s="3034"/>
      <c r="J4" s="3034"/>
      <c r="K4" s="3034"/>
      <c r="L4" s="3034"/>
      <c r="M4" s="3034"/>
      <c r="N4" s="3034"/>
      <c r="O4" s="3034"/>
      <c r="P4" s="3035"/>
    </row>
    <row r="5" spans="2:16" ht="16.5" thickBot="1" x14ac:dyDescent="0.3">
      <c r="B5" s="3024" t="s">
        <v>3</v>
      </c>
      <c r="C5" s="3025"/>
      <c r="D5" s="3025"/>
      <c r="E5" s="3025"/>
      <c r="F5" s="3025"/>
      <c r="G5" s="3025"/>
      <c r="H5" s="3025"/>
      <c r="I5" s="3025"/>
      <c r="J5" s="3025"/>
      <c r="K5" s="3025"/>
      <c r="L5" s="3025"/>
      <c r="M5" s="3025"/>
      <c r="N5" s="3025"/>
      <c r="O5" s="3025"/>
      <c r="P5" s="3026"/>
    </row>
    <row r="6" spans="2:16" x14ac:dyDescent="0.25">
      <c r="B6" s="1274" t="s">
        <v>1435</v>
      </c>
      <c r="C6" s="1275"/>
      <c r="D6" s="1275"/>
      <c r="E6" s="1275"/>
      <c r="F6" s="1395"/>
      <c r="G6" s="1395"/>
      <c r="H6" s="1275"/>
      <c r="I6" s="1275"/>
      <c r="J6" s="1275"/>
      <c r="K6" s="1275"/>
      <c r="L6" s="1275"/>
      <c r="M6" s="1275"/>
      <c r="N6" s="1396"/>
      <c r="O6" s="3036" t="s">
        <v>2454</v>
      </c>
      <c r="P6" s="3037"/>
    </row>
    <row r="7" spans="2:16" x14ac:dyDescent="0.25">
      <c r="B7" s="1288"/>
      <c r="C7" s="1247"/>
      <c r="D7" s="1247"/>
      <c r="E7" s="1247"/>
      <c r="F7" s="1042"/>
      <c r="G7" s="1042"/>
      <c r="H7" s="1247"/>
      <c r="I7" s="1247"/>
      <c r="J7" s="1247"/>
      <c r="K7" s="1247"/>
      <c r="L7" s="1247"/>
      <c r="M7" s="1247"/>
      <c r="N7" s="1043"/>
      <c r="O7" s="1044"/>
      <c r="P7" s="1316" t="s">
        <v>1436</v>
      </c>
    </row>
    <row r="8" spans="2:16" x14ac:dyDescent="0.25">
      <c r="B8" s="3038" t="s">
        <v>1460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40"/>
    </row>
    <row r="9" spans="2:16" x14ac:dyDescent="0.25">
      <c r="B9" s="1188" t="s">
        <v>4</v>
      </c>
      <c r="C9" s="1255">
        <v>7122</v>
      </c>
      <c r="D9" s="1247"/>
      <c r="E9" s="1247"/>
      <c r="F9" s="3000"/>
      <c r="G9" s="3000"/>
      <c r="H9" s="3000"/>
      <c r="I9" s="3000"/>
      <c r="J9" s="3000"/>
      <c r="K9" s="1358"/>
      <c r="L9" s="1358"/>
      <c r="M9" s="1358"/>
      <c r="N9" s="1358"/>
      <c r="O9" s="1358"/>
      <c r="P9" s="1363"/>
    </row>
    <row r="10" spans="2:16" ht="15.75" thickBot="1" x14ac:dyDescent="0.3">
      <c r="B10" s="1292"/>
      <c r="C10" s="1293"/>
      <c r="D10" s="1293"/>
      <c r="E10" s="1293"/>
      <c r="F10" s="1397"/>
      <c r="G10" s="1397"/>
      <c r="H10" s="1293"/>
      <c r="I10" s="1293"/>
      <c r="J10" s="3022" t="s">
        <v>1439</v>
      </c>
      <c r="K10" s="3022"/>
      <c r="L10" s="3022"/>
      <c r="M10" s="3022"/>
      <c r="N10" s="3022"/>
      <c r="O10" s="3022"/>
      <c r="P10" s="3023"/>
    </row>
    <row r="11" spans="2:16" ht="15.75" thickBot="1" x14ac:dyDescent="0.3">
      <c r="B11" s="3009" t="s">
        <v>1461</v>
      </c>
      <c r="C11" s="3010"/>
      <c r="D11" s="3010"/>
      <c r="E11" s="3010"/>
      <c r="F11" s="3010"/>
      <c r="G11" s="3011"/>
      <c r="H11" s="3071" t="s">
        <v>1498</v>
      </c>
      <c r="I11" s="3071"/>
      <c r="J11" s="3072"/>
      <c r="K11" s="3054" t="s">
        <v>7</v>
      </c>
      <c r="L11" s="3093" t="s">
        <v>678</v>
      </c>
      <c r="M11" s="3098" t="s">
        <v>14</v>
      </c>
      <c r="N11" s="3080" t="s">
        <v>1441</v>
      </c>
      <c r="O11" s="3095" t="s">
        <v>1464</v>
      </c>
      <c r="P11" s="3084" t="s">
        <v>8</v>
      </c>
    </row>
    <row r="12" spans="2:16" ht="75.75" customHeight="1" thickBot="1" x14ac:dyDescent="0.3">
      <c r="B12" s="1066" t="s">
        <v>1480</v>
      </c>
      <c r="C12" s="1418" t="s">
        <v>1481</v>
      </c>
      <c r="D12" s="1408" t="s">
        <v>1482</v>
      </c>
      <c r="E12" s="1419" t="s">
        <v>1483</v>
      </c>
      <c r="F12" s="1417" t="s">
        <v>1484</v>
      </c>
      <c r="G12" s="1416" t="s">
        <v>1499</v>
      </c>
      <c r="H12" s="3073"/>
      <c r="I12" s="3074"/>
      <c r="J12" s="3075"/>
      <c r="K12" s="3055"/>
      <c r="L12" s="3094"/>
      <c r="M12" s="3099"/>
      <c r="N12" s="3081"/>
      <c r="O12" s="3096"/>
      <c r="P12" s="3097"/>
    </row>
    <row r="13" spans="2:16" ht="15.75" thickBot="1" x14ac:dyDescent="0.3">
      <c r="B13" s="3009">
        <v>1</v>
      </c>
      <c r="C13" s="3010"/>
      <c r="D13" s="3010"/>
      <c r="E13" s="3010"/>
      <c r="F13" s="3010"/>
      <c r="G13" s="3011"/>
      <c r="H13" s="3091">
        <v>2</v>
      </c>
      <c r="I13" s="3091"/>
      <c r="J13" s="3092"/>
      <c r="K13" s="858">
        <v>3</v>
      </c>
      <c r="L13" s="858">
        <v>4</v>
      </c>
      <c r="M13" s="858"/>
      <c r="N13" s="858">
        <v>5</v>
      </c>
      <c r="O13" s="1414">
        <v>6</v>
      </c>
      <c r="P13" s="1423">
        <v>7</v>
      </c>
    </row>
    <row r="14" spans="2:16" x14ac:dyDescent="0.25">
      <c r="B14" s="78">
        <v>1</v>
      </c>
      <c r="C14" s="550">
        <v>1</v>
      </c>
      <c r="D14" s="551">
        <v>4</v>
      </c>
      <c r="E14" s="441" t="s">
        <v>680</v>
      </c>
      <c r="F14" s="441" t="s">
        <v>1500</v>
      </c>
      <c r="G14" s="1420"/>
      <c r="H14" s="2982" t="s">
        <v>1501</v>
      </c>
      <c r="I14" s="2983"/>
      <c r="J14" s="2984"/>
      <c r="K14" s="857"/>
      <c r="L14" s="857"/>
      <c r="M14" s="857"/>
      <c r="N14" s="858"/>
      <c r="O14" s="1414"/>
      <c r="P14" s="1415"/>
    </row>
    <row r="15" spans="2:16" x14ac:dyDescent="0.25">
      <c r="B15" s="809">
        <v>1</v>
      </c>
      <c r="C15" s="1562">
        <v>1</v>
      </c>
      <c r="D15" s="1252">
        <v>4</v>
      </c>
      <c r="E15" s="1336" t="s">
        <v>680</v>
      </c>
      <c r="F15" s="1336" t="s">
        <v>665</v>
      </c>
      <c r="G15" s="868"/>
      <c r="H15" s="2982" t="s">
        <v>1972</v>
      </c>
      <c r="I15" s="2983"/>
      <c r="J15" s="2984"/>
      <c r="K15" s="856"/>
      <c r="L15" s="856"/>
      <c r="M15" s="856"/>
      <c r="N15" s="865"/>
      <c r="O15" s="1422"/>
      <c r="P15" s="145"/>
    </row>
    <row r="16" spans="2:16" x14ac:dyDescent="0.25">
      <c r="B16" s="809">
        <v>1</v>
      </c>
      <c r="C16" s="1562">
        <v>1</v>
      </c>
      <c r="D16" s="1252">
        <v>4</v>
      </c>
      <c r="E16" s="1336" t="s">
        <v>680</v>
      </c>
      <c r="F16" s="1336" t="s">
        <v>1502</v>
      </c>
      <c r="G16" s="869"/>
      <c r="H16" s="2982" t="s">
        <v>2216</v>
      </c>
      <c r="I16" s="2983"/>
      <c r="J16" s="2984"/>
      <c r="K16" s="856"/>
      <c r="L16" s="856"/>
      <c r="M16" s="856"/>
      <c r="N16" s="863"/>
      <c r="O16" s="1256"/>
      <c r="P16" s="145"/>
    </row>
    <row r="17" spans="2:16" x14ac:dyDescent="0.25">
      <c r="B17" s="809">
        <v>1</v>
      </c>
      <c r="C17" s="1562">
        <v>1</v>
      </c>
      <c r="D17" s="1252">
        <v>4</v>
      </c>
      <c r="E17" s="1336" t="s">
        <v>680</v>
      </c>
      <c r="F17" s="1336" t="s">
        <v>1503</v>
      </c>
      <c r="G17" s="869"/>
      <c r="H17" s="2982" t="s">
        <v>1993</v>
      </c>
      <c r="I17" s="2983"/>
      <c r="J17" s="2984"/>
      <c r="K17" s="858">
        <v>30</v>
      </c>
      <c r="L17" s="858">
        <v>9996</v>
      </c>
      <c r="M17" s="858">
        <v>102</v>
      </c>
      <c r="N17" s="1002">
        <v>200000</v>
      </c>
      <c r="O17" s="1919">
        <v>150000</v>
      </c>
      <c r="P17" s="348">
        <v>200000</v>
      </c>
    </row>
    <row r="18" spans="2:16" x14ac:dyDescent="0.25">
      <c r="B18" s="809">
        <v>1</v>
      </c>
      <c r="C18" s="1562">
        <v>1</v>
      </c>
      <c r="D18" s="1252">
        <v>4</v>
      </c>
      <c r="E18" s="1336" t="s">
        <v>680</v>
      </c>
      <c r="F18" s="1336" t="s">
        <v>1504</v>
      </c>
      <c r="G18" s="868"/>
      <c r="H18" s="2982" t="s">
        <v>1505</v>
      </c>
      <c r="I18" s="2983"/>
      <c r="J18" s="2984"/>
      <c r="K18" s="858"/>
      <c r="L18" s="858"/>
      <c r="M18" s="858"/>
      <c r="N18" s="1002"/>
      <c r="O18" s="1919"/>
      <c r="P18" s="348"/>
    </row>
    <row r="19" spans="2:16" s="2368" customFormat="1" x14ac:dyDescent="0.25">
      <c r="B19" s="2430">
        <v>1</v>
      </c>
      <c r="C19" s="2768">
        <v>1</v>
      </c>
      <c r="D19" s="2501">
        <v>4</v>
      </c>
      <c r="E19" s="2282" t="s">
        <v>680</v>
      </c>
      <c r="F19" s="2282" t="s">
        <v>1506</v>
      </c>
      <c r="G19" s="2327"/>
      <c r="H19" s="3103" t="s">
        <v>2217</v>
      </c>
      <c r="I19" s="3104"/>
      <c r="J19" s="3105"/>
      <c r="K19" s="2322">
        <v>30</v>
      </c>
      <c r="L19" s="2322">
        <v>9996</v>
      </c>
      <c r="M19" s="2322">
        <v>102</v>
      </c>
      <c r="N19" s="1501">
        <v>1000000</v>
      </c>
      <c r="O19" s="2769">
        <v>750000</v>
      </c>
      <c r="P19" s="1501">
        <v>1368852.81</v>
      </c>
    </row>
    <row r="20" spans="2:16" x14ac:dyDescent="0.25">
      <c r="B20" s="809">
        <v>1</v>
      </c>
      <c r="C20" s="1562">
        <v>1</v>
      </c>
      <c r="D20" s="1252">
        <v>4</v>
      </c>
      <c r="E20" s="1336" t="s">
        <v>680</v>
      </c>
      <c r="F20" s="1336" t="s">
        <v>1507</v>
      </c>
      <c r="G20" s="868"/>
      <c r="H20" s="2982" t="s">
        <v>1831</v>
      </c>
      <c r="I20" s="2983"/>
      <c r="J20" s="2984"/>
      <c r="K20" s="858"/>
      <c r="L20" s="866"/>
      <c r="M20" s="866"/>
      <c r="N20" s="1002"/>
      <c r="O20" s="1919"/>
      <c r="P20" s="348"/>
    </row>
    <row r="21" spans="2:16" x14ac:dyDescent="0.25">
      <c r="B21" s="809">
        <v>1</v>
      </c>
      <c r="C21" s="1562">
        <v>1</v>
      </c>
      <c r="D21" s="1252">
        <v>4</v>
      </c>
      <c r="E21" s="1336" t="s">
        <v>680</v>
      </c>
      <c r="F21" s="1336" t="s">
        <v>1508</v>
      </c>
      <c r="G21" s="868"/>
      <c r="H21" s="2982" t="s">
        <v>1509</v>
      </c>
      <c r="I21" s="2983"/>
      <c r="J21" s="2984"/>
      <c r="K21" s="858"/>
      <c r="L21" s="858"/>
      <c r="M21" s="858"/>
      <c r="N21" s="1002"/>
      <c r="O21" s="1919"/>
      <c r="P21" s="348"/>
    </row>
    <row r="22" spans="2:16" x14ac:dyDescent="0.25">
      <c r="B22" s="809">
        <v>1</v>
      </c>
      <c r="C22" s="1562">
        <v>1</v>
      </c>
      <c r="D22" s="1252">
        <v>4</v>
      </c>
      <c r="E22" s="1336" t="s">
        <v>680</v>
      </c>
      <c r="F22" s="1336" t="s">
        <v>1510</v>
      </c>
      <c r="G22" s="868"/>
      <c r="H22" s="2982" t="s">
        <v>1511</v>
      </c>
      <c r="I22" s="2983"/>
      <c r="J22" s="2984"/>
      <c r="K22" s="858">
        <v>30</v>
      </c>
      <c r="L22" s="858">
        <v>9996</v>
      </c>
      <c r="M22" s="858">
        <v>102</v>
      </c>
      <c r="N22" s="348">
        <v>200000</v>
      </c>
      <c r="O22" s="1919">
        <v>150000</v>
      </c>
      <c r="P22" s="348">
        <v>600000</v>
      </c>
    </row>
    <row r="23" spans="2:16" x14ac:dyDescent="0.25">
      <c r="B23" s="48">
        <v>1</v>
      </c>
      <c r="C23" s="1933">
        <v>1</v>
      </c>
      <c r="D23" s="1262">
        <v>4</v>
      </c>
      <c r="E23" s="1332" t="s">
        <v>722</v>
      </c>
      <c r="F23" s="1332"/>
      <c r="G23" s="867"/>
      <c r="H23" s="2982" t="s">
        <v>2218</v>
      </c>
      <c r="I23" s="2983"/>
      <c r="J23" s="2984"/>
      <c r="K23" s="858"/>
      <c r="L23" s="858"/>
      <c r="M23" s="858"/>
      <c r="N23" s="859"/>
      <c r="O23" s="134"/>
      <c r="P23" s="75"/>
    </row>
    <row r="24" spans="2:16" x14ac:dyDescent="0.25">
      <c r="B24" s="809">
        <v>1</v>
      </c>
      <c r="C24" s="1562">
        <v>1</v>
      </c>
      <c r="D24" s="1850">
        <v>4</v>
      </c>
      <c r="E24" s="1053" t="s">
        <v>722</v>
      </c>
      <c r="F24" s="1050" t="s">
        <v>1156</v>
      </c>
      <c r="G24" s="861"/>
      <c r="H24" s="2982" t="s">
        <v>1512</v>
      </c>
      <c r="I24" s="2983"/>
      <c r="J24" s="2984"/>
      <c r="K24" s="856"/>
      <c r="L24" s="856"/>
      <c r="M24" s="856"/>
      <c r="N24" s="865"/>
      <c r="O24" s="1422"/>
      <c r="P24" s="145"/>
    </row>
    <row r="25" spans="2:16" x14ac:dyDescent="0.25">
      <c r="B25" s="809">
        <v>1</v>
      </c>
      <c r="C25" s="1562">
        <v>1</v>
      </c>
      <c r="D25" s="1252">
        <v>4</v>
      </c>
      <c r="E25" s="1327" t="s">
        <v>722</v>
      </c>
      <c r="F25" s="860" t="s">
        <v>1227</v>
      </c>
      <c r="G25" s="860"/>
      <c r="H25" s="2982" t="s">
        <v>2219</v>
      </c>
      <c r="I25" s="2983"/>
      <c r="J25" s="2984"/>
      <c r="K25" s="856"/>
      <c r="L25" s="856"/>
      <c r="M25" s="856"/>
      <c r="N25" s="865"/>
      <c r="O25" s="1422"/>
      <c r="P25" s="145"/>
    </row>
    <row r="26" spans="2:16" x14ac:dyDescent="0.25">
      <c r="B26" s="48">
        <v>1</v>
      </c>
      <c r="C26" s="1933">
        <v>1</v>
      </c>
      <c r="D26" s="1262">
        <v>6</v>
      </c>
      <c r="E26" s="1332"/>
      <c r="F26" s="1332"/>
      <c r="G26" s="867"/>
      <c r="H26" s="2982" t="s">
        <v>1513</v>
      </c>
      <c r="I26" s="2983"/>
      <c r="J26" s="2984"/>
      <c r="K26" s="856"/>
      <c r="L26" s="856"/>
      <c r="M26" s="856"/>
      <c r="N26" s="863"/>
      <c r="O26" s="1256"/>
      <c r="P26" s="1286"/>
    </row>
    <row r="27" spans="2:16" x14ac:dyDescent="0.25">
      <c r="B27" s="48">
        <v>1</v>
      </c>
      <c r="C27" s="1933">
        <v>1</v>
      </c>
      <c r="D27" s="1262">
        <v>6</v>
      </c>
      <c r="E27" s="1332" t="s">
        <v>677</v>
      </c>
      <c r="F27" s="1332"/>
      <c r="G27" s="867"/>
      <c r="H27" s="2982" t="s">
        <v>1514</v>
      </c>
      <c r="I27" s="2983"/>
      <c r="J27" s="2984"/>
      <c r="K27" s="856"/>
      <c r="L27" s="856"/>
      <c r="M27" s="856"/>
      <c r="N27" s="865"/>
      <c r="O27" s="1422"/>
      <c r="P27" s="145"/>
    </row>
    <row r="28" spans="2:16" x14ac:dyDescent="0.25">
      <c r="B28" s="1937">
        <v>1</v>
      </c>
      <c r="C28" s="1935">
        <v>1</v>
      </c>
      <c r="D28" s="1850">
        <v>6</v>
      </c>
      <c r="E28" s="1327" t="s">
        <v>677</v>
      </c>
      <c r="F28" s="1327" t="s">
        <v>598</v>
      </c>
      <c r="G28" s="862"/>
      <c r="H28" s="2982" t="s">
        <v>1515</v>
      </c>
      <c r="I28" s="2983"/>
      <c r="J28" s="2984"/>
      <c r="K28" s="856"/>
      <c r="L28" s="856"/>
      <c r="M28" s="856"/>
      <c r="N28" s="865"/>
      <c r="O28" s="1422"/>
      <c r="P28" s="75"/>
    </row>
    <row r="29" spans="2:16" ht="15.75" thickBot="1" x14ac:dyDescent="0.3">
      <c r="B29" s="1297"/>
      <c r="C29" s="365"/>
      <c r="D29" s="1367"/>
      <c r="E29" s="1099"/>
      <c r="F29" s="1099"/>
      <c r="G29" s="1413"/>
      <c r="H29" s="2982"/>
      <c r="I29" s="2983"/>
      <c r="J29" s="2984"/>
      <c r="K29" s="856"/>
      <c r="L29" s="856"/>
      <c r="M29" s="856"/>
      <c r="N29" s="865"/>
      <c r="O29" s="1422"/>
      <c r="P29" s="75"/>
    </row>
    <row r="30" spans="2:16" ht="15.75" thickBot="1" x14ac:dyDescent="0.3">
      <c r="B30" s="3102" t="s">
        <v>9</v>
      </c>
      <c r="C30" s="3036"/>
      <c r="D30" s="3036"/>
      <c r="E30" s="3036"/>
      <c r="F30" s="3036"/>
      <c r="G30" s="3036"/>
      <c r="H30" s="3036"/>
      <c r="I30" s="3036"/>
      <c r="J30" s="3037"/>
      <c r="K30" s="1410"/>
      <c r="L30" s="1400"/>
      <c r="M30" s="1064"/>
      <c r="N30" s="1372">
        <f>SUM(N14:N29)</f>
        <v>1400000</v>
      </c>
      <c r="O30" s="1421">
        <f>SUM(O14:O29)</f>
        <v>1050000</v>
      </c>
      <c r="P30" s="244">
        <f>SUM(P14:P29)</f>
        <v>2168852.81</v>
      </c>
    </row>
    <row r="31" spans="2:16" x14ac:dyDescent="0.25">
      <c r="B31" s="3100"/>
      <c r="C31" s="3101"/>
      <c r="D31" s="3101"/>
      <c r="E31" s="3101"/>
      <c r="F31" s="1395"/>
      <c r="G31" s="1395"/>
      <c r="H31" s="1275"/>
      <c r="I31" s="3101"/>
      <c r="J31" s="3101"/>
      <c r="K31" s="3101"/>
      <c r="L31" s="1275"/>
      <c r="M31" s="1275"/>
      <c r="N31" s="3101"/>
      <c r="O31" s="3101"/>
      <c r="P31" s="1290"/>
    </row>
    <row r="32" spans="2:16" x14ac:dyDescent="0.25">
      <c r="B32" s="1150"/>
      <c r="C32" s="1250"/>
      <c r="D32" s="1250"/>
      <c r="E32" s="1250"/>
      <c r="F32" s="1250"/>
      <c r="G32" s="1250"/>
      <c r="H32" s="1250"/>
      <c r="I32" s="1247"/>
      <c r="J32" s="1250"/>
      <c r="K32" s="1247"/>
      <c r="L32" s="1247"/>
      <c r="M32" s="1247"/>
      <c r="N32" s="1250"/>
      <c r="O32" s="1250"/>
      <c r="P32" s="1291"/>
    </row>
    <row r="33" spans="2:17" x14ac:dyDescent="0.25">
      <c r="B33" s="3090" t="s">
        <v>10</v>
      </c>
      <c r="C33" s="3086"/>
      <c r="D33" s="3086"/>
      <c r="E33" s="3086"/>
      <c r="F33" s="3086"/>
      <c r="G33" s="3086"/>
      <c r="H33" s="3086"/>
      <c r="I33" s="1247"/>
      <c r="J33" s="1359" t="s">
        <v>15</v>
      </c>
      <c r="K33" s="1247"/>
      <c r="L33" s="1247"/>
      <c r="M33" s="1247"/>
      <c r="N33" s="3086" t="s">
        <v>12</v>
      </c>
      <c r="O33" s="3086"/>
      <c r="P33" s="1291"/>
    </row>
    <row r="34" spans="2:17" ht="15.75" thickBot="1" x14ac:dyDescent="0.3">
      <c r="B34" s="1292"/>
      <c r="C34" s="1293"/>
      <c r="D34" s="1293"/>
      <c r="E34" s="1293"/>
      <c r="F34" s="1293"/>
      <c r="G34" s="1293"/>
      <c r="H34" s="1293"/>
      <c r="I34" s="1293"/>
      <c r="J34" s="1293"/>
      <c r="K34" s="1293"/>
      <c r="L34" s="1293"/>
      <c r="M34" s="1293"/>
      <c r="N34" s="1293"/>
      <c r="O34" s="1293"/>
      <c r="P34" s="1295"/>
      <c r="Q34" s="855"/>
    </row>
    <row r="35" spans="2:17" x14ac:dyDescent="0.25">
      <c r="B35" s="855"/>
      <c r="C35" s="855"/>
      <c r="D35" s="855"/>
      <c r="E35" s="855"/>
      <c r="F35" s="855"/>
      <c r="G35" s="855"/>
      <c r="H35" s="855"/>
      <c r="I35" s="855"/>
      <c r="J35" s="855"/>
      <c r="K35" s="855"/>
      <c r="L35" s="855"/>
      <c r="M35" s="855"/>
      <c r="N35" s="855"/>
      <c r="O35" s="855"/>
      <c r="P35" s="855">
        <v>9</v>
      </c>
      <c r="Q35" s="864"/>
    </row>
  </sheetData>
  <mergeCells count="40">
    <mergeCell ref="H27:J27"/>
    <mergeCell ref="H28:J28"/>
    <mergeCell ref="H29:J29"/>
    <mergeCell ref="H22:J22"/>
    <mergeCell ref="H23:J23"/>
    <mergeCell ref="H24:J24"/>
    <mergeCell ref="H25:J25"/>
    <mergeCell ref="H26:J26"/>
    <mergeCell ref="H13:J13"/>
    <mergeCell ref="B33:H33"/>
    <mergeCell ref="N33:O33"/>
    <mergeCell ref="B31:E31"/>
    <mergeCell ref="I31:K31"/>
    <mergeCell ref="N31:O31"/>
    <mergeCell ref="B30:J30"/>
    <mergeCell ref="B13:G13"/>
    <mergeCell ref="H16:J16"/>
    <mergeCell ref="H14:J14"/>
    <mergeCell ref="H15:J15"/>
    <mergeCell ref="H17:J17"/>
    <mergeCell ref="H18:J18"/>
    <mergeCell ref="H19:J19"/>
    <mergeCell ref="H20:J20"/>
    <mergeCell ref="H21:J21"/>
    <mergeCell ref="B2:P2"/>
    <mergeCell ref="B3:P3"/>
    <mergeCell ref="B4:P4"/>
    <mergeCell ref="H11:J12"/>
    <mergeCell ref="K11:K12"/>
    <mergeCell ref="L11:L12"/>
    <mergeCell ref="N11:N12"/>
    <mergeCell ref="O11:O12"/>
    <mergeCell ref="B5:P5"/>
    <mergeCell ref="O6:P6"/>
    <mergeCell ref="B8:P8"/>
    <mergeCell ref="F9:J9"/>
    <mergeCell ref="J10:P10"/>
    <mergeCell ref="P11:P12"/>
    <mergeCell ref="B11:G11"/>
    <mergeCell ref="M11:M12"/>
  </mergeCells>
  <pageMargins left="1.299212598425197" right="0.70866141732283472" top="1.1417322834645669" bottom="0.74803149606299213" header="0.31496062992125984" footer="0.31496062992125984"/>
  <pageSetup paperSize="5" scale="7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1:J39"/>
  <sheetViews>
    <sheetView workbookViewId="0">
      <selection activeCell="E25" sqref="E25"/>
    </sheetView>
  </sheetViews>
  <sheetFormatPr baseColWidth="10" defaultRowHeight="15" x14ac:dyDescent="0.25"/>
  <cols>
    <col min="1" max="1" width="11.5703125" style="1246"/>
    <col min="3" max="3" width="7.5703125" customWidth="1"/>
    <col min="4" max="5" width="11.42578125" customWidth="1"/>
    <col min="6" max="6" width="10.5703125" customWidth="1"/>
    <col min="7" max="7" width="11.42578125" customWidth="1"/>
    <col min="8" max="8" width="12.85546875" customWidth="1"/>
    <col min="9" max="9" width="12.570312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18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103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91" t="s">
        <v>75</v>
      </c>
    </row>
    <row r="6" spans="2:10" ht="15.75" thickBot="1" x14ac:dyDescent="0.3">
      <c r="B6" s="1293"/>
      <c r="E6" s="1293"/>
      <c r="F6" s="1293"/>
    </row>
    <row r="7" spans="2:10" ht="15.75" thickBot="1" x14ac:dyDescent="0.3">
      <c r="B7" s="92" t="s">
        <v>4</v>
      </c>
      <c r="C7" s="1797"/>
      <c r="D7" s="1086">
        <v>7122</v>
      </c>
      <c r="E7" s="1224" t="s">
        <v>106</v>
      </c>
      <c r="F7" s="424"/>
      <c r="G7" s="424"/>
      <c r="H7" s="424"/>
      <c r="I7" s="1312"/>
    </row>
    <row r="8" spans="2:10" ht="15.75" thickBot="1" x14ac:dyDescent="0.3">
      <c r="B8" s="184" t="s">
        <v>76</v>
      </c>
      <c r="C8" s="1797"/>
      <c r="D8" s="1086">
        <v>1</v>
      </c>
      <c r="E8" s="1836" t="s">
        <v>1865</v>
      </c>
      <c r="F8" s="268"/>
      <c r="G8" s="268"/>
      <c r="H8" s="1807"/>
      <c r="I8" s="1295"/>
      <c r="J8" s="1288"/>
    </row>
    <row r="9" spans="2:10" ht="15.75" thickBot="1" x14ac:dyDescent="0.3">
      <c r="B9" s="184" t="s">
        <v>77</v>
      </c>
      <c r="C9" s="1797"/>
      <c r="D9" s="1812">
        <v>0</v>
      </c>
      <c r="E9" s="1836" t="s">
        <v>1865</v>
      </c>
      <c r="F9" s="268"/>
      <c r="G9" s="1275"/>
      <c r="H9" s="1293"/>
      <c r="I9" s="1247"/>
      <c r="J9" s="1288"/>
    </row>
    <row r="10" spans="2:10" ht="15.75" thickBot="1" x14ac:dyDescent="0.3">
      <c r="B10" s="466" t="s">
        <v>78</v>
      </c>
      <c r="C10" s="1797"/>
      <c r="D10" s="1086">
        <v>0</v>
      </c>
      <c r="E10" s="3211" t="s">
        <v>253</v>
      </c>
      <c r="F10" s="3212"/>
      <c r="G10" s="1320"/>
      <c r="H10" s="1247"/>
      <c r="I10" s="1312"/>
      <c r="J10" s="1288"/>
    </row>
    <row r="11" spans="2:10" ht="15.75" thickBot="1" x14ac:dyDescent="0.3">
      <c r="B11" s="466" t="s">
        <v>79</v>
      </c>
      <c r="C11" s="1798"/>
      <c r="D11" s="1086">
        <v>3</v>
      </c>
      <c r="E11" s="1838" t="s">
        <v>1865</v>
      </c>
      <c r="F11" s="1787"/>
      <c r="G11" s="1787"/>
      <c r="H11" s="1320"/>
      <c r="I11" s="1312"/>
      <c r="J11" s="1288"/>
    </row>
    <row r="12" spans="2:10" ht="15.75" thickBot="1" x14ac:dyDescent="0.3">
      <c r="B12" s="466" t="s">
        <v>1944</v>
      </c>
      <c r="C12" s="184"/>
      <c r="D12" s="1320"/>
      <c r="E12" s="1808" t="s">
        <v>253</v>
      </c>
      <c r="F12" s="1837"/>
      <c r="G12" s="1247"/>
      <c r="H12" s="1247"/>
      <c r="I12" s="1247"/>
      <c r="J12" s="1288"/>
    </row>
    <row r="13" spans="2:10" ht="15.75" thickBot="1" x14ac:dyDescent="0.3">
      <c r="B13" s="92" t="s">
        <v>80</v>
      </c>
      <c r="C13" s="1321"/>
      <c r="D13" s="161">
        <v>1101</v>
      </c>
      <c r="F13" s="92" t="s">
        <v>83</v>
      </c>
      <c r="G13" s="1799"/>
      <c r="H13" s="1180">
        <v>212205</v>
      </c>
      <c r="I13" s="1803"/>
      <c r="J13" s="1288"/>
    </row>
    <row r="14" spans="2:10" ht="15.75" thickBot="1" x14ac:dyDescent="0.3">
      <c r="B14" s="3243" t="s">
        <v>84</v>
      </c>
      <c r="C14" s="3245"/>
      <c r="D14" s="3009" t="s">
        <v>85</v>
      </c>
      <c r="E14" s="3010"/>
      <c r="F14" s="3011"/>
      <c r="G14" s="3009" t="s">
        <v>89</v>
      </c>
      <c r="H14" s="3010"/>
      <c r="I14" s="3011"/>
    </row>
    <row r="15" spans="2:10" ht="15.75" thickBot="1" x14ac:dyDescent="0.3">
      <c r="B15" s="3214"/>
      <c r="C15" s="3216"/>
      <c r="D15" s="3469" t="s">
        <v>86</v>
      </c>
      <c r="E15" s="3009" t="s">
        <v>90</v>
      </c>
      <c r="F15" s="3011"/>
      <c r="G15" s="3394" t="s">
        <v>86</v>
      </c>
      <c r="H15" s="3009" t="s">
        <v>91</v>
      </c>
      <c r="I15" s="3011"/>
    </row>
    <row r="16" spans="2:10" ht="15.75" thickBot="1" x14ac:dyDescent="0.3">
      <c r="B16" s="3217"/>
      <c r="C16" s="3219"/>
      <c r="D16" s="3470"/>
      <c r="E16" s="100" t="s">
        <v>87</v>
      </c>
      <c r="F16" s="100" t="s">
        <v>88</v>
      </c>
      <c r="G16" s="3403"/>
      <c r="H16" s="100" t="s">
        <v>92</v>
      </c>
      <c r="I16" s="101" t="s">
        <v>88</v>
      </c>
    </row>
    <row r="17" spans="2:9" ht="15.75" thickBot="1" x14ac:dyDescent="0.3">
      <c r="B17" s="52" t="s">
        <v>187</v>
      </c>
      <c r="C17" s="53"/>
      <c r="D17" s="117">
        <v>4</v>
      </c>
      <c r="E17" s="108">
        <v>33489.67</v>
      </c>
      <c r="F17" s="109">
        <v>401876</v>
      </c>
      <c r="G17" s="117">
        <v>5</v>
      </c>
      <c r="H17" s="108">
        <v>54000</v>
      </c>
      <c r="I17" s="109">
        <v>648000</v>
      </c>
    </row>
    <row r="18" spans="2:9" x14ac:dyDescent="0.25">
      <c r="B18" s="36"/>
      <c r="C18" s="10"/>
      <c r="D18" s="118"/>
      <c r="E18" s="159"/>
      <c r="F18" s="110"/>
      <c r="G18" s="117"/>
      <c r="H18" s="159"/>
      <c r="I18" s="110"/>
    </row>
    <row r="19" spans="2:9" x14ac:dyDescent="0.25">
      <c r="B19" s="36"/>
      <c r="C19" s="10"/>
      <c r="D19" s="118"/>
      <c r="E19" s="159"/>
      <c r="F19" s="110"/>
      <c r="G19" s="118"/>
      <c r="H19" s="159"/>
      <c r="I19" s="110"/>
    </row>
    <row r="20" spans="2:9" x14ac:dyDescent="0.25">
      <c r="B20" s="36"/>
      <c r="C20" s="10"/>
      <c r="D20" s="118"/>
      <c r="E20" s="19"/>
      <c r="F20" s="110"/>
      <c r="G20" s="118"/>
      <c r="H20" s="19"/>
      <c r="I20" s="110"/>
    </row>
    <row r="21" spans="2:9" x14ac:dyDescent="0.25">
      <c r="B21" s="69"/>
      <c r="C21" s="4"/>
      <c r="D21" s="104"/>
      <c r="E21" s="6"/>
      <c r="F21" s="67"/>
      <c r="G21" s="104"/>
      <c r="H21" s="6"/>
      <c r="I21" s="67"/>
    </row>
    <row r="22" spans="2:9" x14ac:dyDescent="0.25">
      <c r="B22" s="36"/>
      <c r="C22" s="10"/>
      <c r="D22" s="104"/>
      <c r="E22" s="6"/>
      <c r="F22" s="67"/>
      <c r="G22" s="104"/>
      <c r="H22" s="6"/>
      <c r="I22" s="67"/>
    </row>
    <row r="23" spans="2:9" x14ac:dyDescent="0.25">
      <c r="B23" s="36"/>
      <c r="C23" s="10"/>
      <c r="D23" s="104"/>
      <c r="E23" s="6"/>
      <c r="F23" s="67"/>
      <c r="G23" s="104"/>
      <c r="H23" s="6"/>
      <c r="I23" s="67"/>
    </row>
    <row r="24" spans="2:9" x14ac:dyDescent="0.25">
      <c r="B24" s="69"/>
      <c r="C24" s="4"/>
      <c r="D24" s="104"/>
      <c r="E24" s="6"/>
      <c r="F24" s="67"/>
      <c r="G24" s="104"/>
      <c r="H24" s="6"/>
      <c r="I24" s="67"/>
    </row>
    <row r="25" spans="2:9" x14ac:dyDescent="0.25">
      <c r="B25" s="36"/>
      <c r="C25" s="10"/>
      <c r="D25" s="104"/>
      <c r="E25" s="6"/>
      <c r="F25" s="67"/>
      <c r="G25" s="104"/>
      <c r="H25" s="6"/>
      <c r="I25" s="67"/>
    </row>
    <row r="26" spans="2:9" x14ac:dyDescent="0.25">
      <c r="B26" s="36"/>
      <c r="C26" s="10"/>
      <c r="D26" s="104"/>
      <c r="E26" s="6"/>
      <c r="F26" s="67"/>
      <c r="G26" s="104"/>
      <c r="H26" s="6"/>
      <c r="I26" s="67"/>
    </row>
    <row r="27" spans="2:9" x14ac:dyDescent="0.25">
      <c r="B27" s="36"/>
      <c r="C27" s="10"/>
      <c r="D27" s="104"/>
      <c r="E27" s="6"/>
      <c r="F27" s="67"/>
      <c r="G27" s="104"/>
      <c r="H27" s="6"/>
      <c r="I27" s="67"/>
    </row>
    <row r="28" spans="2:9" x14ac:dyDescent="0.25">
      <c r="B28" s="36"/>
      <c r="C28" s="10"/>
      <c r="D28" s="104"/>
      <c r="E28" s="6"/>
      <c r="F28" s="67"/>
      <c r="G28" s="104"/>
      <c r="H28" s="6"/>
      <c r="I28" s="67"/>
    </row>
    <row r="29" spans="2:9" x14ac:dyDescent="0.25">
      <c r="B29" s="36"/>
      <c r="C29" s="10"/>
      <c r="D29" s="104"/>
      <c r="E29" s="6"/>
      <c r="F29" s="67"/>
      <c r="G29" s="104"/>
      <c r="H29" s="6"/>
      <c r="I29" s="67"/>
    </row>
    <row r="30" spans="2:9" x14ac:dyDescent="0.25">
      <c r="B30" s="36"/>
      <c r="C30" s="10"/>
      <c r="D30" s="104"/>
      <c r="E30" s="6"/>
      <c r="F30" s="67"/>
      <c r="G30" s="104"/>
      <c r="H30" s="6"/>
      <c r="I30" s="67"/>
    </row>
    <row r="31" spans="2:9" x14ac:dyDescent="0.25">
      <c r="B31" s="69"/>
      <c r="C31" s="4"/>
      <c r="D31" s="104"/>
      <c r="E31" s="6"/>
      <c r="F31" s="67"/>
      <c r="G31" s="104"/>
      <c r="H31" s="6"/>
      <c r="I31" s="67"/>
    </row>
    <row r="32" spans="2:9" x14ac:dyDescent="0.25">
      <c r="B32" s="36"/>
      <c r="C32" s="10"/>
      <c r="D32" s="104"/>
      <c r="E32" s="6"/>
      <c r="F32" s="67"/>
      <c r="G32" s="104"/>
      <c r="H32" s="6"/>
      <c r="I32" s="67"/>
    </row>
    <row r="33" spans="2:9" ht="15.75" thickBot="1" x14ac:dyDescent="0.3">
      <c r="B33" s="41"/>
      <c r="C33" s="42"/>
      <c r="D33" s="111"/>
      <c r="E33" s="114"/>
      <c r="F33" s="113"/>
      <c r="G33" s="111"/>
      <c r="H33" s="112"/>
      <c r="I33" s="113"/>
    </row>
    <row r="34" spans="2:9" ht="15.75" thickBot="1" x14ac:dyDescent="0.3">
      <c r="B34" s="3036" t="s">
        <v>99</v>
      </c>
      <c r="C34" s="3037"/>
      <c r="D34" s="94"/>
      <c r="E34" s="115">
        <f>SUM(E17:E33)</f>
        <v>33489.67</v>
      </c>
      <c r="F34" s="115">
        <f>SUM(F17:F33)</f>
        <v>401876</v>
      </c>
      <c r="G34" s="94"/>
      <c r="H34" s="115">
        <f>SUM(H17:H33)</f>
        <v>54000</v>
      </c>
      <c r="I34" s="116">
        <f>SUM(I17:I33)</f>
        <v>648000</v>
      </c>
    </row>
    <row r="37" spans="2:9" x14ac:dyDescent="0.25">
      <c r="B37" s="4"/>
      <c r="C37" s="4"/>
      <c r="E37" s="4"/>
      <c r="F37" s="4"/>
      <c r="H37" s="4"/>
      <c r="I37" s="4"/>
    </row>
    <row r="38" spans="2:9" x14ac:dyDescent="0.25">
      <c r="B38" s="3447" t="s">
        <v>100</v>
      </c>
      <c r="C38" s="3447"/>
      <c r="E38" s="3447" t="s">
        <v>101</v>
      </c>
      <c r="F38" s="3447"/>
      <c r="H38" s="3447" t="s">
        <v>102</v>
      </c>
      <c r="I38" s="3447"/>
    </row>
    <row r="39" spans="2:9" x14ac:dyDescent="0.25">
      <c r="I39">
        <v>45</v>
      </c>
    </row>
  </sheetData>
  <mergeCells count="16">
    <mergeCell ref="B1:I1"/>
    <mergeCell ref="B2:I2"/>
    <mergeCell ref="B3:I3"/>
    <mergeCell ref="B4:I4"/>
    <mergeCell ref="E10:F10"/>
    <mergeCell ref="B34:C34"/>
    <mergeCell ref="B38:C38"/>
    <mergeCell ref="E38:F38"/>
    <mergeCell ref="H38:I38"/>
    <mergeCell ref="B14:C16"/>
    <mergeCell ref="D14:F14"/>
    <mergeCell ref="G14:I14"/>
    <mergeCell ref="D15:D16"/>
    <mergeCell ref="E15:F15"/>
    <mergeCell ref="G15:G16"/>
    <mergeCell ref="H15:I15"/>
  </mergeCells>
  <pageMargins left="0.70866141732283472" right="0.70866141732283472" top="0.74803149606299213" bottom="0.74803149606299213" header="0.31496062992125984" footer="0.31496062992125984"/>
  <pageSetup paperSize="5" scale="87" fitToWidth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J53"/>
  <sheetViews>
    <sheetView workbookViewId="0">
      <selection activeCell="L40" sqref="L40"/>
    </sheetView>
  </sheetViews>
  <sheetFormatPr baseColWidth="10" defaultRowHeight="15" x14ac:dyDescent="0.25"/>
  <cols>
    <col min="1" max="1" width="11.5703125" style="1246"/>
    <col min="3" max="3" width="12" customWidth="1"/>
    <col min="4" max="4" width="6.42578125" customWidth="1"/>
    <col min="5" max="5" width="3" customWidth="1"/>
    <col min="6" max="6" width="16.85546875" customWidth="1"/>
    <col min="7" max="7" width="14.7109375" customWidth="1"/>
    <col min="8" max="8" width="10.85546875" customWidth="1"/>
    <col min="9" max="9" width="15.710937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18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2011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1464" t="s">
        <v>1724</v>
      </c>
    </row>
    <row r="6" spans="2:10" ht="15.75" thickBot="1" x14ac:dyDescent="0.3">
      <c r="H6" s="1293"/>
    </row>
    <row r="7" spans="2:10" ht="15.75" thickBot="1" x14ac:dyDescent="0.3">
      <c r="B7" s="465" t="s">
        <v>4</v>
      </c>
      <c r="C7" s="1321"/>
      <c r="D7" s="1086">
        <v>7122</v>
      </c>
      <c r="E7" s="1805" t="s">
        <v>106</v>
      </c>
      <c r="F7" s="424"/>
      <c r="G7" s="459"/>
      <c r="H7" s="1309"/>
      <c r="I7" s="1320"/>
      <c r="J7" s="1288"/>
    </row>
    <row r="8" spans="2:10" ht="15.75" thickBot="1" x14ac:dyDescent="0.3">
      <c r="B8" s="465" t="s">
        <v>76</v>
      </c>
      <c r="D8" s="122">
        <v>1</v>
      </c>
      <c r="E8" s="1835" t="s">
        <v>1865</v>
      </c>
      <c r="F8" s="268"/>
      <c r="G8" s="27"/>
      <c r="H8" s="268"/>
      <c r="I8" s="1312"/>
    </row>
    <row r="9" spans="2:10" ht="15.75" thickBot="1" x14ac:dyDescent="0.3">
      <c r="B9" s="465" t="s">
        <v>77</v>
      </c>
      <c r="C9" s="1797"/>
      <c r="D9" s="122">
        <v>0</v>
      </c>
      <c r="E9" s="1772" t="s">
        <v>1865</v>
      </c>
      <c r="F9" s="268"/>
      <c r="G9" s="1320"/>
      <c r="H9" s="1320"/>
      <c r="I9" s="1275"/>
      <c r="J9" s="1288"/>
    </row>
    <row r="10" spans="2:10" ht="15.75" thickBot="1" x14ac:dyDescent="0.3">
      <c r="B10" s="465" t="s">
        <v>78</v>
      </c>
      <c r="C10" s="1797"/>
      <c r="D10" s="122">
        <v>0</v>
      </c>
      <c r="E10" s="1839" t="s">
        <v>253</v>
      </c>
      <c r="F10" s="1840"/>
      <c r="G10" s="1784"/>
      <c r="H10" s="1320"/>
      <c r="I10" s="1275"/>
      <c r="J10" s="1288"/>
    </row>
    <row r="11" spans="2:10" ht="15.75" thickBot="1" x14ac:dyDescent="0.3">
      <c r="B11" s="465" t="s">
        <v>79</v>
      </c>
      <c r="C11" s="1798"/>
      <c r="D11" s="122">
        <v>3</v>
      </c>
      <c r="E11" s="1838" t="s">
        <v>1865</v>
      </c>
      <c r="F11" s="1787"/>
      <c r="G11" s="1787"/>
      <c r="H11" s="1247"/>
      <c r="I11" s="1312"/>
    </row>
    <row r="12" spans="2:10" ht="15.75" thickBot="1" x14ac:dyDescent="0.3">
      <c r="B12" s="465" t="s">
        <v>1944</v>
      </c>
      <c r="C12" s="184"/>
      <c r="E12" s="3511" t="s">
        <v>2012</v>
      </c>
      <c r="F12" s="3511"/>
      <c r="G12" s="3511"/>
      <c r="H12" s="1320"/>
      <c r="I12" s="1293"/>
      <c r="J12" s="1288"/>
    </row>
    <row r="13" spans="2:10" ht="15.75" thickBot="1" x14ac:dyDescent="0.3">
      <c r="B13" s="465" t="s">
        <v>80</v>
      </c>
      <c r="C13" s="1321"/>
      <c r="D13" s="1180">
        <v>10</v>
      </c>
      <c r="E13" s="92"/>
      <c r="F13" s="92" t="s">
        <v>83</v>
      </c>
      <c r="G13" s="92"/>
      <c r="H13" s="161">
        <v>241101</v>
      </c>
      <c r="J13" s="1288"/>
    </row>
    <row r="14" spans="2:10" ht="15.75" thickBot="1" x14ac:dyDescent="0.3">
      <c r="B14" s="3604" t="s">
        <v>189</v>
      </c>
      <c r="C14" s="3605"/>
      <c r="D14" s="3605"/>
      <c r="E14" s="3606"/>
      <c r="F14" s="3009" t="s">
        <v>188</v>
      </c>
      <c r="G14" s="3011"/>
      <c r="H14" s="3009" t="s">
        <v>190</v>
      </c>
      <c r="I14" s="3011"/>
    </row>
    <row r="15" spans="2:10" x14ac:dyDescent="0.25">
      <c r="B15" s="3607"/>
      <c r="C15" s="3608"/>
      <c r="D15" s="3608"/>
      <c r="E15" s="3609"/>
      <c r="F15" s="3246" t="s">
        <v>116</v>
      </c>
      <c r="G15" s="3246" t="s">
        <v>117</v>
      </c>
      <c r="H15" s="3246" t="s">
        <v>116</v>
      </c>
      <c r="I15" s="3246" t="s">
        <v>117</v>
      </c>
    </row>
    <row r="16" spans="2:10" ht="15.75" thickBot="1" x14ac:dyDescent="0.3">
      <c r="B16" s="3610"/>
      <c r="C16" s="3611"/>
      <c r="D16" s="3611"/>
      <c r="E16" s="3612"/>
      <c r="F16" s="3200"/>
      <c r="G16" s="3200"/>
      <c r="H16" s="3200"/>
      <c r="I16" s="3200"/>
    </row>
    <row r="17" spans="2:9" x14ac:dyDescent="0.25">
      <c r="B17" s="3613" t="s">
        <v>195</v>
      </c>
      <c r="C17" s="3614"/>
      <c r="D17" s="3614"/>
      <c r="E17" s="3615"/>
      <c r="F17" s="170">
        <v>2875</v>
      </c>
      <c r="G17" s="82">
        <f t="shared" ref="G17:G46" si="0">F17*12</f>
        <v>34500</v>
      </c>
      <c r="H17" s="170">
        <v>2875</v>
      </c>
      <c r="I17" s="82">
        <f t="shared" ref="I17:I23" si="1">H17*12</f>
        <v>34500</v>
      </c>
    </row>
    <row r="18" spans="2:9" x14ac:dyDescent="0.25">
      <c r="B18" s="3418" t="s">
        <v>196</v>
      </c>
      <c r="C18" s="3419"/>
      <c r="D18" s="3419"/>
      <c r="E18" s="3420"/>
      <c r="F18" s="2089">
        <v>805</v>
      </c>
      <c r="G18" s="75">
        <f t="shared" si="0"/>
        <v>9660</v>
      </c>
      <c r="H18" s="2089">
        <v>805</v>
      </c>
      <c r="I18" s="75">
        <f t="shared" si="1"/>
        <v>9660</v>
      </c>
    </row>
    <row r="19" spans="2:9" x14ac:dyDescent="0.25">
      <c r="B19" s="3418" t="s">
        <v>197</v>
      </c>
      <c r="C19" s="3419"/>
      <c r="D19" s="3419"/>
      <c r="E19" s="3420"/>
      <c r="F19" s="138">
        <v>1200</v>
      </c>
      <c r="G19" s="75">
        <f t="shared" si="0"/>
        <v>14400</v>
      </c>
      <c r="H19" s="138">
        <v>1200</v>
      </c>
      <c r="I19" s="75">
        <f t="shared" si="1"/>
        <v>14400</v>
      </c>
    </row>
    <row r="20" spans="2:9" s="1246" customFormat="1" x14ac:dyDescent="0.25">
      <c r="B20" s="3418" t="s">
        <v>2307</v>
      </c>
      <c r="C20" s="3419"/>
      <c r="D20" s="3419"/>
      <c r="E20" s="3420"/>
      <c r="F20" s="138">
        <v>1000</v>
      </c>
      <c r="G20" s="75">
        <v>12000</v>
      </c>
      <c r="H20" s="138">
        <v>1000</v>
      </c>
      <c r="I20" s="75">
        <v>12000</v>
      </c>
    </row>
    <row r="21" spans="2:9" x14ac:dyDescent="0.25">
      <c r="B21" s="3418" t="s">
        <v>198</v>
      </c>
      <c r="C21" s="3419"/>
      <c r="D21" s="3419"/>
      <c r="E21" s="3420"/>
      <c r="F21" s="138">
        <v>2587</v>
      </c>
      <c r="G21" s="75">
        <f t="shared" si="0"/>
        <v>31044</v>
      </c>
      <c r="H21" s="138">
        <v>2587</v>
      </c>
      <c r="I21" s="75">
        <f t="shared" si="1"/>
        <v>31044</v>
      </c>
    </row>
    <row r="22" spans="2:9" x14ac:dyDescent="0.25">
      <c r="B22" s="3418" t="s">
        <v>2306</v>
      </c>
      <c r="C22" s="3419"/>
      <c r="D22" s="3419"/>
      <c r="E22" s="3420"/>
      <c r="F22" s="138">
        <v>3000</v>
      </c>
      <c r="G22" s="75">
        <f t="shared" si="0"/>
        <v>36000</v>
      </c>
      <c r="H22" s="138">
        <v>3000</v>
      </c>
      <c r="I22" s="75">
        <f t="shared" si="1"/>
        <v>36000</v>
      </c>
    </row>
    <row r="23" spans="2:9" s="1246" customFormat="1" x14ac:dyDescent="0.25">
      <c r="B23" s="2050" t="s">
        <v>2192</v>
      </c>
      <c r="C23" s="2051"/>
      <c r="D23" s="2051"/>
      <c r="E23" s="2052"/>
      <c r="F23" s="138">
        <v>2000</v>
      </c>
      <c r="G23" s="75">
        <f t="shared" si="0"/>
        <v>24000</v>
      </c>
      <c r="H23" s="138">
        <v>2000</v>
      </c>
      <c r="I23" s="75">
        <f t="shared" si="1"/>
        <v>24000</v>
      </c>
    </row>
    <row r="24" spans="2:9" s="1246" customFormat="1" x14ac:dyDescent="0.25">
      <c r="B24" s="2050" t="s">
        <v>2193</v>
      </c>
      <c r="C24" s="2051"/>
      <c r="D24" s="2051"/>
      <c r="E24" s="2052"/>
      <c r="F24" s="138">
        <v>2777</v>
      </c>
      <c r="G24" s="75">
        <f t="shared" si="0"/>
        <v>33324</v>
      </c>
      <c r="H24" s="138">
        <v>2777</v>
      </c>
      <c r="I24" s="75">
        <f t="shared" ref="I24:I46" si="2">H24*12</f>
        <v>33324</v>
      </c>
    </row>
    <row r="25" spans="2:9" x14ac:dyDescent="0.25">
      <c r="B25" s="3418" t="s">
        <v>199</v>
      </c>
      <c r="C25" s="3419"/>
      <c r="D25" s="3419"/>
      <c r="E25" s="3420"/>
      <c r="F25" s="138">
        <v>4200</v>
      </c>
      <c r="G25" s="75">
        <f t="shared" si="0"/>
        <v>50400</v>
      </c>
      <c r="H25" s="138">
        <v>4200</v>
      </c>
      <c r="I25" s="75">
        <f t="shared" si="2"/>
        <v>50400</v>
      </c>
    </row>
    <row r="26" spans="2:9" x14ac:dyDescent="0.25">
      <c r="B26" s="3418" t="s">
        <v>200</v>
      </c>
      <c r="C26" s="3419"/>
      <c r="D26" s="3419"/>
      <c r="E26" s="3420"/>
      <c r="F26" s="138">
        <v>1725</v>
      </c>
      <c r="G26" s="75">
        <f t="shared" si="0"/>
        <v>20700</v>
      </c>
      <c r="H26" s="138">
        <v>1725</v>
      </c>
      <c r="I26" s="75">
        <f t="shared" si="2"/>
        <v>20700</v>
      </c>
    </row>
    <row r="27" spans="2:9" s="1246" customFormat="1" x14ac:dyDescent="0.25">
      <c r="B27" s="3418" t="s">
        <v>2308</v>
      </c>
      <c r="C27" s="3419"/>
      <c r="D27" s="3419"/>
      <c r="E27" s="3420"/>
      <c r="F27" s="138">
        <v>2000</v>
      </c>
      <c r="G27" s="75">
        <f t="shared" si="0"/>
        <v>24000</v>
      </c>
      <c r="H27" s="138">
        <v>2000</v>
      </c>
      <c r="I27" s="75">
        <f t="shared" si="2"/>
        <v>24000</v>
      </c>
    </row>
    <row r="28" spans="2:9" s="1468" customFormat="1" x14ac:dyDescent="0.25">
      <c r="B28" s="3418" t="s">
        <v>2480</v>
      </c>
      <c r="C28" s="3419"/>
      <c r="D28" s="3419"/>
      <c r="E28" s="2617"/>
      <c r="F28" s="2099">
        <v>1000</v>
      </c>
      <c r="G28" s="1494">
        <f t="shared" si="0"/>
        <v>12000</v>
      </c>
      <c r="H28" s="2099">
        <v>1000</v>
      </c>
      <c r="I28" s="1494">
        <f t="shared" si="2"/>
        <v>12000</v>
      </c>
    </row>
    <row r="29" spans="2:9" s="1246" customFormat="1" x14ac:dyDescent="0.25">
      <c r="B29" s="3418" t="s">
        <v>2309</v>
      </c>
      <c r="C29" s="3419"/>
      <c r="D29" s="3419"/>
      <c r="E29" s="2228"/>
      <c r="F29" s="138">
        <v>1000</v>
      </c>
      <c r="G29" s="75">
        <f t="shared" si="0"/>
        <v>12000</v>
      </c>
      <c r="H29" s="138">
        <v>1000</v>
      </c>
      <c r="I29" s="75">
        <f t="shared" si="2"/>
        <v>12000</v>
      </c>
    </row>
    <row r="30" spans="2:9" x14ac:dyDescent="0.25">
      <c r="B30" s="3418" t="s">
        <v>201</v>
      </c>
      <c r="C30" s="3419"/>
      <c r="D30" s="3419"/>
      <c r="E30" s="3420"/>
      <c r="F30" s="138">
        <v>1252</v>
      </c>
      <c r="G30" s="75">
        <f t="shared" si="0"/>
        <v>15024</v>
      </c>
      <c r="H30" s="138">
        <v>1252</v>
      </c>
      <c r="I30" s="75">
        <f t="shared" si="2"/>
        <v>15024</v>
      </c>
    </row>
    <row r="31" spans="2:9" s="1246" customFormat="1" x14ac:dyDescent="0.25">
      <c r="B31" s="3418" t="s">
        <v>2310</v>
      </c>
      <c r="C31" s="3419"/>
      <c r="D31" s="3419"/>
      <c r="E31" s="3420"/>
      <c r="F31" s="138">
        <v>1000</v>
      </c>
      <c r="G31" s="75">
        <f t="shared" si="0"/>
        <v>12000</v>
      </c>
      <c r="H31" s="138">
        <v>1000</v>
      </c>
      <c r="I31" s="75">
        <f t="shared" si="2"/>
        <v>12000</v>
      </c>
    </row>
    <row r="32" spans="2:9" x14ac:dyDescent="0.25">
      <c r="B32" s="3418" t="s">
        <v>2037</v>
      </c>
      <c r="C32" s="3419"/>
      <c r="D32" s="3419"/>
      <c r="E32" s="3420"/>
      <c r="F32" s="138">
        <v>1500</v>
      </c>
      <c r="G32" s="75">
        <f t="shared" si="0"/>
        <v>18000</v>
      </c>
      <c r="H32" s="138">
        <v>1500</v>
      </c>
      <c r="I32" s="75">
        <f>H32*12</f>
        <v>18000</v>
      </c>
    </row>
    <row r="33" spans="2:9" x14ac:dyDescent="0.25">
      <c r="B33" s="3418" t="s">
        <v>202</v>
      </c>
      <c r="C33" s="3419"/>
      <c r="D33" s="3419"/>
      <c r="E33" s="3420"/>
      <c r="F33" s="138">
        <v>3300</v>
      </c>
      <c r="G33" s="75">
        <f t="shared" si="0"/>
        <v>39600</v>
      </c>
      <c r="H33" s="138">
        <v>3300</v>
      </c>
      <c r="I33" s="75">
        <f t="shared" si="2"/>
        <v>39600</v>
      </c>
    </row>
    <row r="34" spans="2:9" s="1468" customFormat="1" x14ac:dyDescent="0.25">
      <c r="B34" s="2615" t="s">
        <v>2194</v>
      </c>
      <c r="C34" s="2616"/>
      <c r="D34" s="2616"/>
      <c r="E34" s="2617"/>
      <c r="F34" s="2099">
        <v>3645</v>
      </c>
      <c r="G34" s="1494">
        <f t="shared" si="0"/>
        <v>43740</v>
      </c>
      <c r="H34" s="2099">
        <v>3645</v>
      </c>
      <c r="I34" s="1494">
        <f t="shared" si="2"/>
        <v>43740</v>
      </c>
    </row>
    <row r="35" spans="2:9" s="1246" customFormat="1" x14ac:dyDescent="0.25">
      <c r="B35" s="3418" t="s">
        <v>2311</v>
      </c>
      <c r="C35" s="3419"/>
      <c r="D35" s="3419"/>
      <c r="E35" s="3420"/>
      <c r="F35" s="138">
        <v>2904</v>
      </c>
      <c r="G35" s="75">
        <f t="shared" si="0"/>
        <v>34848</v>
      </c>
      <c r="H35" s="138">
        <v>2904</v>
      </c>
      <c r="I35" s="75">
        <f t="shared" si="2"/>
        <v>34848</v>
      </c>
    </row>
    <row r="36" spans="2:9" x14ac:dyDescent="0.25">
      <c r="B36" s="3418" t="s">
        <v>203</v>
      </c>
      <c r="C36" s="3419"/>
      <c r="D36" s="3419"/>
      <c r="E36" s="3420"/>
      <c r="F36" s="138">
        <v>3737</v>
      </c>
      <c r="G36" s="75">
        <f t="shared" si="0"/>
        <v>44844</v>
      </c>
      <c r="H36" s="138">
        <v>3737</v>
      </c>
      <c r="I36" s="75">
        <f t="shared" si="2"/>
        <v>44844</v>
      </c>
    </row>
    <row r="37" spans="2:9" s="1246" customFormat="1" x14ac:dyDescent="0.25">
      <c r="B37" s="3418" t="s">
        <v>2312</v>
      </c>
      <c r="C37" s="3419"/>
      <c r="D37" s="3419"/>
      <c r="E37" s="3420"/>
      <c r="F37" s="138">
        <v>2000</v>
      </c>
      <c r="G37" s="75">
        <f t="shared" si="0"/>
        <v>24000</v>
      </c>
      <c r="H37" s="138">
        <v>2000</v>
      </c>
      <c r="I37" s="75">
        <f t="shared" si="2"/>
        <v>24000</v>
      </c>
    </row>
    <row r="38" spans="2:9" x14ac:dyDescent="0.25">
      <c r="B38" s="1532" t="s">
        <v>204</v>
      </c>
      <c r="C38" s="1533"/>
      <c r="D38" s="1533"/>
      <c r="E38" s="1534"/>
      <c r="F38" s="138">
        <v>2000</v>
      </c>
      <c r="G38" s="75">
        <f t="shared" si="0"/>
        <v>24000</v>
      </c>
      <c r="H38" s="138">
        <v>2000</v>
      </c>
      <c r="I38" s="75">
        <f t="shared" si="2"/>
        <v>24000</v>
      </c>
    </row>
    <row r="39" spans="2:9" s="1246" customFormat="1" x14ac:dyDescent="0.25">
      <c r="B39" s="3616" t="s">
        <v>2313</v>
      </c>
      <c r="C39" s="3617"/>
      <c r="D39" s="3617"/>
      <c r="E39" s="3618"/>
      <c r="F39" s="138">
        <v>1000</v>
      </c>
      <c r="G39" s="75">
        <f t="shared" si="0"/>
        <v>12000</v>
      </c>
      <c r="H39" s="138">
        <v>1000</v>
      </c>
      <c r="I39" s="75">
        <f t="shared" si="2"/>
        <v>12000</v>
      </c>
    </row>
    <row r="40" spans="2:9" x14ac:dyDescent="0.25">
      <c r="B40" s="3418" t="s">
        <v>205</v>
      </c>
      <c r="C40" s="3419"/>
      <c r="D40" s="3419"/>
      <c r="E40" s="3420"/>
      <c r="F40" s="138">
        <v>1725</v>
      </c>
      <c r="G40" s="75">
        <f t="shared" si="0"/>
        <v>20700</v>
      </c>
      <c r="H40" s="138">
        <v>1725</v>
      </c>
      <c r="I40" s="75">
        <f t="shared" si="2"/>
        <v>20700</v>
      </c>
    </row>
    <row r="41" spans="2:9" s="1246" customFormat="1" x14ac:dyDescent="0.25">
      <c r="B41" s="3418" t="s">
        <v>2314</v>
      </c>
      <c r="C41" s="3419"/>
      <c r="D41" s="3419"/>
      <c r="E41" s="3420"/>
      <c r="F41" s="138">
        <v>1000</v>
      </c>
      <c r="G41" s="75">
        <v>12000</v>
      </c>
      <c r="H41" s="138">
        <v>1000</v>
      </c>
      <c r="I41" s="75">
        <v>12000</v>
      </c>
    </row>
    <row r="42" spans="2:9" x14ac:dyDescent="0.25">
      <c r="B42" s="3418" t="s">
        <v>206</v>
      </c>
      <c r="C42" s="3419"/>
      <c r="D42" s="3419"/>
      <c r="E42" s="3420"/>
      <c r="F42" s="138">
        <v>2645</v>
      </c>
      <c r="G42" s="75">
        <f t="shared" si="0"/>
        <v>31740</v>
      </c>
      <c r="H42" s="138">
        <v>2645</v>
      </c>
      <c r="I42" s="75">
        <f t="shared" si="2"/>
        <v>31740</v>
      </c>
    </row>
    <row r="43" spans="2:9" s="1246" customFormat="1" x14ac:dyDescent="0.25">
      <c r="B43" s="2050" t="s">
        <v>2195</v>
      </c>
      <c r="C43" s="2051"/>
      <c r="D43" s="2051"/>
      <c r="E43" s="2052"/>
      <c r="F43" s="138">
        <v>4475</v>
      </c>
      <c r="G43" s="75">
        <f t="shared" si="0"/>
        <v>53700</v>
      </c>
      <c r="H43" s="138">
        <v>4475</v>
      </c>
      <c r="I43" s="75">
        <f t="shared" si="2"/>
        <v>53700</v>
      </c>
    </row>
    <row r="44" spans="2:9" s="1246" customFormat="1" x14ac:dyDescent="0.25">
      <c r="B44" s="2050" t="s">
        <v>2196</v>
      </c>
      <c r="C44" s="2051"/>
      <c r="D44" s="2051"/>
      <c r="E44" s="2052"/>
      <c r="F44" s="138">
        <v>5000</v>
      </c>
      <c r="G44" s="75">
        <f t="shared" si="0"/>
        <v>60000</v>
      </c>
      <c r="H44" s="138">
        <v>5000</v>
      </c>
      <c r="I44" s="75">
        <f t="shared" si="2"/>
        <v>60000</v>
      </c>
    </row>
    <row r="45" spans="2:9" x14ac:dyDescent="0.25">
      <c r="B45" s="3418" t="s">
        <v>2101</v>
      </c>
      <c r="C45" s="3419"/>
      <c r="D45" s="3419"/>
      <c r="E45" s="3420"/>
      <c r="F45" s="2089">
        <v>805</v>
      </c>
      <c r="G45" s="75">
        <f t="shared" si="0"/>
        <v>9660</v>
      </c>
      <c r="H45" s="2089">
        <v>805</v>
      </c>
      <c r="I45" s="75">
        <f t="shared" si="2"/>
        <v>9660</v>
      </c>
    </row>
    <row r="46" spans="2:9" s="1246" customFormat="1" x14ac:dyDescent="0.25">
      <c r="B46" s="3482" t="s">
        <v>2479</v>
      </c>
      <c r="C46" s="3419"/>
      <c r="D46" s="3419"/>
      <c r="E46" s="3560"/>
      <c r="F46" s="75">
        <v>2960</v>
      </c>
      <c r="G46" s="75">
        <f t="shared" si="0"/>
        <v>35520</v>
      </c>
      <c r="H46" s="75">
        <v>2960</v>
      </c>
      <c r="I46" s="75">
        <f t="shared" si="2"/>
        <v>35520</v>
      </c>
    </row>
    <row r="47" spans="2:9" ht="15.75" thickBot="1" x14ac:dyDescent="0.3">
      <c r="E47" s="162" t="s">
        <v>99</v>
      </c>
      <c r="F47" s="2084">
        <f>SUM(F17:F46)</f>
        <v>67117</v>
      </c>
      <c r="G47" s="2085">
        <f>SUM(G17:G46)</f>
        <v>805404</v>
      </c>
      <c r="H47" s="2084">
        <f>SUM(H17:H46)</f>
        <v>67117</v>
      </c>
      <c r="I47" s="2085">
        <f>SUM(I17:I46)</f>
        <v>805404</v>
      </c>
    </row>
    <row r="48" spans="2:9" x14ac:dyDescent="0.25">
      <c r="B48" s="3394" t="s">
        <v>128</v>
      </c>
      <c r="C48" s="3246" t="s">
        <v>194</v>
      </c>
    </row>
    <row r="49" spans="2:9" ht="15.75" thickBot="1" x14ac:dyDescent="0.3">
      <c r="B49" s="3478"/>
      <c r="C49" s="3201"/>
      <c r="E49" s="1632" t="s">
        <v>2026</v>
      </c>
      <c r="F49" s="1632"/>
    </row>
    <row r="50" spans="2:9" x14ac:dyDescent="0.25">
      <c r="B50" s="125"/>
      <c r="C50" s="126"/>
      <c r="D50" s="3090" t="s">
        <v>191</v>
      </c>
      <c r="E50" s="3086"/>
      <c r="F50" s="3086"/>
      <c r="G50" s="129" t="s">
        <v>192</v>
      </c>
      <c r="I50" s="129" t="s">
        <v>102</v>
      </c>
    </row>
    <row r="51" spans="2:9" x14ac:dyDescent="0.25">
      <c r="B51" s="104"/>
      <c r="C51" s="67"/>
    </row>
    <row r="52" spans="2:9" x14ac:dyDescent="0.25">
      <c r="B52" s="104"/>
      <c r="C52" s="67"/>
      <c r="I52">
        <v>46</v>
      </c>
    </row>
    <row r="53" spans="2:9" ht="15.75" thickBot="1" x14ac:dyDescent="0.3">
      <c r="B53" s="105"/>
      <c r="C53" s="107"/>
    </row>
  </sheetData>
  <mergeCells count="39">
    <mergeCell ref="B29:D29"/>
    <mergeCell ref="B31:E31"/>
    <mergeCell ref="B42:E42"/>
    <mergeCell ref="B40:E40"/>
    <mergeCell ref="B36:E36"/>
    <mergeCell ref="B45:E45"/>
    <mergeCell ref="B35:E35"/>
    <mergeCell ref="B37:E37"/>
    <mergeCell ref="B39:E39"/>
    <mergeCell ref="B41:E41"/>
    <mergeCell ref="B46:E46"/>
    <mergeCell ref="D50:F50"/>
    <mergeCell ref="E12:G12"/>
    <mergeCell ref="B48:B49"/>
    <mergeCell ref="C48:C49"/>
    <mergeCell ref="F15:F16"/>
    <mergeCell ref="G15:G16"/>
    <mergeCell ref="B14:E16"/>
    <mergeCell ref="F14:G14"/>
    <mergeCell ref="B18:E18"/>
    <mergeCell ref="B30:E30"/>
    <mergeCell ref="B32:E32"/>
    <mergeCell ref="B17:E17"/>
    <mergeCell ref="B33:E33"/>
    <mergeCell ref="B19:E19"/>
    <mergeCell ref="B21:E21"/>
    <mergeCell ref="B1:I1"/>
    <mergeCell ref="B2:I2"/>
    <mergeCell ref="B3:I3"/>
    <mergeCell ref="B4:I4"/>
    <mergeCell ref="H14:I14"/>
    <mergeCell ref="B27:E27"/>
    <mergeCell ref="B28:D28"/>
    <mergeCell ref="H15:H16"/>
    <mergeCell ref="I15:I16"/>
    <mergeCell ref="B25:E25"/>
    <mergeCell ref="B26:E26"/>
    <mergeCell ref="B20:E20"/>
    <mergeCell ref="B22:E22"/>
  </mergeCells>
  <pageMargins left="0.25" right="0.25" top="0.75" bottom="0.75" header="0.3" footer="0.3"/>
  <pageSetup scale="8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K40"/>
  <sheetViews>
    <sheetView workbookViewId="0">
      <selection activeCell="H42" sqref="H42"/>
    </sheetView>
  </sheetViews>
  <sheetFormatPr baseColWidth="10" defaultRowHeight="15" x14ac:dyDescent="0.25"/>
  <cols>
    <col min="1" max="1" width="11.5703125" style="1246"/>
    <col min="6" max="6" width="15" customWidth="1"/>
    <col min="7" max="7" width="14.85546875" customWidth="1"/>
    <col min="8" max="8" width="15.42578125" customWidth="1"/>
    <col min="9" max="9" width="14.140625" customWidth="1"/>
    <col min="11" max="11" width="14" bestFit="1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18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1738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91" t="s">
        <v>211</v>
      </c>
    </row>
    <row r="6" spans="2:10" x14ac:dyDescent="0.25">
      <c r="E6" s="1250"/>
      <c r="F6" s="1250"/>
      <c r="H6" s="1250"/>
      <c r="I6" s="1250"/>
    </row>
    <row r="7" spans="2:10" x14ac:dyDescent="0.25">
      <c r="B7" s="92" t="s">
        <v>4</v>
      </c>
      <c r="D7" s="6">
        <v>7122</v>
      </c>
      <c r="E7" s="160" t="s">
        <v>106</v>
      </c>
      <c r="F7" s="44"/>
      <c r="G7" s="1177"/>
      <c r="H7" s="44"/>
      <c r="I7" s="4"/>
      <c r="J7" s="1221"/>
    </row>
    <row r="8" spans="2:10" x14ac:dyDescent="0.25">
      <c r="B8" s="92" t="s">
        <v>76</v>
      </c>
      <c r="D8" s="6">
        <v>1</v>
      </c>
      <c r="E8" s="13" t="s">
        <v>1865</v>
      </c>
      <c r="F8" s="14"/>
      <c r="G8" s="14"/>
      <c r="H8" s="14"/>
      <c r="I8" s="10"/>
      <c r="J8" s="1221"/>
    </row>
    <row r="9" spans="2:10" x14ac:dyDescent="0.25">
      <c r="B9" s="92" t="s">
        <v>77</v>
      </c>
      <c r="D9" s="6">
        <v>0</v>
      </c>
      <c r="E9" s="13" t="s">
        <v>1865</v>
      </c>
      <c r="F9" s="14"/>
      <c r="G9" s="10"/>
      <c r="H9" s="10"/>
      <c r="I9" s="10"/>
      <c r="J9" s="1221"/>
    </row>
    <row r="10" spans="2:10" x14ac:dyDescent="0.25">
      <c r="B10" s="92" t="s">
        <v>78</v>
      </c>
      <c r="D10" s="6">
        <v>0</v>
      </c>
      <c r="E10" s="3270" t="s">
        <v>253</v>
      </c>
      <c r="F10" s="3229"/>
      <c r="G10" s="10"/>
      <c r="H10" s="10"/>
      <c r="I10" s="10"/>
      <c r="J10" s="1221"/>
    </row>
    <row r="11" spans="2:10" x14ac:dyDescent="0.25">
      <c r="B11" s="92" t="s">
        <v>79</v>
      </c>
      <c r="C11" s="92"/>
      <c r="D11" s="6">
        <v>3</v>
      </c>
      <c r="E11" s="3270" t="s">
        <v>1865</v>
      </c>
      <c r="F11" s="3229"/>
      <c r="G11" s="10"/>
      <c r="H11" s="10"/>
      <c r="I11" s="10"/>
      <c r="J11" s="1221"/>
    </row>
    <row r="12" spans="2:10" x14ac:dyDescent="0.25">
      <c r="B12" s="92" t="s">
        <v>1944</v>
      </c>
      <c r="C12" s="92"/>
      <c r="E12" s="44" t="s">
        <v>2013</v>
      </c>
      <c r="F12" s="28"/>
      <c r="G12" s="10"/>
      <c r="H12" s="10"/>
      <c r="I12" s="10"/>
      <c r="J12" s="1221"/>
    </row>
    <row r="13" spans="2:10" ht="15.75" thickBot="1" x14ac:dyDescent="0.3">
      <c r="B13" s="92" t="s">
        <v>80</v>
      </c>
      <c r="D13" s="93">
        <v>1101</v>
      </c>
      <c r="E13" s="92"/>
      <c r="F13" s="92" t="s">
        <v>83</v>
      </c>
      <c r="G13" s="92"/>
      <c r="H13" s="161">
        <v>241101</v>
      </c>
      <c r="J13" s="1221"/>
    </row>
    <row r="14" spans="2:10" ht="15.75" thickBot="1" x14ac:dyDescent="0.3">
      <c r="B14" s="3604" t="s">
        <v>189</v>
      </c>
      <c r="C14" s="3605"/>
      <c r="D14" s="3605"/>
      <c r="E14" s="3606"/>
      <c r="F14" s="3009" t="s">
        <v>188</v>
      </c>
      <c r="G14" s="3011"/>
      <c r="H14" s="3009" t="s">
        <v>190</v>
      </c>
      <c r="I14" s="3011"/>
    </row>
    <row r="15" spans="2:10" x14ac:dyDescent="0.25">
      <c r="B15" s="3607"/>
      <c r="C15" s="3619"/>
      <c r="D15" s="3619"/>
      <c r="E15" s="3609"/>
      <c r="F15" s="3246" t="s">
        <v>116</v>
      </c>
      <c r="G15" s="3246" t="s">
        <v>117</v>
      </c>
      <c r="H15" s="3246" t="s">
        <v>116</v>
      </c>
      <c r="I15" s="3246" t="s">
        <v>117</v>
      </c>
    </row>
    <row r="16" spans="2:10" ht="15.75" thickBot="1" x14ac:dyDescent="0.3">
      <c r="B16" s="3607"/>
      <c r="C16" s="3619"/>
      <c r="D16" s="3619"/>
      <c r="E16" s="3609"/>
      <c r="F16" s="3200"/>
      <c r="G16" s="3200"/>
      <c r="H16" s="3200"/>
      <c r="I16" s="3200"/>
    </row>
    <row r="17" spans="2:11" s="1246" customFormat="1" x14ac:dyDescent="0.25">
      <c r="B17" s="3626" t="s">
        <v>2279</v>
      </c>
      <c r="C17" s="3627"/>
      <c r="D17" s="3627"/>
      <c r="E17" s="3628"/>
      <c r="F17" s="170">
        <v>1785</v>
      </c>
      <c r="G17" s="82">
        <f>F17*12</f>
        <v>21420</v>
      </c>
      <c r="H17" s="82">
        <v>1785</v>
      </c>
      <c r="I17" s="82">
        <f>H17*12</f>
        <v>21420</v>
      </c>
    </row>
    <row r="18" spans="2:11" s="1246" customFormat="1" x14ac:dyDescent="0.25">
      <c r="B18" s="3620" t="s">
        <v>2280</v>
      </c>
      <c r="C18" s="3621"/>
      <c r="D18" s="3621"/>
      <c r="E18" s="3622"/>
      <c r="F18" s="138">
        <v>2400</v>
      </c>
      <c r="G18" s="75">
        <f>F18*12</f>
        <v>28800</v>
      </c>
      <c r="H18" s="75">
        <v>2400</v>
      </c>
      <c r="I18" s="75">
        <f>H18*12</f>
        <v>28800</v>
      </c>
    </row>
    <row r="19" spans="2:11" s="1246" customFormat="1" x14ac:dyDescent="0.25">
      <c r="B19" s="3418" t="s">
        <v>2315</v>
      </c>
      <c r="C19" s="3419"/>
      <c r="D19" s="3419"/>
      <c r="E19" s="3420"/>
      <c r="F19" s="138">
        <v>2000</v>
      </c>
      <c r="G19" s="75">
        <v>24000</v>
      </c>
      <c r="H19" s="75">
        <v>2000</v>
      </c>
      <c r="I19" s="75">
        <v>24000</v>
      </c>
    </row>
    <row r="20" spans="2:11" s="1246" customFormat="1" x14ac:dyDescent="0.25">
      <c r="B20" s="3418" t="s">
        <v>2316</v>
      </c>
      <c r="C20" s="3419"/>
      <c r="D20" s="3419"/>
      <c r="E20" s="3420"/>
      <c r="F20" s="138">
        <v>1000</v>
      </c>
      <c r="G20" s="75">
        <v>12000</v>
      </c>
      <c r="H20" s="75">
        <v>1000</v>
      </c>
      <c r="I20" s="75">
        <v>12000</v>
      </c>
    </row>
    <row r="21" spans="2:11" x14ac:dyDescent="0.25">
      <c r="B21" s="3620" t="s">
        <v>207</v>
      </c>
      <c r="C21" s="3621"/>
      <c r="D21" s="3621"/>
      <c r="E21" s="3622"/>
      <c r="F21" s="138">
        <v>1000</v>
      </c>
      <c r="G21" s="75">
        <f>F21*12</f>
        <v>12000</v>
      </c>
      <c r="H21" s="75">
        <v>1000</v>
      </c>
      <c r="I21" s="75">
        <f t="shared" ref="I21:I26" si="0">H21*12</f>
        <v>12000</v>
      </c>
    </row>
    <row r="22" spans="2:11" s="1246" customFormat="1" x14ac:dyDescent="0.25">
      <c r="B22" s="3418" t="s">
        <v>2317</v>
      </c>
      <c r="C22" s="3419"/>
      <c r="D22" s="3419"/>
      <c r="E22" s="3420"/>
      <c r="F22" s="138">
        <v>1000</v>
      </c>
      <c r="G22" s="75">
        <v>12000</v>
      </c>
      <c r="H22" s="75">
        <v>1000</v>
      </c>
      <c r="I22" s="75">
        <v>12000</v>
      </c>
    </row>
    <row r="23" spans="2:11" x14ac:dyDescent="0.25">
      <c r="B23" s="3620" t="s">
        <v>1985</v>
      </c>
      <c r="C23" s="3621"/>
      <c r="D23" s="3621"/>
      <c r="E23" s="3622"/>
      <c r="F23" s="138">
        <v>3332</v>
      </c>
      <c r="G23" s="75">
        <f t="shared" ref="G23:G26" si="1">F23*12</f>
        <v>39984</v>
      </c>
      <c r="H23" s="75">
        <v>3332</v>
      </c>
      <c r="I23" s="75">
        <f t="shared" si="0"/>
        <v>39984</v>
      </c>
    </row>
    <row r="24" spans="2:11" x14ac:dyDescent="0.25">
      <c r="B24" s="3620" t="s">
        <v>2102</v>
      </c>
      <c r="C24" s="3621"/>
      <c r="D24" s="3621"/>
      <c r="E24" s="3622"/>
      <c r="F24" s="138">
        <v>2085</v>
      </c>
      <c r="G24" s="75">
        <f t="shared" si="1"/>
        <v>25020</v>
      </c>
      <c r="H24" s="75">
        <v>2085</v>
      </c>
      <c r="I24" s="75">
        <f t="shared" si="0"/>
        <v>25020</v>
      </c>
    </row>
    <row r="25" spans="2:11" x14ac:dyDescent="0.25">
      <c r="B25" s="3620" t="s">
        <v>208</v>
      </c>
      <c r="C25" s="3621"/>
      <c r="D25" s="3621"/>
      <c r="E25" s="3622"/>
      <c r="F25" s="138">
        <v>2116</v>
      </c>
      <c r="G25" s="75">
        <f t="shared" si="1"/>
        <v>25392</v>
      </c>
      <c r="H25" s="75">
        <v>2116</v>
      </c>
      <c r="I25" s="75">
        <f t="shared" si="0"/>
        <v>25392</v>
      </c>
    </row>
    <row r="26" spans="2:11" s="1246" customFormat="1" x14ac:dyDescent="0.25">
      <c r="B26" s="3418" t="s">
        <v>2197</v>
      </c>
      <c r="C26" s="3419"/>
      <c r="D26" s="3419"/>
      <c r="E26" s="3420"/>
      <c r="F26" s="138">
        <v>3110</v>
      </c>
      <c r="G26" s="75">
        <f t="shared" si="1"/>
        <v>37320</v>
      </c>
      <c r="H26" s="75">
        <v>3110</v>
      </c>
      <c r="I26" s="75">
        <f t="shared" si="0"/>
        <v>37320</v>
      </c>
    </row>
    <row r="27" spans="2:11" x14ac:dyDescent="0.25">
      <c r="B27" s="3620" t="s">
        <v>1765</v>
      </c>
      <c r="C27" s="3621"/>
      <c r="D27" s="3621"/>
      <c r="E27" s="3622"/>
      <c r="F27" s="138">
        <v>1000</v>
      </c>
      <c r="G27" s="75">
        <f t="shared" ref="G27:G33" si="2">F27*12</f>
        <v>12000</v>
      </c>
      <c r="H27" s="75">
        <v>1000</v>
      </c>
      <c r="I27" s="75">
        <f t="shared" ref="I27:I31" si="3">H27*12</f>
        <v>12000</v>
      </c>
      <c r="K27" s="2131"/>
    </row>
    <row r="28" spans="2:11" s="1246" customFormat="1" x14ac:dyDescent="0.25">
      <c r="B28" s="3620" t="s">
        <v>209</v>
      </c>
      <c r="C28" s="3621"/>
      <c r="D28" s="3621"/>
      <c r="E28" s="3622"/>
      <c r="F28" s="138">
        <v>3167</v>
      </c>
      <c r="G28" s="75">
        <v>38004</v>
      </c>
      <c r="H28" s="75">
        <v>3167</v>
      </c>
      <c r="I28" s="75">
        <v>38004</v>
      </c>
      <c r="K28" s="2131"/>
    </row>
    <row r="29" spans="2:11" s="1246" customFormat="1" x14ac:dyDescent="0.25">
      <c r="B29" s="3620" t="s">
        <v>210</v>
      </c>
      <c r="C29" s="3621"/>
      <c r="D29" s="3621"/>
      <c r="E29" s="3622"/>
      <c r="F29" s="138">
        <v>1000</v>
      </c>
      <c r="G29" s="75">
        <f t="shared" si="2"/>
        <v>12000</v>
      </c>
      <c r="H29" s="75">
        <v>1000</v>
      </c>
      <c r="I29" s="75">
        <f t="shared" si="3"/>
        <v>12000</v>
      </c>
    </row>
    <row r="30" spans="2:11" x14ac:dyDescent="0.25">
      <c r="B30" s="3620" t="s">
        <v>2191</v>
      </c>
      <c r="C30" s="3621"/>
      <c r="D30" s="3621"/>
      <c r="E30" s="3622"/>
      <c r="F30" s="138">
        <v>1477</v>
      </c>
      <c r="G30" s="75">
        <f t="shared" si="2"/>
        <v>17724</v>
      </c>
      <c r="H30" s="75">
        <v>1477</v>
      </c>
      <c r="I30" s="75">
        <f t="shared" si="3"/>
        <v>17724</v>
      </c>
    </row>
    <row r="31" spans="2:11" x14ac:dyDescent="0.25">
      <c r="B31" s="3620" t="s">
        <v>2318</v>
      </c>
      <c r="C31" s="3621"/>
      <c r="D31" s="3621"/>
      <c r="E31" s="3622"/>
      <c r="F31" s="2089">
        <v>700</v>
      </c>
      <c r="G31" s="75">
        <f t="shared" si="2"/>
        <v>8400</v>
      </c>
      <c r="H31" s="2088">
        <v>700</v>
      </c>
      <c r="I31" s="75">
        <f t="shared" si="3"/>
        <v>8400</v>
      </c>
    </row>
    <row r="32" spans="2:11" x14ac:dyDescent="0.25">
      <c r="B32" s="3623" t="s">
        <v>2319</v>
      </c>
      <c r="C32" s="3624"/>
      <c r="D32" s="3624"/>
      <c r="E32" s="3625"/>
      <c r="F32" s="2092">
        <v>3300</v>
      </c>
      <c r="G32" s="2091">
        <f t="shared" si="2"/>
        <v>39600</v>
      </c>
      <c r="H32" s="2094">
        <v>3300</v>
      </c>
      <c r="I32" s="2091">
        <f>H32*12</f>
        <v>39600</v>
      </c>
    </row>
    <row r="33" spans="2:9" s="1481" customFormat="1" x14ac:dyDescent="0.25">
      <c r="B33" s="3620" t="s">
        <v>1981</v>
      </c>
      <c r="C33" s="3621"/>
      <c r="D33" s="3621"/>
      <c r="E33" s="3622"/>
      <c r="F33" s="138">
        <v>805</v>
      </c>
      <c r="G33" s="75">
        <f t="shared" si="2"/>
        <v>9660</v>
      </c>
      <c r="H33" s="75">
        <v>805</v>
      </c>
      <c r="I33" s="75">
        <f>H33*12</f>
        <v>9660</v>
      </c>
    </row>
    <row r="34" spans="2:9" ht="15.75" thickBot="1" x14ac:dyDescent="0.3">
      <c r="E34" s="162" t="s">
        <v>99</v>
      </c>
      <c r="F34" s="2093">
        <f>SUM(F17:F33)</f>
        <v>31277</v>
      </c>
      <c r="G34" s="337">
        <f>SUM(G17:G33)</f>
        <v>375324</v>
      </c>
      <c r="H34" s="2084">
        <f>SUM(H17:H33)</f>
        <v>31277</v>
      </c>
      <c r="I34" s="2085">
        <f>SUM(I17:I33)</f>
        <v>375324</v>
      </c>
    </row>
    <row r="35" spans="2:9" x14ac:dyDescent="0.25">
      <c r="B35" s="3394" t="s">
        <v>128</v>
      </c>
      <c r="C35" s="3246" t="s">
        <v>194</v>
      </c>
      <c r="H35" s="336"/>
    </row>
    <row r="36" spans="2:9" ht="15.75" thickBot="1" x14ac:dyDescent="0.3">
      <c r="B36" s="3478"/>
      <c r="C36" s="3201"/>
    </row>
    <row r="37" spans="2:9" x14ac:dyDescent="0.25">
      <c r="B37" s="125"/>
      <c r="C37" s="126"/>
      <c r="E37" s="155" t="s">
        <v>191</v>
      </c>
      <c r="G37" s="155" t="s">
        <v>101</v>
      </c>
      <c r="I37" s="155" t="s">
        <v>193</v>
      </c>
    </row>
    <row r="38" spans="2:9" x14ac:dyDescent="0.25">
      <c r="B38" s="104"/>
      <c r="C38" s="67"/>
    </row>
    <row r="39" spans="2:9" x14ac:dyDescent="0.25">
      <c r="B39" s="104"/>
      <c r="C39" s="67"/>
      <c r="I39">
        <v>47</v>
      </c>
    </row>
    <row r="40" spans="2:9" ht="15.75" thickBot="1" x14ac:dyDescent="0.3">
      <c r="B40" s="105"/>
      <c r="C40" s="107"/>
    </row>
  </sheetData>
  <mergeCells count="32">
    <mergeCell ref="B33:E33"/>
    <mergeCell ref="B32:E32"/>
    <mergeCell ref="B17:E17"/>
    <mergeCell ref="B18:E18"/>
    <mergeCell ref="B26:E26"/>
    <mergeCell ref="B28:E28"/>
    <mergeCell ref="B29:E29"/>
    <mergeCell ref="B19:E19"/>
    <mergeCell ref="B20:E20"/>
    <mergeCell ref="B22:E22"/>
    <mergeCell ref="B35:B36"/>
    <mergeCell ref="C35:C36"/>
    <mergeCell ref="B14:E16"/>
    <mergeCell ref="F14:G14"/>
    <mergeCell ref="H14:I14"/>
    <mergeCell ref="F15:F16"/>
    <mergeCell ref="G15:G16"/>
    <mergeCell ref="H15:H16"/>
    <mergeCell ref="I15:I16"/>
    <mergeCell ref="B21:E21"/>
    <mergeCell ref="B23:E23"/>
    <mergeCell ref="B24:E24"/>
    <mergeCell ref="B25:E25"/>
    <mergeCell ref="B27:E27"/>
    <mergeCell ref="B30:E30"/>
    <mergeCell ref="B31:E31"/>
    <mergeCell ref="E11:F11"/>
    <mergeCell ref="B1:I1"/>
    <mergeCell ref="B2:I2"/>
    <mergeCell ref="B3:I3"/>
    <mergeCell ref="B4:I4"/>
    <mergeCell ref="E10:F10"/>
  </mergeCells>
  <pageMargins left="0.23622047244094491" right="0.23622047244094491" top="0.74803149606299213" bottom="0.74803149606299213" header="0.31496062992125984" footer="0.31496062992125984"/>
  <pageSetup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2:J40"/>
  <sheetViews>
    <sheetView workbookViewId="0">
      <selection activeCell="H38" sqref="H38"/>
    </sheetView>
  </sheetViews>
  <sheetFormatPr baseColWidth="10" defaultRowHeight="15" x14ac:dyDescent="0.25"/>
  <cols>
    <col min="1" max="1" width="11.5703125" style="1246"/>
    <col min="5" max="5" width="13.5703125" customWidth="1"/>
    <col min="6" max="6" width="11.42578125" customWidth="1"/>
    <col min="7" max="7" width="12.85546875" customWidth="1"/>
    <col min="8" max="8" width="12.140625" customWidth="1"/>
    <col min="9" max="9" width="13" customWidth="1"/>
  </cols>
  <sheetData>
    <row r="2" spans="2:10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18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1743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</row>
    <row r="6" spans="2:10" x14ac:dyDescent="0.25">
      <c r="B6" s="91" t="s">
        <v>211</v>
      </c>
    </row>
    <row r="7" spans="2:10" x14ac:dyDescent="0.25">
      <c r="G7" s="1250"/>
      <c r="I7" s="1250"/>
    </row>
    <row r="8" spans="2:10" x14ac:dyDescent="0.25">
      <c r="B8" s="92" t="s">
        <v>4</v>
      </c>
      <c r="D8" s="6">
        <v>7122</v>
      </c>
      <c r="E8" s="1235" t="s">
        <v>106</v>
      </c>
      <c r="F8" s="1177"/>
      <c r="G8" s="44"/>
      <c r="H8" s="1177"/>
      <c r="I8" s="4"/>
      <c r="J8" s="1221"/>
    </row>
    <row r="9" spans="2:10" x14ac:dyDescent="0.25">
      <c r="B9" s="92" t="s">
        <v>76</v>
      </c>
      <c r="D9" s="6">
        <v>1</v>
      </c>
      <c r="E9" s="13" t="s">
        <v>1865</v>
      </c>
      <c r="F9" s="14"/>
      <c r="G9" s="14"/>
      <c r="H9" s="14"/>
      <c r="I9" s="10"/>
      <c r="J9" s="1221"/>
    </row>
    <row r="10" spans="2:10" x14ac:dyDescent="0.25">
      <c r="B10" s="92" t="s">
        <v>77</v>
      </c>
      <c r="D10" s="6">
        <v>0</v>
      </c>
      <c r="E10" s="13" t="s">
        <v>1865</v>
      </c>
      <c r="F10" s="14"/>
      <c r="G10" s="10"/>
      <c r="H10" s="10"/>
      <c r="I10" s="10"/>
      <c r="J10" s="1221"/>
    </row>
    <row r="11" spans="2:10" x14ac:dyDescent="0.25">
      <c r="B11" s="92" t="s">
        <v>78</v>
      </c>
      <c r="D11" s="6">
        <v>0</v>
      </c>
      <c r="E11" s="3270" t="s">
        <v>253</v>
      </c>
      <c r="F11" s="3229"/>
      <c r="G11" s="10"/>
      <c r="H11" s="10"/>
      <c r="I11" s="10"/>
      <c r="J11" s="1221"/>
    </row>
    <row r="12" spans="2:10" x14ac:dyDescent="0.25">
      <c r="B12" s="92" t="s">
        <v>79</v>
      </c>
      <c r="C12" s="92"/>
      <c r="D12" s="6">
        <v>3</v>
      </c>
      <c r="E12" s="3270" t="s">
        <v>1865</v>
      </c>
      <c r="F12" s="3229"/>
      <c r="G12" s="10"/>
      <c r="H12" s="10"/>
      <c r="I12" s="10"/>
      <c r="J12" s="1221"/>
    </row>
    <row r="13" spans="2:10" x14ac:dyDescent="0.25">
      <c r="B13" s="92" t="s">
        <v>1944</v>
      </c>
      <c r="C13" s="92"/>
      <c r="E13" s="44" t="s">
        <v>2013</v>
      </c>
      <c r="F13" s="28"/>
      <c r="G13" s="10"/>
      <c r="H13" s="10"/>
      <c r="I13" s="10"/>
      <c r="J13" s="1221"/>
    </row>
    <row r="14" spans="2:10" ht="15.75" thickBot="1" x14ac:dyDescent="0.3">
      <c r="B14" s="92" t="s">
        <v>80</v>
      </c>
      <c r="D14" s="93">
        <v>1101</v>
      </c>
      <c r="E14" s="92"/>
      <c r="F14" s="92" t="s">
        <v>83</v>
      </c>
      <c r="G14" s="92"/>
      <c r="H14" s="161">
        <v>241101</v>
      </c>
      <c r="J14" s="1221"/>
    </row>
    <row r="15" spans="2:10" ht="15.75" thickBot="1" x14ac:dyDescent="0.3">
      <c r="B15" s="3604" t="s">
        <v>189</v>
      </c>
      <c r="C15" s="3605"/>
      <c r="D15" s="3605"/>
      <c r="E15" s="3606"/>
      <c r="F15" s="3009" t="s">
        <v>188</v>
      </c>
      <c r="G15" s="3011"/>
      <c r="H15" s="3009" t="s">
        <v>190</v>
      </c>
      <c r="I15" s="3011"/>
    </row>
    <row r="16" spans="2:10" x14ac:dyDescent="0.25">
      <c r="B16" s="3607"/>
      <c r="C16" s="3608"/>
      <c r="D16" s="3608"/>
      <c r="E16" s="3609"/>
      <c r="F16" s="3246" t="s">
        <v>116</v>
      </c>
      <c r="G16" s="3246" t="s">
        <v>117</v>
      </c>
      <c r="H16" s="3246" t="s">
        <v>116</v>
      </c>
      <c r="I16" s="3246" t="s">
        <v>117</v>
      </c>
    </row>
    <row r="17" spans="2:9" x14ac:dyDescent="0.25">
      <c r="B17" s="3607"/>
      <c r="C17" s="3619"/>
      <c r="D17" s="3619"/>
      <c r="E17" s="3609"/>
      <c r="F17" s="3200"/>
      <c r="G17" s="3200"/>
      <c r="H17" s="3200"/>
      <c r="I17" s="3200"/>
    </row>
    <row r="18" spans="2:9" s="1468" customFormat="1" x14ac:dyDescent="0.25">
      <c r="B18" s="3620" t="s">
        <v>2038</v>
      </c>
      <c r="C18" s="3621"/>
      <c r="D18" s="3621"/>
      <c r="E18" s="3622"/>
      <c r="F18" s="1494">
        <v>1519</v>
      </c>
      <c r="G18" s="1494">
        <v>18228</v>
      </c>
      <c r="H18" s="2318">
        <v>1519</v>
      </c>
      <c r="I18" s="1494">
        <f>H18*12</f>
        <v>18228</v>
      </c>
    </row>
    <row r="19" spans="2:9" x14ac:dyDescent="0.25">
      <c r="B19" s="3620" t="s">
        <v>212</v>
      </c>
      <c r="C19" s="3621"/>
      <c r="D19" s="3621"/>
      <c r="E19" s="3622"/>
      <c r="F19" s="75">
        <v>1000</v>
      </c>
      <c r="G19" s="75">
        <v>12000</v>
      </c>
      <c r="H19" s="75">
        <v>1000</v>
      </c>
      <c r="I19" s="75">
        <f t="shared" ref="I19:I33" si="0">H19*12</f>
        <v>12000</v>
      </c>
    </row>
    <row r="20" spans="2:9" s="1246" customFormat="1" x14ac:dyDescent="0.25">
      <c r="B20" s="3418" t="s">
        <v>2320</v>
      </c>
      <c r="C20" s="3419"/>
      <c r="D20" s="3419"/>
      <c r="E20" s="3420"/>
      <c r="F20" s="75">
        <v>1000</v>
      </c>
      <c r="G20" s="75">
        <v>12000</v>
      </c>
      <c r="H20" s="75">
        <v>1000</v>
      </c>
      <c r="I20" s="75">
        <v>12000</v>
      </c>
    </row>
    <row r="21" spans="2:9" x14ac:dyDescent="0.25">
      <c r="B21" s="3620" t="s">
        <v>213</v>
      </c>
      <c r="C21" s="3621"/>
      <c r="D21" s="3621"/>
      <c r="E21" s="3622"/>
      <c r="F21" s="75">
        <v>4370</v>
      </c>
      <c r="G21" s="75">
        <v>52440</v>
      </c>
      <c r="H21" s="75">
        <v>4370</v>
      </c>
      <c r="I21" s="75">
        <f t="shared" si="0"/>
        <v>52440</v>
      </c>
    </row>
    <row r="22" spans="2:9" x14ac:dyDescent="0.25">
      <c r="B22" s="3620" t="s">
        <v>2321</v>
      </c>
      <c r="C22" s="3621"/>
      <c r="D22" s="3621"/>
      <c r="E22" s="3622"/>
      <c r="F22" s="75">
        <v>1500</v>
      </c>
      <c r="G22" s="75">
        <v>18000</v>
      </c>
      <c r="H22" s="75">
        <v>1500</v>
      </c>
      <c r="I22" s="75">
        <f t="shared" si="0"/>
        <v>18000</v>
      </c>
    </row>
    <row r="23" spans="2:9" x14ac:dyDescent="0.25">
      <c r="B23" s="3620" t="s">
        <v>214</v>
      </c>
      <c r="C23" s="3621"/>
      <c r="D23" s="3621"/>
      <c r="E23" s="3622"/>
      <c r="F23" s="75">
        <v>977</v>
      </c>
      <c r="G23" s="75">
        <v>11724</v>
      </c>
      <c r="H23" s="75">
        <v>977</v>
      </c>
      <c r="I23" s="75">
        <f t="shared" si="0"/>
        <v>11724</v>
      </c>
    </row>
    <row r="24" spans="2:9" x14ac:dyDescent="0.25">
      <c r="B24" s="3620" t="s">
        <v>2103</v>
      </c>
      <c r="C24" s="3621"/>
      <c r="D24" s="3621"/>
      <c r="E24" s="3622"/>
      <c r="F24" s="75">
        <v>862</v>
      </c>
      <c r="G24" s="75">
        <v>10344</v>
      </c>
      <c r="H24" s="75">
        <v>862</v>
      </c>
      <c r="I24" s="75">
        <f t="shared" si="0"/>
        <v>10344</v>
      </c>
    </row>
    <row r="25" spans="2:9" x14ac:dyDescent="0.25">
      <c r="B25" s="3620" t="s">
        <v>215</v>
      </c>
      <c r="C25" s="3621"/>
      <c r="D25" s="3621"/>
      <c r="E25" s="3622"/>
      <c r="F25" s="75">
        <v>800</v>
      </c>
      <c r="G25" s="75">
        <v>9600</v>
      </c>
      <c r="H25" s="75">
        <v>800</v>
      </c>
      <c r="I25" s="75">
        <f t="shared" si="0"/>
        <v>9600</v>
      </c>
    </row>
    <row r="26" spans="2:9" s="1246" customFormat="1" x14ac:dyDescent="0.25">
      <c r="B26" s="3620" t="s">
        <v>2198</v>
      </c>
      <c r="C26" s="3621"/>
      <c r="D26" s="3621"/>
      <c r="E26" s="3622"/>
      <c r="F26" s="75">
        <v>2332.8000000000002</v>
      </c>
      <c r="G26" s="75">
        <f>F26*12</f>
        <v>27993.600000000002</v>
      </c>
      <c r="H26" s="75">
        <v>2332.8000000000002</v>
      </c>
      <c r="I26" s="75">
        <f t="shared" si="0"/>
        <v>27993.600000000002</v>
      </c>
    </row>
    <row r="27" spans="2:9" x14ac:dyDescent="0.25">
      <c r="B27" s="3620" t="s">
        <v>216</v>
      </c>
      <c r="C27" s="3621"/>
      <c r="D27" s="3621"/>
      <c r="E27" s="3622"/>
      <c r="F27" s="75">
        <v>1200</v>
      </c>
      <c r="G27" s="75">
        <v>14400</v>
      </c>
      <c r="H27" s="75">
        <v>1200</v>
      </c>
      <c r="I27" s="75">
        <f t="shared" si="0"/>
        <v>14400</v>
      </c>
    </row>
    <row r="28" spans="2:9" s="1246" customFormat="1" x14ac:dyDescent="0.25">
      <c r="B28" s="3620" t="s">
        <v>2104</v>
      </c>
      <c r="C28" s="3621"/>
      <c r="D28" s="3621"/>
      <c r="E28" s="3622"/>
      <c r="F28" s="75">
        <v>1435</v>
      </c>
      <c r="G28" s="75">
        <v>17220</v>
      </c>
      <c r="H28" s="75">
        <v>1435</v>
      </c>
      <c r="I28" s="75">
        <f t="shared" si="0"/>
        <v>17220</v>
      </c>
    </row>
    <row r="29" spans="2:9" x14ac:dyDescent="0.25">
      <c r="B29" s="3620" t="s">
        <v>217</v>
      </c>
      <c r="C29" s="3621"/>
      <c r="D29" s="3621"/>
      <c r="E29" s="3622"/>
      <c r="F29" s="75">
        <v>1200</v>
      </c>
      <c r="G29" s="75">
        <v>14400</v>
      </c>
      <c r="H29" s="75">
        <v>1200</v>
      </c>
      <c r="I29" s="75">
        <f t="shared" si="0"/>
        <v>14400</v>
      </c>
    </row>
    <row r="30" spans="2:9" x14ac:dyDescent="0.25">
      <c r="B30" s="3620" t="s">
        <v>218</v>
      </c>
      <c r="C30" s="3621"/>
      <c r="D30" s="3621"/>
      <c r="E30" s="3622"/>
      <c r="F30" s="75">
        <v>862</v>
      </c>
      <c r="G30" s="75">
        <v>10344</v>
      </c>
      <c r="H30" s="75">
        <v>862</v>
      </c>
      <c r="I30" s="75">
        <f t="shared" si="0"/>
        <v>10344</v>
      </c>
    </row>
    <row r="31" spans="2:9" x14ac:dyDescent="0.25">
      <c r="B31" s="3620" t="s">
        <v>219</v>
      </c>
      <c r="C31" s="3621"/>
      <c r="D31" s="3621"/>
      <c r="E31" s="3622"/>
      <c r="F31" s="1633">
        <v>1587</v>
      </c>
      <c r="G31" s="75">
        <v>19044</v>
      </c>
      <c r="H31" s="348">
        <v>1587</v>
      </c>
      <c r="I31" s="75">
        <f t="shared" si="0"/>
        <v>19044</v>
      </c>
    </row>
    <row r="32" spans="2:9" x14ac:dyDescent="0.25">
      <c r="B32" s="3620" t="s">
        <v>1982</v>
      </c>
      <c r="C32" s="3621"/>
      <c r="D32" s="3621"/>
      <c r="E32" s="3622"/>
      <c r="F32" s="75">
        <v>1000</v>
      </c>
      <c r="G32" s="75">
        <f>F32*12</f>
        <v>12000</v>
      </c>
      <c r="H32" s="75">
        <v>1000</v>
      </c>
      <c r="I32" s="75">
        <f t="shared" si="0"/>
        <v>12000</v>
      </c>
    </row>
    <row r="33" spans="2:9" ht="15.75" thickBot="1" x14ac:dyDescent="0.3">
      <c r="B33" s="3629" t="s">
        <v>547</v>
      </c>
      <c r="C33" s="3630"/>
      <c r="D33" s="3630"/>
      <c r="E33" s="3631"/>
      <c r="F33" s="2090">
        <v>2000</v>
      </c>
      <c r="G33" s="811">
        <v>24000</v>
      </c>
      <c r="H33" s="2095">
        <v>2000</v>
      </c>
      <c r="I33" s="811">
        <f t="shared" si="0"/>
        <v>24000</v>
      </c>
    </row>
    <row r="34" spans="2:9" ht="15.75" thickBot="1" x14ac:dyDescent="0.3">
      <c r="E34" s="162" t="s">
        <v>99</v>
      </c>
      <c r="F34" s="2084">
        <f>SUM(F18:F33)</f>
        <v>23644.799999999999</v>
      </c>
      <c r="G34" s="2085">
        <f>SUM(G18:G33)</f>
        <v>283737.59999999998</v>
      </c>
      <c r="H34" s="2084">
        <f>SUM(H18:H33)</f>
        <v>23644.799999999999</v>
      </c>
      <c r="I34" s="2085">
        <f>SUM(I18:I33)</f>
        <v>283737.59999999998</v>
      </c>
    </row>
    <row r="35" spans="2:9" x14ac:dyDescent="0.25">
      <c r="B35" s="3394" t="s">
        <v>128</v>
      </c>
      <c r="C35" s="3246" t="s">
        <v>194</v>
      </c>
    </row>
    <row r="36" spans="2:9" ht="15.75" thickBot="1" x14ac:dyDescent="0.3">
      <c r="B36" s="3478"/>
      <c r="C36" s="3201"/>
    </row>
    <row r="37" spans="2:9" x14ac:dyDescent="0.25">
      <c r="B37" s="125"/>
      <c r="C37" s="126"/>
      <c r="E37" s="155" t="s">
        <v>191</v>
      </c>
      <c r="G37" s="155" t="s">
        <v>192</v>
      </c>
      <c r="I37" s="155" t="s">
        <v>193</v>
      </c>
    </row>
    <row r="38" spans="2:9" x14ac:dyDescent="0.25">
      <c r="B38" s="104"/>
      <c r="C38" s="67"/>
    </row>
    <row r="39" spans="2:9" x14ac:dyDescent="0.25">
      <c r="B39" s="104"/>
      <c r="C39" s="67"/>
    </row>
    <row r="40" spans="2:9" ht="15.75" thickBot="1" x14ac:dyDescent="0.3">
      <c r="B40" s="105"/>
      <c r="C40" s="107"/>
      <c r="I40">
        <v>48</v>
      </c>
    </row>
  </sheetData>
  <mergeCells count="31">
    <mergeCell ref="E12:F12"/>
    <mergeCell ref="B33:E33"/>
    <mergeCell ref="B26:E26"/>
    <mergeCell ref="B31:E31"/>
    <mergeCell ref="B32:E32"/>
    <mergeCell ref="B30:E30"/>
    <mergeCell ref="B25:E25"/>
    <mergeCell ref="B27:E27"/>
    <mergeCell ref="B29:E29"/>
    <mergeCell ref="B28:E28"/>
    <mergeCell ref="B19:E19"/>
    <mergeCell ref="B18:E18"/>
    <mergeCell ref="B21:E21"/>
    <mergeCell ref="B15:E17"/>
    <mergeCell ref="F15:G15"/>
    <mergeCell ref="B20:E20"/>
    <mergeCell ref="B35:B36"/>
    <mergeCell ref="C35:C36"/>
    <mergeCell ref="B22:E22"/>
    <mergeCell ref="B23:E23"/>
    <mergeCell ref="B24:E24"/>
    <mergeCell ref="B2:I2"/>
    <mergeCell ref="B3:I3"/>
    <mergeCell ref="B4:I4"/>
    <mergeCell ref="B5:I5"/>
    <mergeCell ref="E11:F11"/>
    <mergeCell ref="H15:I15"/>
    <mergeCell ref="F16:F17"/>
    <mergeCell ref="G16:G17"/>
    <mergeCell ref="H16:H17"/>
    <mergeCell ref="I16:I17"/>
  </mergeCells>
  <pageMargins left="0.23622047244094491" right="0.23622047244094491" top="0.74803149606299213" bottom="0.74803149606299213" header="0.31496062992125984" footer="0.31496062992125984"/>
  <pageSetup paperSize="5" scale="8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2:J37"/>
  <sheetViews>
    <sheetView topLeftCell="A7" workbookViewId="0">
      <selection activeCell="I33" sqref="I33"/>
    </sheetView>
  </sheetViews>
  <sheetFormatPr baseColWidth="10" defaultRowHeight="15" x14ac:dyDescent="0.25"/>
  <cols>
    <col min="1" max="1" width="11.5703125" style="1246"/>
    <col min="4" max="4" width="7.42578125" customWidth="1"/>
    <col min="5" max="6" width="17.28515625" customWidth="1"/>
    <col min="7" max="7" width="14.5703125" customWidth="1"/>
    <col min="8" max="8" width="15.5703125" customWidth="1"/>
    <col min="9" max="9" width="16" customWidth="1"/>
    <col min="10" max="10" width="17.5703125" customWidth="1"/>
  </cols>
  <sheetData>
    <row r="2" spans="2:10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18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2011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</row>
    <row r="6" spans="2:10" x14ac:dyDescent="0.25">
      <c r="B6" s="91" t="s">
        <v>211</v>
      </c>
    </row>
    <row r="7" spans="2:10" x14ac:dyDescent="0.25">
      <c r="E7" s="1250"/>
      <c r="F7" s="1250"/>
      <c r="G7" s="1250"/>
      <c r="H7" s="1250"/>
      <c r="I7" s="1250"/>
    </row>
    <row r="8" spans="2:10" x14ac:dyDescent="0.25">
      <c r="B8" s="92" t="s">
        <v>4</v>
      </c>
      <c r="D8" s="6">
        <v>7122</v>
      </c>
      <c r="E8" s="160" t="s">
        <v>106</v>
      </c>
      <c r="F8" s="44"/>
      <c r="G8" s="44"/>
      <c r="H8" s="44"/>
      <c r="I8" s="1258"/>
    </row>
    <row r="9" spans="2:10" x14ac:dyDescent="0.25">
      <c r="B9" s="92" t="s">
        <v>76</v>
      </c>
      <c r="D9" s="6">
        <v>1</v>
      </c>
      <c r="E9" s="13" t="s">
        <v>1865</v>
      </c>
      <c r="F9" s="14"/>
      <c r="G9" s="14"/>
      <c r="H9" s="14"/>
      <c r="I9" s="1258"/>
    </row>
    <row r="10" spans="2:10" x14ac:dyDescent="0.25">
      <c r="B10" s="92" t="s">
        <v>77</v>
      </c>
      <c r="D10" s="6">
        <v>0</v>
      </c>
      <c r="E10" s="13" t="s">
        <v>1865</v>
      </c>
      <c r="F10" s="14"/>
      <c r="G10" s="10"/>
      <c r="H10" s="10"/>
      <c r="I10" s="10"/>
      <c r="J10" s="1221"/>
    </row>
    <row r="11" spans="2:10" x14ac:dyDescent="0.25">
      <c r="B11" s="92" t="s">
        <v>78</v>
      </c>
      <c r="D11" s="6">
        <v>0</v>
      </c>
      <c r="E11" s="3268" t="s">
        <v>253</v>
      </c>
      <c r="F11" s="3198"/>
      <c r="G11" s="10"/>
      <c r="H11" s="10"/>
      <c r="I11" s="10"/>
      <c r="J11" s="1221"/>
    </row>
    <row r="12" spans="2:10" x14ac:dyDescent="0.25">
      <c r="B12" s="92" t="s">
        <v>79</v>
      </c>
      <c r="C12" s="92"/>
      <c r="D12" s="6">
        <v>3</v>
      </c>
      <c r="E12" s="3268" t="s">
        <v>1865</v>
      </c>
      <c r="F12" s="3198"/>
      <c r="G12" s="10"/>
      <c r="H12" s="10"/>
      <c r="I12" s="10"/>
      <c r="J12" s="1221"/>
    </row>
    <row r="13" spans="2:10" x14ac:dyDescent="0.25">
      <c r="B13" s="92" t="s">
        <v>1944</v>
      </c>
      <c r="C13" s="92"/>
      <c r="E13" s="44" t="s">
        <v>1723</v>
      </c>
      <c r="F13" s="28"/>
      <c r="G13" s="10"/>
      <c r="H13" s="10"/>
      <c r="I13" s="10"/>
      <c r="J13" s="1221"/>
    </row>
    <row r="14" spans="2:10" ht="15.75" thickBot="1" x14ac:dyDescent="0.3">
      <c r="B14" s="92" t="s">
        <v>80</v>
      </c>
      <c r="D14" s="93">
        <v>1101</v>
      </c>
      <c r="E14" s="92"/>
      <c r="F14" s="92" t="s">
        <v>83</v>
      </c>
      <c r="G14" s="92"/>
      <c r="H14" s="161">
        <v>241101</v>
      </c>
      <c r="I14" s="106"/>
    </row>
    <row r="15" spans="2:10" ht="15.75" thickBot="1" x14ac:dyDescent="0.3">
      <c r="B15" s="3247" t="s">
        <v>189</v>
      </c>
      <c r="C15" s="3248"/>
      <c r="D15" s="3248"/>
      <c r="E15" s="3249"/>
      <c r="F15" s="3009" t="s">
        <v>188</v>
      </c>
      <c r="G15" s="3011"/>
      <c r="H15" s="3009" t="s">
        <v>190</v>
      </c>
      <c r="I15" s="3011"/>
    </row>
    <row r="16" spans="2:10" x14ac:dyDescent="0.25">
      <c r="B16" s="3202"/>
      <c r="C16" s="3632"/>
      <c r="D16" s="3632"/>
      <c r="E16" s="3204"/>
      <c r="F16" s="3246" t="s">
        <v>116</v>
      </c>
      <c r="G16" s="3246" t="s">
        <v>117</v>
      </c>
      <c r="H16" s="3246" t="s">
        <v>116</v>
      </c>
      <c r="I16" s="3246" t="s">
        <v>117</v>
      </c>
    </row>
    <row r="17" spans="2:9" ht="15.75" thickBot="1" x14ac:dyDescent="0.3">
      <c r="B17" s="3205"/>
      <c r="C17" s="3206"/>
      <c r="D17" s="3206"/>
      <c r="E17" s="3207"/>
      <c r="F17" s="3200"/>
      <c r="G17" s="3200"/>
      <c r="H17" s="3200"/>
      <c r="I17" s="3200"/>
    </row>
    <row r="18" spans="2:9" x14ac:dyDescent="0.25">
      <c r="B18" s="3613" t="s">
        <v>221</v>
      </c>
      <c r="C18" s="3614"/>
      <c r="D18" s="3614"/>
      <c r="E18" s="3615"/>
      <c r="F18" s="2087">
        <v>3174</v>
      </c>
      <c r="G18" s="2087">
        <f t="shared" ref="G18:G30" si="0">F18*12</f>
        <v>38088</v>
      </c>
      <c r="H18" s="2097">
        <v>3174</v>
      </c>
      <c r="I18" s="82">
        <f>H18*12</f>
        <v>38088</v>
      </c>
    </row>
    <row r="19" spans="2:9" x14ac:dyDescent="0.25">
      <c r="B19" s="3418" t="s">
        <v>222</v>
      </c>
      <c r="C19" s="3419"/>
      <c r="D19" s="3419"/>
      <c r="E19" s="3420"/>
      <c r="F19" s="2096">
        <v>1000</v>
      </c>
      <c r="G19" s="1494">
        <f t="shared" si="0"/>
        <v>12000</v>
      </c>
      <c r="H19" s="2098">
        <v>1000</v>
      </c>
      <c r="I19" s="75">
        <f t="shared" ref="I19:I30" si="1">H19*12</f>
        <v>12000</v>
      </c>
    </row>
    <row r="20" spans="2:9" x14ac:dyDescent="0.25">
      <c r="B20" s="3418" t="s">
        <v>223</v>
      </c>
      <c r="C20" s="3419"/>
      <c r="D20" s="3419"/>
      <c r="E20" s="3420"/>
      <c r="F20" s="1494">
        <v>1725</v>
      </c>
      <c r="G20" s="1494">
        <f t="shared" si="0"/>
        <v>20700</v>
      </c>
      <c r="H20" s="2099">
        <v>1725</v>
      </c>
      <c r="I20" s="75">
        <f t="shared" si="1"/>
        <v>20700</v>
      </c>
    </row>
    <row r="21" spans="2:9" s="1246" customFormat="1" x14ac:dyDescent="0.25">
      <c r="B21" s="2079" t="s">
        <v>2199</v>
      </c>
      <c r="C21" s="2080"/>
      <c r="D21" s="2080"/>
      <c r="E21" s="2081"/>
      <c r="F21" s="1494">
        <v>2960</v>
      </c>
      <c r="G21" s="1494">
        <f t="shared" si="0"/>
        <v>35520</v>
      </c>
      <c r="H21" s="2099">
        <v>2960</v>
      </c>
      <c r="I21" s="75">
        <f t="shared" si="1"/>
        <v>35520</v>
      </c>
    </row>
    <row r="22" spans="2:9" x14ac:dyDescent="0.25">
      <c r="B22" s="3418" t="s">
        <v>224</v>
      </c>
      <c r="C22" s="3419"/>
      <c r="D22" s="3419"/>
      <c r="E22" s="3420"/>
      <c r="F22" s="1494">
        <v>2587</v>
      </c>
      <c r="G22" s="1494">
        <f t="shared" si="0"/>
        <v>31044</v>
      </c>
      <c r="H22" s="2099">
        <v>2587</v>
      </c>
      <c r="I22" s="75">
        <f t="shared" si="1"/>
        <v>31044</v>
      </c>
    </row>
    <row r="23" spans="2:9" x14ac:dyDescent="0.25">
      <c r="B23" s="3418" t="s">
        <v>2105</v>
      </c>
      <c r="C23" s="3419"/>
      <c r="D23" s="3419"/>
      <c r="E23" s="3420"/>
      <c r="F23" s="1494">
        <v>1200</v>
      </c>
      <c r="G23" s="1494">
        <f t="shared" si="0"/>
        <v>14400</v>
      </c>
      <c r="H23" s="2099">
        <v>1200</v>
      </c>
      <c r="I23" s="75">
        <f t="shared" si="1"/>
        <v>14400</v>
      </c>
    </row>
    <row r="24" spans="2:9" x14ac:dyDescent="0.25">
      <c r="B24" s="3418" t="s">
        <v>225</v>
      </c>
      <c r="C24" s="3419"/>
      <c r="D24" s="3419"/>
      <c r="E24" s="3420"/>
      <c r="F24" s="1494">
        <v>1587</v>
      </c>
      <c r="G24" s="1494">
        <f t="shared" si="0"/>
        <v>19044</v>
      </c>
      <c r="H24" s="2099">
        <v>1587</v>
      </c>
      <c r="I24" s="75">
        <f t="shared" si="1"/>
        <v>19044</v>
      </c>
    </row>
    <row r="25" spans="2:9" x14ac:dyDescent="0.25">
      <c r="B25" s="3418" t="s">
        <v>2106</v>
      </c>
      <c r="C25" s="3419"/>
      <c r="D25" s="3419"/>
      <c r="E25" s="3420"/>
      <c r="F25" s="1494">
        <v>3703</v>
      </c>
      <c r="G25" s="1494">
        <f t="shared" si="0"/>
        <v>44436</v>
      </c>
      <c r="H25" s="2099">
        <v>3703</v>
      </c>
      <c r="I25" s="75">
        <f t="shared" si="1"/>
        <v>44436</v>
      </c>
    </row>
    <row r="26" spans="2:9" x14ac:dyDescent="0.25">
      <c r="B26" s="3418" t="s">
        <v>226</v>
      </c>
      <c r="C26" s="3419"/>
      <c r="D26" s="3419"/>
      <c r="E26" s="3420"/>
      <c r="F26" s="1494">
        <v>1495</v>
      </c>
      <c r="G26" s="1494">
        <f t="shared" si="0"/>
        <v>17940</v>
      </c>
      <c r="H26" s="2099">
        <v>1495</v>
      </c>
      <c r="I26" s="75">
        <f>H26*12</f>
        <v>17940</v>
      </c>
    </row>
    <row r="27" spans="2:9" x14ac:dyDescent="0.25">
      <c r="B27" s="3418" t="s">
        <v>227</v>
      </c>
      <c r="C27" s="3419"/>
      <c r="D27" s="3419"/>
      <c r="E27" s="3420"/>
      <c r="F27" s="1494">
        <v>3000</v>
      </c>
      <c r="G27" s="1494">
        <f t="shared" si="0"/>
        <v>36000</v>
      </c>
      <c r="H27" s="2099">
        <v>3000</v>
      </c>
      <c r="I27" s="75">
        <f t="shared" si="1"/>
        <v>36000</v>
      </c>
    </row>
    <row r="28" spans="2:9" x14ac:dyDescent="0.25">
      <c r="B28" s="3418" t="s">
        <v>228</v>
      </c>
      <c r="C28" s="3419"/>
      <c r="D28" s="3419"/>
      <c r="E28" s="3420"/>
      <c r="F28" s="1494">
        <v>1000</v>
      </c>
      <c r="G28" s="1494">
        <f t="shared" si="0"/>
        <v>12000</v>
      </c>
      <c r="H28" s="2099">
        <v>1000</v>
      </c>
      <c r="I28" s="75">
        <f t="shared" si="1"/>
        <v>12000</v>
      </c>
    </row>
    <row r="29" spans="2:9" x14ac:dyDescent="0.25">
      <c r="B29" s="3418" t="s">
        <v>229</v>
      </c>
      <c r="C29" s="3419"/>
      <c r="D29" s="3419"/>
      <c r="E29" s="3420"/>
      <c r="F29" s="1494">
        <v>805</v>
      </c>
      <c r="G29" s="1494">
        <f t="shared" si="0"/>
        <v>9660</v>
      </c>
      <c r="H29" s="2099">
        <v>805</v>
      </c>
      <c r="I29" s="75">
        <f t="shared" si="1"/>
        <v>9660</v>
      </c>
    </row>
    <row r="30" spans="2:9" s="1246" customFormat="1" x14ac:dyDescent="0.25">
      <c r="B30" s="3620" t="s">
        <v>2200</v>
      </c>
      <c r="C30" s="3621"/>
      <c r="D30" s="3621"/>
      <c r="E30" s="3622"/>
      <c r="F30" s="1494">
        <v>1725</v>
      </c>
      <c r="G30" s="1494">
        <f t="shared" si="0"/>
        <v>20700</v>
      </c>
      <c r="H30" s="2099">
        <v>1725</v>
      </c>
      <c r="I30" s="75">
        <f t="shared" si="1"/>
        <v>20700</v>
      </c>
    </row>
    <row r="31" spans="2:9" ht="15.75" thickBot="1" x14ac:dyDescent="0.3">
      <c r="E31" s="162" t="s">
        <v>99</v>
      </c>
      <c r="F31" s="2084">
        <f>SUM(F18:F30)</f>
        <v>25961</v>
      </c>
      <c r="G31" s="2085">
        <f>SUM(G18:G30)</f>
        <v>311532</v>
      </c>
      <c r="H31" s="2084">
        <f>SUM(H18:H30)</f>
        <v>25961</v>
      </c>
      <c r="I31" s="2085">
        <f>SUM(I18:I30)</f>
        <v>311532</v>
      </c>
    </row>
    <row r="32" spans="2:9" x14ac:dyDescent="0.25">
      <c r="B32" s="3394" t="s">
        <v>128</v>
      </c>
      <c r="C32" s="3246" t="s">
        <v>194</v>
      </c>
    </row>
    <row r="33" spans="2:9" ht="15.75" thickBot="1" x14ac:dyDescent="0.3">
      <c r="B33" s="3478"/>
      <c r="C33" s="3201"/>
    </row>
    <row r="34" spans="2:9" x14ac:dyDescent="0.25">
      <c r="B34" s="125"/>
      <c r="C34" s="126"/>
      <c r="E34" s="155" t="s">
        <v>191</v>
      </c>
      <c r="G34" s="155" t="s">
        <v>192</v>
      </c>
      <c r="I34" s="155" t="s">
        <v>193</v>
      </c>
    </row>
    <row r="35" spans="2:9" x14ac:dyDescent="0.25">
      <c r="B35" s="104"/>
      <c r="C35" s="67"/>
    </row>
    <row r="36" spans="2:9" x14ac:dyDescent="0.25">
      <c r="B36" s="104"/>
      <c r="C36" s="67"/>
      <c r="I36">
        <v>49</v>
      </c>
    </row>
    <row r="37" spans="2:9" ht="15.75" thickBot="1" x14ac:dyDescent="0.3">
      <c r="B37" s="105"/>
      <c r="C37" s="107"/>
    </row>
  </sheetData>
  <mergeCells count="27">
    <mergeCell ref="B19:E19"/>
    <mergeCell ref="B20:E20"/>
    <mergeCell ref="B22:E22"/>
    <mergeCell ref="B32:B33"/>
    <mergeCell ref="C32:C33"/>
    <mergeCell ref="B23:E23"/>
    <mergeCell ref="B24:E24"/>
    <mergeCell ref="B25:E25"/>
    <mergeCell ref="B26:E26"/>
    <mergeCell ref="B27:E27"/>
    <mergeCell ref="B28:E28"/>
    <mergeCell ref="B29:E29"/>
    <mergeCell ref="B30:E30"/>
    <mergeCell ref="B2:I2"/>
    <mergeCell ref="B3:I3"/>
    <mergeCell ref="B4:I4"/>
    <mergeCell ref="B5:I5"/>
    <mergeCell ref="E11:F11"/>
    <mergeCell ref="B18:E18"/>
    <mergeCell ref="E12:F12"/>
    <mergeCell ref="B15:E17"/>
    <mergeCell ref="F15:G15"/>
    <mergeCell ref="H15:I15"/>
    <mergeCell ref="F16:F17"/>
    <mergeCell ref="G16:G17"/>
    <mergeCell ref="H16:H17"/>
    <mergeCell ref="I16:I17"/>
  </mergeCells>
  <pageMargins left="0.25" right="0.25" top="0.75" bottom="0.75" header="0.3" footer="0.3"/>
  <pageSetup paperSize="5" scale="92" fitToWidth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J34"/>
  <sheetViews>
    <sheetView workbookViewId="0">
      <selection activeCell="H34" sqref="H34"/>
    </sheetView>
  </sheetViews>
  <sheetFormatPr baseColWidth="10" defaultRowHeight="15" x14ac:dyDescent="0.25"/>
  <cols>
    <col min="1" max="1" width="11.5703125" style="1246"/>
    <col min="6" max="6" width="16.7109375" customWidth="1"/>
    <col min="7" max="7" width="16" customWidth="1"/>
    <col min="8" max="8" width="17" customWidth="1"/>
    <col min="9" max="9" width="18.8554687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18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1742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91" t="s">
        <v>211</v>
      </c>
    </row>
    <row r="6" spans="2:10" x14ac:dyDescent="0.25">
      <c r="E6" s="1250"/>
      <c r="F6" s="1250"/>
      <c r="G6" s="1250"/>
      <c r="I6" s="1250"/>
    </row>
    <row r="7" spans="2:10" x14ac:dyDescent="0.25">
      <c r="B7" s="92" t="s">
        <v>4</v>
      </c>
      <c r="D7" s="6">
        <v>7122</v>
      </c>
      <c r="E7" s="160" t="s">
        <v>106</v>
      </c>
      <c r="F7" s="44"/>
      <c r="G7" s="44"/>
      <c r="H7" s="1177"/>
      <c r="I7" s="4"/>
      <c r="J7" s="1221"/>
    </row>
    <row r="8" spans="2:10" x14ac:dyDescent="0.25">
      <c r="B8" s="92" t="s">
        <v>76</v>
      </c>
      <c r="D8" s="6">
        <v>1</v>
      </c>
      <c r="E8" s="13" t="s">
        <v>1865</v>
      </c>
      <c r="F8" s="14"/>
      <c r="G8" s="14"/>
      <c r="H8" s="14"/>
      <c r="I8" s="10"/>
      <c r="J8" s="1221"/>
    </row>
    <row r="9" spans="2:10" x14ac:dyDescent="0.25">
      <c r="B9" s="92" t="s">
        <v>77</v>
      </c>
      <c r="D9" s="6">
        <v>0</v>
      </c>
      <c r="E9" s="13" t="s">
        <v>1865</v>
      </c>
      <c r="F9" s="14"/>
      <c r="G9" s="10"/>
      <c r="H9" s="10"/>
      <c r="I9" s="1258"/>
    </row>
    <row r="10" spans="2:10" x14ac:dyDescent="0.25">
      <c r="B10" s="92" t="s">
        <v>78</v>
      </c>
      <c r="D10" s="6">
        <v>0</v>
      </c>
      <c r="E10" s="3268" t="s">
        <v>253</v>
      </c>
      <c r="F10" s="3198"/>
      <c r="G10" s="10"/>
      <c r="H10" s="10"/>
      <c r="I10" s="10"/>
      <c r="J10" s="1221"/>
    </row>
    <row r="11" spans="2:10" x14ac:dyDescent="0.25">
      <c r="B11" s="92" t="s">
        <v>79</v>
      </c>
      <c r="C11" s="92"/>
      <c r="D11" s="6">
        <v>3</v>
      </c>
      <c r="E11" s="3268" t="s">
        <v>1865</v>
      </c>
      <c r="F11" s="3198"/>
      <c r="G11" s="10"/>
      <c r="H11" s="10"/>
      <c r="I11" s="1258"/>
    </row>
    <row r="12" spans="2:10" x14ac:dyDescent="0.25">
      <c r="B12" s="92" t="s">
        <v>1944</v>
      </c>
      <c r="C12" s="92"/>
      <c r="E12" s="44" t="s">
        <v>2013</v>
      </c>
      <c r="F12" s="28"/>
      <c r="G12" s="10"/>
      <c r="H12" s="10"/>
      <c r="I12" s="10"/>
      <c r="J12" s="1221"/>
    </row>
    <row r="13" spans="2:10" ht="15.75" thickBot="1" x14ac:dyDescent="0.3">
      <c r="B13" s="92" t="s">
        <v>80</v>
      </c>
      <c r="D13" s="93">
        <v>1101</v>
      </c>
      <c r="E13" s="92"/>
      <c r="F13" s="92" t="s">
        <v>83</v>
      </c>
      <c r="G13" s="92"/>
      <c r="H13" s="161">
        <v>241101</v>
      </c>
      <c r="J13" s="1221"/>
    </row>
    <row r="14" spans="2:10" ht="15.75" thickBot="1" x14ac:dyDescent="0.3">
      <c r="B14" s="3247" t="s">
        <v>189</v>
      </c>
      <c r="C14" s="3248"/>
      <c r="D14" s="3248"/>
      <c r="E14" s="3249"/>
      <c r="F14" s="3009" t="s">
        <v>188</v>
      </c>
      <c r="G14" s="3011"/>
      <c r="H14" s="3009" t="s">
        <v>190</v>
      </c>
      <c r="I14" s="3011"/>
    </row>
    <row r="15" spans="2:10" x14ac:dyDescent="0.25">
      <c r="B15" s="3202"/>
      <c r="C15" s="3632"/>
      <c r="D15" s="3632"/>
      <c r="E15" s="3204"/>
      <c r="F15" s="3246" t="s">
        <v>116</v>
      </c>
      <c r="G15" s="3246" t="s">
        <v>117</v>
      </c>
      <c r="H15" s="3246" t="s">
        <v>116</v>
      </c>
      <c r="I15" s="3246" t="s">
        <v>117</v>
      </c>
    </row>
    <row r="16" spans="2:10" ht="10.5" customHeight="1" thickBot="1" x14ac:dyDescent="0.3">
      <c r="B16" s="3205"/>
      <c r="C16" s="3206"/>
      <c r="D16" s="3206"/>
      <c r="E16" s="3207"/>
      <c r="F16" s="3201"/>
      <c r="G16" s="3201"/>
      <c r="H16" s="3201"/>
      <c r="I16" s="3200"/>
    </row>
    <row r="17" spans="2:9" x14ac:dyDescent="0.25">
      <c r="B17" s="3613" t="s">
        <v>2039</v>
      </c>
      <c r="C17" s="3614"/>
      <c r="D17" s="3614"/>
      <c r="E17" s="3615"/>
      <c r="F17" s="2087">
        <v>1587</v>
      </c>
      <c r="G17" s="2087">
        <f t="shared" ref="G17:G27" si="0">F17*12</f>
        <v>19044</v>
      </c>
      <c r="H17" s="2097">
        <v>1587</v>
      </c>
      <c r="I17" s="82">
        <f>H17*12</f>
        <v>19044</v>
      </c>
    </row>
    <row r="18" spans="2:9" x14ac:dyDescent="0.25">
      <c r="B18" s="1532" t="s">
        <v>548</v>
      </c>
      <c r="C18" s="1533"/>
      <c r="D18" s="1533"/>
      <c r="E18" s="1534"/>
      <c r="F18" s="1494">
        <v>1725</v>
      </c>
      <c r="G18" s="1494">
        <f t="shared" si="0"/>
        <v>20700</v>
      </c>
      <c r="H18" s="2099">
        <v>1725</v>
      </c>
      <c r="I18" s="75">
        <f t="shared" ref="I18:I27" si="1">H18*12</f>
        <v>20700</v>
      </c>
    </row>
    <row r="19" spans="2:9" x14ac:dyDescent="0.25">
      <c r="B19" s="1532" t="s">
        <v>543</v>
      </c>
      <c r="C19" s="1533"/>
      <c r="D19" s="1533"/>
      <c r="E19" s="1534"/>
      <c r="F19" s="1494">
        <v>1904.4</v>
      </c>
      <c r="G19" s="1494">
        <f t="shared" si="0"/>
        <v>22852.800000000003</v>
      </c>
      <c r="H19" s="2099">
        <v>1904.4</v>
      </c>
      <c r="I19" s="75">
        <f>H19*12</f>
        <v>22852.800000000003</v>
      </c>
    </row>
    <row r="20" spans="2:9" x14ac:dyDescent="0.25">
      <c r="B20" s="3418" t="s">
        <v>2107</v>
      </c>
      <c r="C20" s="3419"/>
      <c r="D20" s="3419"/>
      <c r="E20" s="3420"/>
      <c r="F20" s="1494">
        <v>1725</v>
      </c>
      <c r="G20" s="1494">
        <f t="shared" si="0"/>
        <v>20700</v>
      </c>
      <c r="H20" s="2099">
        <v>1725</v>
      </c>
      <c r="I20" s="75">
        <f t="shared" si="1"/>
        <v>20700</v>
      </c>
    </row>
    <row r="21" spans="2:9" s="1246" customFormat="1" x14ac:dyDescent="0.25">
      <c r="B21" s="2082" t="s">
        <v>2201</v>
      </c>
      <c r="C21" s="2083"/>
      <c r="D21" s="2083"/>
      <c r="E21" s="2056"/>
      <c r="F21" s="1494">
        <v>3150</v>
      </c>
      <c r="G21" s="1494">
        <f t="shared" si="0"/>
        <v>37800</v>
      </c>
      <c r="H21" s="2099">
        <v>3150</v>
      </c>
      <c r="I21" s="75">
        <f t="shared" si="1"/>
        <v>37800</v>
      </c>
    </row>
    <row r="22" spans="2:9" s="1246" customFormat="1" x14ac:dyDescent="0.25">
      <c r="B22" s="3418" t="s">
        <v>2202</v>
      </c>
      <c r="C22" s="3419"/>
      <c r="D22" s="3419"/>
      <c r="E22" s="3420"/>
      <c r="F22" s="1494">
        <v>4165.2</v>
      </c>
      <c r="G22" s="1494">
        <f t="shared" si="0"/>
        <v>49982.399999999994</v>
      </c>
      <c r="H22" s="2099">
        <v>4165.2</v>
      </c>
      <c r="I22" s="75">
        <f t="shared" si="1"/>
        <v>49982.399999999994</v>
      </c>
    </row>
    <row r="23" spans="2:9" x14ac:dyDescent="0.25">
      <c r="B23" s="3418" t="s">
        <v>230</v>
      </c>
      <c r="C23" s="3419"/>
      <c r="D23" s="3419"/>
      <c r="E23" s="3420"/>
      <c r="F23" s="1494">
        <v>1000</v>
      </c>
      <c r="G23" s="1494">
        <f t="shared" si="0"/>
        <v>12000</v>
      </c>
      <c r="H23" s="2099">
        <v>2000</v>
      </c>
      <c r="I23" s="75">
        <f t="shared" si="1"/>
        <v>24000</v>
      </c>
    </row>
    <row r="24" spans="2:9" s="1246" customFormat="1" x14ac:dyDescent="0.25">
      <c r="B24" s="3418" t="s">
        <v>2322</v>
      </c>
      <c r="C24" s="3419"/>
      <c r="D24" s="3419"/>
      <c r="E24" s="3420"/>
      <c r="F24" s="1494">
        <v>1000</v>
      </c>
      <c r="G24" s="1494">
        <f t="shared" si="0"/>
        <v>12000</v>
      </c>
      <c r="H24" s="2099">
        <v>1000</v>
      </c>
      <c r="I24" s="75">
        <f t="shared" si="1"/>
        <v>12000</v>
      </c>
    </row>
    <row r="25" spans="2:9" x14ac:dyDescent="0.25">
      <c r="B25" s="3418" t="s">
        <v>231</v>
      </c>
      <c r="C25" s="3419"/>
      <c r="D25" s="3419"/>
      <c r="E25" s="3420"/>
      <c r="F25" s="2096">
        <v>1500</v>
      </c>
      <c r="G25" s="1494">
        <f t="shared" si="0"/>
        <v>18000</v>
      </c>
      <c r="H25" s="2100">
        <v>1500</v>
      </c>
      <c r="I25" s="75">
        <f t="shared" si="1"/>
        <v>18000</v>
      </c>
    </row>
    <row r="26" spans="2:9" x14ac:dyDescent="0.25">
      <c r="B26" s="3418" t="s">
        <v>232</v>
      </c>
      <c r="C26" s="3419"/>
      <c r="D26" s="3419"/>
      <c r="E26" s="3420"/>
      <c r="F26" s="1494">
        <v>6000</v>
      </c>
      <c r="G26" s="1494">
        <f t="shared" si="0"/>
        <v>72000</v>
      </c>
      <c r="H26" s="2099">
        <v>6000</v>
      </c>
      <c r="I26" s="75">
        <f t="shared" si="1"/>
        <v>72000</v>
      </c>
    </row>
    <row r="27" spans="2:9" x14ac:dyDescent="0.25">
      <c r="B27" s="3418" t="s">
        <v>233</v>
      </c>
      <c r="C27" s="3419"/>
      <c r="D27" s="3419"/>
      <c r="E27" s="3420"/>
      <c r="F27" s="1494">
        <v>690</v>
      </c>
      <c r="G27" s="1494">
        <f t="shared" si="0"/>
        <v>8280</v>
      </c>
      <c r="H27" s="2099">
        <v>690</v>
      </c>
      <c r="I27" s="75">
        <f t="shared" si="1"/>
        <v>8280</v>
      </c>
    </row>
    <row r="28" spans="2:9" s="1468" customFormat="1" ht="15.75" thickBot="1" x14ac:dyDescent="0.3">
      <c r="B28"/>
      <c r="C28"/>
      <c r="D28"/>
      <c r="E28" s="162" t="s">
        <v>99</v>
      </c>
      <c r="F28" s="2084">
        <f>SUM(F17:F27)</f>
        <v>24446.6</v>
      </c>
      <c r="G28" s="2085">
        <f>SUM(G17:G27)</f>
        <v>293359.2</v>
      </c>
      <c r="H28" s="2084">
        <f>SUM(H17:H27)</f>
        <v>25446.6</v>
      </c>
      <c r="I28" s="2085">
        <f>SUM(I17:I27)</f>
        <v>305359.2</v>
      </c>
    </row>
    <row r="29" spans="2:9" x14ac:dyDescent="0.25">
      <c r="B29" s="3394" t="s">
        <v>128</v>
      </c>
      <c r="C29" s="3246" t="s">
        <v>194</v>
      </c>
    </row>
    <row r="30" spans="2:9" ht="13.5" customHeight="1" thickBot="1" x14ac:dyDescent="0.3">
      <c r="B30" s="3478"/>
      <c r="C30" s="3201"/>
    </row>
    <row r="31" spans="2:9" ht="12.75" customHeight="1" x14ac:dyDescent="0.25">
      <c r="B31" s="125"/>
      <c r="C31" s="126"/>
      <c r="E31" s="155" t="s">
        <v>191</v>
      </c>
      <c r="G31" s="155" t="s">
        <v>192</v>
      </c>
      <c r="I31" s="155" t="s">
        <v>193</v>
      </c>
    </row>
    <row r="32" spans="2:9" x14ac:dyDescent="0.25">
      <c r="B32" s="104"/>
      <c r="C32" s="67"/>
    </row>
    <row r="33" spans="2:9" x14ac:dyDescent="0.25">
      <c r="B33" s="104"/>
      <c r="C33" s="67"/>
      <c r="I33">
        <v>50</v>
      </c>
    </row>
    <row r="34" spans="2:9" ht="15.75" thickBot="1" x14ac:dyDescent="0.3">
      <c r="B34" s="105"/>
      <c r="C34" s="107"/>
    </row>
  </sheetData>
  <mergeCells count="23">
    <mergeCell ref="B26:E26"/>
    <mergeCell ref="B27:E27"/>
    <mergeCell ref="B17:E17"/>
    <mergeCell ref="B20:E20"/>
    <mergeCell ref="B23:E23"/>
    <mergeCell ref="B22:E22"/>
    <mergeCell ref="B24:E24"/>
    <mergeCell ref="B29:B30"/>
    <mergeCell ref="C29:C30"/>
    <mergeCell ref="B1:I1"/>
    <mergeCell ref="E10:F10"/>
    <mergeCell ref="B14:E16"/>
    <mergeCell ref="F14:G14"/>
    <mergeCell ref="H14:I14"/>
    <mergeCell ref="F15:F16"/>
    <mergeCell ref="G15:G16"/>
    <mergeCell ref="H15:H16"/>
    <mergeCell ref="I15:I16"/>
    <mergeCell ref="B2:I2"/>
    <mergeCell ref="B3:I3"/>
    <mergeCell ref="B4:I4"/>
    <mergeCell ref="E11:F11"/>
    <mergeCell ref="B25:E25"/>
  </mergeCells>
  <pageMargins left="0.23622047244094491" right="0.23622047244094491" top="0.74803149606299213" bottom="0.74803149606299213" header="0.31496062992125984" footer="0.31496062992125984"/>
  <pageSetup paperSize="5" fitToWidth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J36"/>
  <sheetViews>
    <sheetView workbookViewId="0">
      <selection activeCell="K29" sqref="K29"/>
    </sheetView>
  </sheetViews>
  <sheetFormatPr baseColWidth="10" defaultRowHeight="15" x14ac:dyDescent="0.25"/>
  <cols>
    <col min="1" max="1" width="11.5703125" style="1246"/>
    <col min="4" max="4" width="8.140625" customWidth="1"/>
    <col min="5" max="5" width="13.140625" hidden="1" customWidth="1"/>
    <col min="6" max="6" width="17.7109375" customWidth="1"/>
    <col min="7" max="7" width="14.28515625" customWidth="1"/>
    <col min="8" max="8" width="18.42578125" customWidth="1"/>
    <col min="9" max="9" width="15.14062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18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1742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91" t="s">
        <v>211</v>
      </c>
    </row>
    <row r="6" spans="2:10" x14ac:dyDescent="0.25">
      <c r="I6" s="1250"/>
    </row>
    <row r="7" spans="2:10" x14ac:dyDescent="0.25">
      <c r="B7" s="92" t="s">
        <v>4</v>
      </c>
      <c r="D7" s="6">
        <v>7122</v>
      </c>
      <c r="E7" s="160" t="s">
        <v>106</v>
      </c>
      <c r="F7" s="2996" t="s">
        <v>2027</v>
      </c>
      <c r="G7" s="2996"/>
      <c r="H7" s="2996"/>
      <c r="I7" s="4"/>
      <c r="J7" s="1221"/>
    </row>
    <row r="8" spans="2:10" x14ac:dyDescent="0.25">
      <c r="B8" s="92" t="s">
        <v>76</v>
      </c>
      <c r="D8" s="6">
        <v>1</v>
      </c>
      <c r="E8" s="13" t="s">
        <v>181</v>
      </c>
      <c r="F8" s="2983" t="s">
        <v>1865</v>
      </c>
      <c r="G8" s="2983"/>
      <c r="H8" s="2983"/>
      <c r="I8" s="10"/>
      <c r="J8" s="1221"/>
    </row>
    <row r="9" spans="2:10" x14ac:dyDescent="0.25">
      <c r="B9" s="92" t="s">
        <v>77</v>
      </c>
      <c r="D9" s="6">
        <v>0</v>
      </c>
      <c r="E9" s="13" t="s">
        <v>181</v>
      </c>
      <c r="F9" s="3198" t="s">
        <v>1865</v>
      </c>
      <c r="G9" s="3198"/>
      <c r="H9" s="10"/>
      <c r="I9" s="10"/>
      <c r="J9" s="1221"/>
    </row>
    <row r="10" spans="2:10" x14ac:dyDescent="0.25">
      <c r="B10" s="92" t="s">
        <v>78</v>
      </c>
      <c r="D10" s="6">
        <v>0</v>
      </c>
      <c r="E10" s="1627" t="s">
        <v>182</v>
      </c>
      <c r="F10" s="3198" t="s">
        <v>2014</v>
      </c>
      <c r="G10" s="3198"/>
      <c r="H10" s="10"/>
      <c r="I10" s="1258"/>
    </row>
    <row r="11" spans="2:10" x14ac:dyDescent="0.25">
      <c r="B11" s="92" t="s">
        <v>79</v>
      </c>
      <c r="C11" s="92"/>
      <c r="D11" s="6">
        <v>3</v>
      </c>
      <c r="E11" s="1627" t="s">
        <v>1865</v>
      </c>
      <c r="F11" s="3198" t="s">
        <v>2014</v>
      </c>
      <c r="G11" s="3198"/>
      <c r="H11" s="10"/>
      <c r="I11" s="10"/>
      <c r="J11" s="1221"/>
    </row>
    <row r="12" spans="2:10" x14ac:dyDescent="0.25">
      <c r="B12" s="92" t="s">
        <v>1944</v>
      </c>
      <c r="C12" s="92"/>
      <c r="E12" s="44" t="s">
        <v>220</v>
      </c>
      <c r="F12" s="28" t="s">
        <v>1723</v>
      </c>
      <c r="G12" s="10"/>
      <c r="H12" s="10"/>
      <c r="I12" s="10"/>
      <c r="J12" s="1221"/>
    </row>
    <row r="13" spans="2:10" ht="15.75" thickBot="1" x14ac:dyDescent="0.3">
      <c r="B13" s="92" t="s">
        <v>80</v>
      </c>
      <c r="D13" s="93">
        <v>1101</v>
      </c>
      <c r="E13" s="92"/>
      <c r="F13" s="92" t="s">
        <v>83</v>
      </c>
      <c r="G13" s="92"/>
      <c r="H13" s="161">
        <v>241101</v>
      </c>
      <c r="J13" s="1221"/>
    </row>
    <row r="14" spans="2:10" ht="15.75" thickBot="1" x14ac:dyDescent="0.3">
      <c r="B14" s="3604" t="s">
        <v>189</v>
      </c>
      <c r="C14" s="3605"/>
      <c r="D14" s="3605"/>
      <c r="E14" s="3606"/>
      <c r="F14" s="3009" t="s">
        <v>188</v>
      </c>
      <c r="G14" s="3011"/>
      <c r="H14" s="3009" t="s">
        <v>190</v>
      </c>
      <c r="I14" s="3011"/>
    </row>
    <row r="15" spans="2:10" x14ac:dyDescent="0.25">
      <c r="B15" s="3607"/>
      <c r="C15" s="3608"/>
      <c r="D15" s="3608"/>
      <c r="E15" s="3609"/>
      <c r="F15" s="3246" t="s">
        <v>116</v>
      </c>
      <c r="G15" s="3246" t="s">
        <v>117</v>
      </c>
      <c r="H15" s="3246" t="s">
        <v>116</v>
      </c>
      <c r="I15" s="3246" t="s">
        <v>117</v>
      </c>
    </row>
    <row r="16" spans="2:10" ht="15.75" thickBot="1" x14ac:dyDescent="0.3">
      <c r="B16" s="3610"/>
      <c r="C16" s="3611"/>
      <c r="D16" s="3611"/>
      <c r="E16" s="3612"/>
      <c r="F16" s="3200"/>
      <c r="G16" s="3200"/>
      <c r="H16" s="3200"/>
      <c r="I16" s="3200"/>
    </row>
    <row r="17" spans="2:9" x14ac:dyDescent="0.25">
      <c r="B17" s="3613" t="s">
        <v>2323</v>
      </c>
      <c r="C17" s="3614"/>
      <c r="D17" s="3615"/>
      <c r="E17" s="1531"/>
      <c r="F17" s="2101">
        <v>1000</v>
      </c>
      <c r="G17" s="82">
        <f t="shared" ref="G17:G29" si="0">F17*12</f>
        <v>12000</v>
      </c>
      <c r="H17" s="2101">
        <v>1000</v>
      </c>
      <c r="I17" s="82">
        <f>H17*12</f>
        <v>12000</v>
      </c>
    </row>
    <row r="18" spans="2:9" x14ac:dyDescent="0.25">
      <c r="B18" s="3418" t="s">
        <v>234</v>
      </c>
      <c r="C18" s="3419"/>
      <c r="D18" s="3420"/>
      <c r="E18" s="1531"/>
      <c r="F18" s="75">
        <v>2220</v>
      </c>
      <c r="G18" s="75">
        <f t="shared" si="0"/>
        <v>26640</v>
      </c>
      <c r="H18" s="75">
        <v>2220</v>
      </c>
      <c r="I18" s="75">
        <f t="shared" ref="I18:I29" si="1">H18*12</f>
        <v>26640</v>
      </c>
    </row>
    <row r="19" spans="2:9" x14ac:dyDescent="0.25">
      <c r="B19" s="3418" t="s">
        <v>235</v>
      </c>
      <c r="C19" s="3419"/>
      <c r="D19" s="3420"/>
      <c r="E19" s="1534"/>
      <c r="F19" s="75">
        <v>3500</v>
      </c>
      <c r="G19" s="75">
        <f t="shared" si="0"/>
        <v>42000</v>
      </c>
      <c r="H19" s="75">
        <v>3500</v>
      </c>
      <c r="I19" s="75">
        <f t="shared" si="1"/>
        <v>42000</v>
      </c>
    </row>
    <row r="20" spans="2:9" x14ac:dyDescent="0.25">
      <c r="B20" s="3418" t="s">
        <v>236</v>
      </c>
      <c r="C20" s="3419"/>
      <c r="D20" s="3420"/>
      <c r="E20" s="1531"/>
      <c r="F20" s="75">
        <v>5000</v>
      </c>
      <c r="G20" s="75">
        <f t="shared" si="0"/>
        <v>60000</v>
      </c>
      <c r="H20" s="75">
        <v>5000</v>
      </c>
      <c r="I20" s="75">
        <f t="shared" si="1"/>
        <v>60000</v>
      </c>
    </row>
    <row r="21" spans="2:9" x14ac:dyDescent="0.25">
      <c r="B21" s="1532" t="s">
        <v>237</v>
      </c>
      <c r="C21" s="1533"/>
      <c r="D21" s="1534"/>
      <c r="E21" s="1534"/>
      <c r="F21" s="75">
        <v>2000</v>
      </c>
      <c r="G21" s="75">
        <f t="shared" si="0"/>
        <v>24000</v>
      </c>
      <c r="H21" s="75">
        <v>2000</v>
      </c>
      <c r="I21" s="75">
        <f t="shared" si="1"/>
        <v>24000</v>
      </c>
    </row>
    <row r="22" spans="2:9" s="1246" customFormat="1" x14ac:dyDescent="0.25">
      <c r="B22" s="3418" t="s">
        <v>2324</v>
      </c>
      <c r="C22" s="3419"/>
      <c r="D22" s="3420"/>
      <c r="E22" s="1534"/>
      <c r="F22" s="75">
        <v>1000</v>
      </c>
      <c r="G22" s="75">
        <f t="shared" si="0"/>
        <v>12000</v>
      </c>
      <c r="H22" s="75">
        <v>1000</v>
      </c>
      <c r="I22" s="75">
        <f t="shared" si="1"/>
        <v>12000</v>
      </c>
    </row>
    <row r="23" spans="2:9" x14ac:dyDescent="0.25">
      <c r="B23" s="3418" t="s">
        <v>1983</v>
      </c>
      <c r="C23" s="3419"/>
      <c r="D23" s="3420"/>
      <c r="E23" s="1534"/>
      <c r="F23" s="75">
        <v>1200</v>
      </c>
      <c r="G23" s="75">
        <f t="shared" si="0"/>
        <v>14400</v>
      </c>
      <c r="H23" s="75">
        <v>1200</v>
      </c>
      <c r="I23" s="75">
        <f t="shared" si="1"/>
        <v>14400</v>
      </c>
    </row>
    <row r="24" spans="2:9" s="1246" customFormat="1" x14ac:dyDescent="0.25">
      <c r="B24" s="3418" t="s">
        <v>2337</v>
      </c>
      <c r="C24" s="3419"/>
      <c r="D24" s="3420"/>
      <c r="E24" s="1534"/>
      <c r="F24" s="75">
        <v>1000</v>
      </c>
      <c r="G24" s="75">
        <f t="shared" si="0"/>
        <v>12000</v>
      </c>
      <c r="H24" s="75">
        <v>1000</v>
      </c>
      <c r="I24" s="75">
        <f t="shared" si="1"/>
        <v>12000</v>
      </c>
    </row>
    <row r="25" spans="2:9" x14ac:dyDescent="0.25">
      <c r="B25" s="3418" t="s">
        <v>546</v>
      </c>
      <c r="C25" s="3419"/>
      <c r="D25" s="3420"/>
      <c r="E25" s="1534"/>
      <c r="F25" s="75">
        <v>2500</v>
      </c>
      <c r="G25" s="75">
        <f t="shared" si="0"/>
        <v>30000</v>
      </c>
      <c r="H25" s="75">
        <v>2500</v>
      </c>
      <c r="I25" s="75">
        <f t="shared" si="1"/>
        <v>30000</v>
      </c>
    </row>
    <row r="26" spans="2:9" x14ac:dyDescent="0.25">
      <c r="B26" s="3418" t="s">
        <v>238</v>
      </c>
      <c r="C26" s="3419"/>
      <c r="D26" s="3420"/>
      <c r="E26" s="1534"/>
      <c r="F26" s="75">
        <v>1897</v>
      </c>
      <c r="G26" s="75">
        <f t="shared" si="0"/>
        <v>22764</v>
      </c>
      <c r="H26" s="75">
        <v>1897</v>
      </c>
      <c r="I26" s="75">
        <f t="shared" si="1"/>
        <v>22764</v>
      </c>
    </row>
    <row r="27" spans="2:9" x14ac:dyDescent="0.25">
      <c r="B27" s="3418" t="s">
        <v>239</v>
      </c>
      <c r="C27" s="3419"/>
      <c r="D27" s="3420"/>
      <c r="E27" s="1534"/>
      <c r="F27" s="75">
        <v>805</v>
      </c>
      <c r="G27" s="75">
        <f t="shared" si="0"/>
        <v>9660</v>
      </c>
      <c r="H27" s="75">
        <v>805</v>
      </c>
      <c r="I27" s="75">
        <f t="shared" si="1"/>
        <v>9660</v>
      </c>
    </row>
    <row r="28" spans="2:9" x14ac:dyDescent="0.25">
      <c r="B28" s="3418" t="s">
        <v>240</v>
      </c>
      <c r="C28" s="3419"/>
      <c r="D28" s="3420"/>
      <c r="E28" s="1534"/>
      <c r="F28" s="75">
        <v>2000</v>
      </c>
      <c r="G28" s="75">
        <f t="shared" si="0"/>
        <v>24000</v>
      </c>
      <c r="H28" s="75">
        <v>2000</v>
      </c>
      <c r="I28" s="75">
        <f t="shared" si="1"/>
        <v>24000</v>
      </c>
    </row>
    <row r="29" spans="2:9" x14ac:dyDescent="0.25">
      <c r="B29" s="3418" t="s">
        <v>2325</v>
      </c>
      <c r="C29" s="3419"/>
      <c r="D29" s="3420"/>
      <c r="E29" s="1531"/>
      <c r="F29" s="75">
        <v>1000</v>
      </c>
      <c r="G29" s="348">
        <f t="shared" si="0"/>
        <v>12000</v>
      </c>
      <c r="H29" s="75">
        <v>1000</v>
      </c>
      <c r="I29" s="75">
        <f t="shared" si="1"/>
        <v>12000</v>
      </c>
    </row>
    <row r="30" spans="2:9" ht="15.75" thickBot="1" x14ac:dyDescent="0.3">
      <c r="E30" s="162" t="s">
        <v>99</v>
      </c>
      <c r="F30" s="2084">
        <f>SUM(F17:F29)</f>
        <v>25122</v>
      </c>
      <c r="G30" s="2085">
        <f>SUM(G17:G29)</f>
        <v>301464</v>
      </c>
      <c r="H30" s="2084">
        <f>SUM(H17:H29)</f>
        <v>25122</v>
      </c>
      <c r="I30" s="2085">
        <f>SUM(I17:I29)</f>
        <v>301464</v>
      </c>
    </row>
    <row r="31" spans="2:9" x14ac:dyDescent="0.25">
      <c r="B31" s="3394" t="s">
        <v>128</v>
      </c>
      <c r="C31" s="3246" t="s">
        <v>194</v>
      </c>
    </row>
    <row r="32" spans="2:9" ht="15.75" thickBot="1" x14ac:dyDescent="0.3">
      <c r="B32" s="3478"/>
      <c r="C32" s="3201"/>
    </row>
    <row r="33" spans="2:9" x14ac:dyDescent="0.25">
      <c r="B33" s="125"/>
      <c r="C33" s="126"/>
      <c r="E33" s="155" t="s">
        <v>191</v>
      </c>
      <c r="G33" s="155" t="s">
        <v>192</v>
      </c>
      <c r="I33" s="155" t="s">
        <v>193</v>
      </c>
    </row>
    <row r="34" spans="2:9" x14ac:dyDescent="0.25">
      <c r="B34" s="104"/>
      <c r="C34" s="67"/>
    </row>
    <row r="35" spans="2:9" x14ac:dyDescent="0.25">
      <c r="B35" s="104"/>
      <c r="C35" s="67"/>
      <c r="I35">
        <v>51</v>
      </c>
    </row>
    <row r="36" spans="2:9" ht="15.75" thickBot="1" x14ac:dyDescent="0.3">
      <c r="B36" s="105"/>
      <c r="C36" s="107"/>
    </row>
  </sheetData>
  <mergeCells count="30">
    <mergeCell ref="B24:D24"/>
    <mergeCell ref="H14:I14"/>
    <mergeCell ref="F15:F16"/>
    <mergeCell ref="G15:G16"/>
    <mergeCell ref="H15:H16"/>
    <mergeCell ref="I15:I16"/>
    <mergeCell ref="F11:G11"/>
    <mergeCell ref="B31:B32"/>
    <mergeCell ref="C31:C32"/>
    <mergeCell ref="B14:E16"/>
    <mergeCell ref="F14:G14"/>
    <mergeCell ref="B17:D17"/>
    <mergeCell ref="B18:D18"/>
    <mergeCell ref="B19:D19"/>
    <mergeCell ref="B20:D20"/>
    <mergeCell ref="B23:D23"/>
    <mergeCell ref="B25:D25"/>
    <mergeCell ref="B26:D26"/>
    <mergeCell ref="B27:D27"/>
    <mergeCell ref="B28:D28"/>
    <mergeCell ref="B29:D29"/>
    <mergeCell ref="B22:D22"/>
    <mergeCell ref="B1:I1"/>
    <mergeCell ref="B2:I2"/>
    <mergeCell ref="B3:I3"/>
    <mergeCell ref="B4:I4"/>
    <mergeCell ref="F10:G10"/>
    <mergeCell ref="F7:H7"/>
    <mergeCell ref="F8:H8"/>
    <mergeCell ref="F9:G9"/>
  </mergeCells>
  <pageMargins left="0.25" right="0.25" top="0.75" bottom="0.75" header="0.3" footer="0.3"/>
  <pageSetup paperSize="5" scale="95" fitToWidth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J41"/>
  <sheetViews>
    <sheetView topLeftCell="A7" workbookViewId="0">
      <selection activeCell="J28" sqref="J28"/>
    </sheetView>
  </sheetViews>
  <sheetFormatPr baseColWidth="10" defaultRowHeight="15" x14ac:dyDescent="0.25"/>
  <cols>
    <col min="1" max="1" width="11.5703125" style="1246"/>
    <col min="4" max="4" width="5.140625" customWidth="1"/>
    <col min="5" max="5" width="6.7109375" customWidth="1"/>
    <col min="6" max="6" width="19" customWidth="1"/>
    <col min="7" max="7" width="16" customWidth="1"/>
    <col min="8" max="8" width="16.42578125" customWidth="1"/>
    <col min="9" max="9" width="18.710937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18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1742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91" t="s">
        <v>211</v>
      </c>
    </row>
    <row r="6" spans="2:10" x14ac:dyDescent="0.25">
      <c r="F6" s="1250"/>
      <c r="G6" s="1250"/>
      <c r="H6" s="1250"/>
      <c r="I6" s="1250"/>
    </row>
    <row r="7" spans="2:10" x14ac:dyDescent="0.25">
      <c r="B7" s="92" t="s">
        <v>4</v>
      </c>
      <c r="D7" s="6">
        <v>7122</v>
      </c>
      <c r="E7" s="1235" t="s">
        <v>106</v>
      </c>
      <c r="F7" s="44"/>
      <c r="G7" s="44"/>
      <c r="H7" s="44"/>
      <c r="I7" s="1258"/>
    </row>
    <row r="8" spans="2:10" x14ac:dyDescent="0.25">
      <c r="B8" s="92" t="s">
        <v>76</v>
      </c>
      <c r="D8" s="6">
        <v>1</v>
      </c>
      <c r="E8" s="13" t="s">
        <v>1865</v>
      </c>
      <c r="F8" s="14"/>
      <c r="G8" s="14"/>
      <c r="H8" s="14"/>
      <c r="I8" s="10"/>
      <c r="J8" s="1221"/>
    </row>
    <row r="9" spans="2:10" x14ac:dyDescent="0.25">
      <c r="B9" s="92" t="s">
        <v>77</v>
      </c>
      <c r="D9" s="6">
        <v>0</v>
      </c>
      <c r="E9" s="13" t="s">
        <v>1865</v>
      </c>
      <c r="F9" s="14"/>
      <c r="G9" s="10"/>
      <c r="H9" s="10"/>
      <c r="I9" s="10"/>
      <c r="J9" s="1221"/>
    </row>
    <row r="10" spans="2:10" x14ac:dyDescent="0.25">
      <c r="B10" s="92" t="s">
        <v>78</v>
      </c>
      <c r="D10" s="6">
        <v>0</v>
      </c>
      <c r="E10" s="3268" t="s">
        <v>253</v>
      </c>
      <c r="F10" s="3198"/>
      <c r="G10" s="10"/>
      <c r="H10" s="10"/>
      <c r="I10" s="10"/>
      <c r="J10" s="1221"/>
    </row>
    <row r="11" spans="2:10" x14ac:dyDescent="0.25">
      <c r="B11" s="92" t="s">
        <v>79</v>
      </c>
      <c r="C11" s="92"/>
      <c r="D11" s="6">
        <v>3</v>
      </c>
      <c r="E11" s="3268" t="s">
        <v>1865</v>
      </c>
      <c r="F11" s="3198"/>
      <c r="G11" s="10"/>
      <c r="H11" s="10"/>
      <c r="I11" s="10"/>
      <c r="J11" s="1221"/>
    </row>
    <row r="12" spans="2:10" x14ac:dyDescent="0.25">
      <c r="B12" s="92" t="s">
        <v>1944</v>
      </c>
      <c r="C12" s="92"/>
      <c r="E12" s="44" t="s">
        <v>2013</v>
      </c>
      <c r="F12" s="28"/>
      <c r="G12" s="10"/>
      <c r="H12" s="10"/>
      <c r="I12" s="10"/>
      <c r="J12" s="1221"/>
    </row>
    <row r="13" spans="2:10" ht="15.75" thickBot="1" x14ac:dyDescent="0.3">
      <c r="B13" s="92" t="s">
        <v>80</v>
      </c>
      <c r="D13" s="93">
        <v>1101</v>
      </c>
      <c r="E13" s="92"/>
      <c r="F13" s="92" t="s">
        <v>83</v>
      </c>
      <c r="G13" s="92"/>
      <c r="H13" s="161">
        <v>241101</v>
      </c>
      <c r="J13" s="1221"/>
    </row>
    <row r="14" spans="2:10" ht="15.75" thickBot="1" x14ac:dyDescent="0.3">
      <c r="B14" s="3604" t="s">
        <v>189</v>
      </c>
      <c r="C14" s="3605"/>
      <c r="D14" s="3605"/>
      <c r="E14" s="3606"/>
      <c r="F14" s="3009" t="s">
        <v>188</v>
      </c>
      <c r="G14" s="3011"/>
      <c r="H14" s="3009" t="s">
        <v>190</v>
      </c>
      <c r="I14" s="3011"/>
    </row>
    <row r="15" spans="2:10" x14ac:dyDescent="0.25">
      <c r="B15" s="3607"/>
      <c r="C15" s="3608"/>
      <c r="D15" s="3608"/>
      <c r="E15" s="3609"/>
      <c r="F15" s="3246" t="s">
        <v>116</v>
      </c>
      <c r="G15" s="3249" t="s">
        <v>117</v>
      </c>
      <c r="H15" s="3246" t="s">
        <v>116</v>
      </c>
      <c r="I15" s="3246" t="s">
        <v>117</v>
      </c>
    </row>
    <row r="16" spans="2:10" ht="15.75" thickBot="1" x14ac:dyDescent="0.3">
      <c r="B16" s="3607"/>
      <c r="C16" s="3619"/>
      <c r="D16" s="3619"/>
      <c r="E16" s="3609"/>
      <c r="F16" s="3200"/>
      <c r="G16" s="3204"/>
      <c r="H16" s="3200"/>
      <c r="I16" s="3200"/>
    </row>
    <row r="17" spans="2:9" x14ac:dyDescent="0.25">
      <c r="B17" s="3626" t="s">
        <v>2108</v>
      </c>
      <c r="C17" s="3627"/>
      <c r="D17" s="3627"/>
      <c r="E17" s="3628"/>
      <c r="F17" s="82">
        <v>1587</v>
      </c>
      <c r="G17" s="82">
        <f>F17*12</f>
        <v>19044</v>
      </c>
      <c r="H17" s="82">
        <v>1587</v>
      </c>
      <c r="I17" s="82">
        <f>H17*12</f>
        <v>19044</v>
      </c>
    </row>
    <row r="18" spans="2:9" x14ac:dyDescent="0.25">
      <c r="B18" s="3620" t="s">
        <v>2326</v>
      </c>
      <c r="C18" s="3621"/>
      <c r="D18" s="3621"/>
      <c r="E18" s="3622"/>
      <c r="F18" s="75">
        <v>1000</v>
      </c>
      <c r="G18" s="75">
        <v>12000</v>
      </c>
      <c r="H18" s="75">
        <v>1000</v>
      </c>
      <c r="I18" s="75">
        <v>12000</v>
      </c>
    </row>
    <row r="19" spans="2:9" s="1246" customFormat="1" x14ac:dyDescent="0.25">
      <c r="B19" s="3418" t="s">
        <v>2327</v>
      </c>
      <c r="C19" s="3419"/>
      <c r="D19" s="3419"/>
      <c r="E19" s="3420"/>
      <c r="F19" s="75">
        <v>1000</v>
      </c>
      <c r="G19" s="75">
        <v>12000</v>
      </c>
      <c r="H19" s="75">
        <v>2000</v>
      </c>
      <c r="I19" s="75">
        <v>24000</v>
      </c>
    </row>
    <row r="20" spans="2:9" s="1246" customFormat="1" x14ac:dyDescent="0.25">
      <c r="B20" s="3418" t="s">
        <v>2328</v>
      </c>
      <c r="C20" s="3419"/>
      <c r="D20" s="3419"/>
      <c r="E20" s="3420"/>
      <c r="F20" s="75">
        <v>1500</v>
      </c>
      <c r="G20" s="75">
        <v>18000</v>
      </c>
      <c r="H20" s="75">
        <v>1500</v>
      </c>
      <c r="I20" s="75">
        <v>18000</v>
      </c>
    </row>
    <row r="21" spans="2:9" s="1246" customFormat="1" x14ac:dyDescent="0.25">
      <c r="B21" s="3418" t="s">
        <v>2329</v>
      </c>
      <c r="C21" s="3419"/>
      <c r="D21" s="3419"/>
      <c r="E21" s="3420"/>
      <c r="F21" s="75">
        <v>1000</v>
      </c>
      <c r="G21" s="75">
        <v>12000</v>
      </c>
      <c r="H21" s="75">
        <v>1000</v>
      </c>
      <c r="I21" s="75">
        <v>12000</v>
      </c>
    </row>
    <row r="22" spans="2:9" x14ac:dyDescent="0.25">
      <c r="B22" s="3620" t="s">
        <v>1986</v>
      </c>
      <c r="C22" s="3621"/>
      <c r="D22" s="3621"/>
      <c r="E22" s="3622"/>
      <c r="F22" s="75">
        <v>2127</v>
      </c>
      <c r="G22" s="75">
        <f t="shared" ref="G22:G34" si="0">F22*12</f>
        <v>25524</v>
      </c>
      <c r="H22" s="75">
        <v>2127</v>
      </c>
      <c r="I22" s="75">
        <f t="shared" ref="I22:I34" si="1">H22*12</f>
        <v>25524</v>
      </c>
    </row>
    <row r="23" spans="2:9" x14ac:dyDescent="0.25">
      <c r="B23" s="3620" t="s">
        <v>1984</v>
      </c>
      <c r="C23" s="3621"/>
      <c r="D23" s="3621"/>
      <c r="E23" s="3622"/>
      <c r="F23" s="75">
        <v>1904.4</v>
      </c>
      <c r="G23" s="75">
        <f t="shared" si="0"/>
        <v>22852.800000000003</v>
      </c>
      <c r="H23" s="75">
        <v>1904.4</v>
      </c>
      <c r="I23" s="75">
        <f t="shared" si="1"/>
        <v>22852.800000000003</v>
      </c>
    </row>
    <row r="24" spans="2:9" x14ac:dyDescent="0.25">
      <c r="B24" s="3620" t="s">
        <v>241</v>
      </c>
      <c r="C24" s="3621"/>
      <c r="D24" s="3621"/>
      <c r="E24" s="3622"/>
      <c r="F24" s="75">
        <v>1587</v>
      </c>
      <c r="G24" s="75">
        <f t="shared" si="0"/>
        <v>19044</v>
      </c>
      <c r="H24" s="75">
        <v>1587</v>
      </c>
      <c r="I24" s="75">
        <f t="shared" si="1"/>
        <v>19044</v>
      </c>
    </row>
    <row r="25" spans="2:9" x14ac:dyDescent="0.25">
      <c r="B25" s="3418" t="s">
        <v>242</v>
      </c>
      <c r="C25" s="3419"/>
      <c r="D25" s="3419"/>
      <c r="E25" s="3420"/>
      <c r="F25" s="75">
        <v>2200</v>
      </c>
      <c r="G25" s="75">
        <f t="shared" si="0"/>
        <v>26400</v>
      </c>
      <c r="H25" s="75">
        <v>2200</v>
      </c>
      <c r="I25" s="75">
        <f t="shared" si="1"/>
        <v>26400</v>
      </c>
    </row>
    <row r="26" spans="2:9" s="1246" customFormat="1" x14ac:dyDescent="0.25">
      <c r="B26" s="3418" t="s">
        <v>2330</v>
      </c>
      <c r="C26" s="3419"/>
      <c r="D26" s="3419"/>
      <c r="E26" s="3420"/>
      <c r="F26" s="75">
        <v>1000</v>
      </c>
      <c r="G26" s="75">
        <v>12000</v>
      </c>
      <c r="H26" s="75">
        <v>1000</v>
      </c>
      <c r="I26" s="75">
        <v>12000</v>
      </c>
    </row>
    <row r="27" spans="2:9" x14ac:dyDescent="0.25">
      <c r="B27" s="3620" t="s">
        <v>2040</v>
      </c>
      <c r="C27" s="3621"/>
      <c r="D27" s="3621"/>
      <c r="E27" s="3622"/>
      <c r="F27" s="75">
        <v>1500</v>
      </c>
      <c r="G27" s="75">
        <f t="shared" si="0"/>
        <v>18000</v>
      </c>
      <c r="H27" s="75">
        <v>1500</v>
      </c>
      <c r="I27" s="75">
        <f t="shared" si="1"/>
        <v>18000</v>
      </c>
    </row>
    <row r="28" spans="2:9" x14ac:dyDescent="0.25">
      <c r="B28" s="3620" t="s">
        <v>243</v>
      </c>
      <c r="C28" s="3621"/>
      <c r="D28" s="3621"/>
      <c r="E28" s="3622"/>
      <c r="F28" s="75">
        <v>805</v>
      </c>
      <c r="G28" s="75">
        <f t="shared" si="0"/>
        <v>9660</v>
      </c>
      <c r="H28" s="75">
        <v>805</v>
      </c>
      <c r="I28" s="75">
        <f t="shared" si="1"/>
        <v>9660</v>
      </c>
    </row>
    <row r="29" spans="2:9" x14ac:dyDescent="0.25">
      <c r="B29" s="3620" t="s">
        <v>244</v>
      </c>
      <c r="C29" s="3621"/>
      <c r="D29" s="3621"/>
      <c r="E29" s="3622"/>
      <c r="F29" s="75">
        <v>2536.1999999999998</v>
      </c>
      <c r="G29" s="75">
        <f t="shared" si="0"/>
        <v>30434.399999999998</v>
      </c>
      <c r="H29" s="75">
        <v>2536.1999999999998</v>
      </c>
      <c r="I29" s="75">
        <f t="shared" si="1"/>
        <v>30434.399999999998</v>
      </c>
    </row>
    <row r="30" spans="2:9" s="1246" customFormat="1" x14ac:dyDescent="0.25">
      <c r="B30" s="3418" t="s">
        <v>2331</v>
      </c>
      <c r="C30" s="3419"/>
      <c r="D30" s="3419"/>
      <c r="E30" s="3420"/>
      <c r="F30" s="75">
        <v>6600</v>
      </c>
      <c r="G30" s="75">
        <v>79200</v>
      </c>
      <c r="H30" s="75">
        <v>6600</v>
      </c>
      <c r="I30" s="75">
        <v>79200</v>
      </c>
    </row>
    <row r="31" spans="2:9" s="1246" customFormat="1" x14ac:dyDescent="0.25">
      <c r="B31" s="3620" t="s">
        <v>245</v>
      </c>
      <c r="C31" s="3621"/>
      <c r="D31" s="3621"/>
      <c r="E31" s="3622"/>
      <c r="F31" s="75">
        <v>1435</v>
      </c>
      <c r="G31" s="75">
        <f>F31*12</f>
        <v>17220</v>
      </c>
      <c r="H31" s="75">
        <v>1435</v>
      </c>
      <c r="I31" s="75">
        <f>H31*12</f>
        <v>17220</v>
      </c>
    </row>
    <row r="32" spans="2:9" x14ac:dyDescent="0.25">
      <c r="B32" s="3620" t="s">
        <v>2281</v>
      </c>
      <c r="C32" s="3621"/>
      <c r="D32" s="3621"/>
      <c r="E32" s="3622"/>
      <c r="F32" s="348">
        <v>3600</v>
      </c>
      <c r="G32" s="348">
        <f>F32*12</f>
        <v>43200</v>
      </c>
      <c r="H32" s="348">
        <v>3600</v>
      </c>
      <c r="I32" s="348">
        <f>H32*12</f>
        <v>43200</v>
      </c>
    </row>
    <row r="33" spans="2:9" x14ac:dyDescent="0.25">
      <c r="B33" s="3620" t="s">
        <v>246</v>
      </c>
      <c r="C33" s="3621"/>
      <c r="D33" s="3621"/>
      <c r="E33" s="3622"/>
      <c r="F33" s="75">
        <v>747</v>
      </c>
      <c r="G33" s="75">
        <f t="shared" si="0"/>
        <v>8964</v>
      </c>
      <c r="H33" s="75">
        <v>747</v>
      </c>
      <c r="I33" s="75">
        <f t="shared" si="1"/>
        <v>8964</v>
      </c>
    </row>
    <row r="34" spans="2:9" s="1246" customFormat="1" ht="15.75" thickBot="1" x14ac:dyDescent="0.3">
      <c r="B34" s="3457" t="s">
        <v>2203</v>
      </c>
      <c r="C34" s="3458"/>
      <c r="D34" s="3458"/>
      <c r="E34" s="3459"/>
      <c r="F34" s="811">
        <v>1587</v>
      </c>
      <c r="G34" s="811">
        <f t="shared" si="0"/>
        <v>19044</v>
      </c>
      <c r="H34" s="811">
        <v>1587</v>
      </c>
      <c r="I34" s="811">
        <f t="shared" si="1"/>
        <v>19044</v>
      </c>
    </row>
    <row r="35" spans="2:9" ht="15.75" thickBot="1" x14ac:dyDescent="0.3">
      <c r="E35" s="162" t="s">
        <v>99</v>
      </c>
      <c r="F35" s="337">
        <f>SUM(F17:F34)</f>
        <v>33715.600000000006</v>
      </c>
      <c r="G35" s="2086">
        <f>SUM(G17:G34)</f>
        <v>404587.19999999995</v>
      </c>
      <c r="H35" s="2085">
        <f>SUM(H17:H34)</f>
        <v>34715.600000000006</v>
      </c>
      <c r="I35" s="2085">
        <f>SUM(I17:I34)</f>
        <v>416587.19999999995</v>
      </c>
    </row>
    <row r="36" spans="2:9" x14ac:dyDescent="0.25">
      <c r="B36" s="3394" t="s">
        <v>128</v>
      </c>
      <c r="C36" s="3246" t="s">
        <v>194</v>
      </c>
    </row>
    <row r="37" spans="2:9" ht="15.75" thickBot="1" x14ac:dyDescent="0.3">
      <c r="B37" s="3478"/>
      <c r="C37" s="3201"/>
    </row>
    <row r="38" spans="2:9" x14ac:dyDescent="0.25">
      <c r="B38" s="125"/>
      <c r="C38" s="126"/>
      <c r="E38" s="163" t="s">
        <v>191</v>
      </c>
      <c r="G38" s="163" t="s">
        <v>192</v>
      </c>
      <c r="I38" s="163" t="s">
        <v>193</v>
      </c>
    </row>
    <row r="39" spans="2:9" x14ac:dyDescent="0.25">
      <c r="B39" s="104"/>
      <c r="C39" s="67"/>
    </row>
    <row r="40" spans="2:9" x14ac:dyDescent="0.25">
      <c r="B40" s="104"/>
      <c r="C40" s="67"/>
      <c r="I40">
        <v>52</v>
      </c>
    </row>
    <row r="41" spans="2:9" ht="15.75" thickBot="1" x14ac:dyDescent="0.3">
      <c r="B41" s="105"/>
      <c r="C41" s="107"/>
    </row>
  </sheetData>
  <mergeCells count="33">
    <mergeCell ref="E11:F11"/>
    <mergeCell ref="B33:E33"/>
    <mergeCell ref="B27:E27"/>
    <mergeCell ref="B28:E28"/>
    <mergeCell ref="B29:E29"/>
    <mergeCell ref="B31:E31"/>
    <mergeCell ref="B32:E32"/>
    <mergeCell ref="B19:E19"/>
    <mergeCell ref="B20:E20"/>
    <mergeCell ref="B21:E21"/>
    <mergeCell ref="B26:E26"/>
    <mergeCell ref="B30:E30"/>
    <mergeCell ref="B1:I1"/>
    <mergeCell ref="B2:I2"/>
    <mergeCell ref="B3:I3"/>
    <mergeCell ref="B4:I4"/>
    <mergeCell ref="E10:F10"/>
    <mergeCell ref="B36:B37"/>
    <mergeCell ref="C36:C37"/>
    <mergeCell ref="B14:E16"/>
    <mergeCell ref="F14:G14"/>
    <mergeCell ref="H14:I14"/>
    <mergeCell ref="F15:F16"/>
    <mergeCell ref="G15:G16"/>
    <mergeCell ref="H15:H16"/>
    <mergeCell ref="I15:I16"/>
    <mergeCell ref="B17:E17"/>
    <mergeCell ref="B22:E22"/>
    <mergeCell ref="B18:E18"/>
    <mergeCell ref="B23:E23"/>
    <mergeCell ref="B24:E24"/>
    <mergeCell ref="B25:E25"/>
    <mergeCell ref="B34:E34"/>
  </mergeCells>
  <pageMargins left="0.23622047244094491" right="0.23622047244094491" top="0.74803149606299213" bottom="0.74803149606299213" header="0.31496062992125984" footer="0.31496062992125984"/>
  <pageSetup paperSize="5" scale="83" fitToWidth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L44"/>
  <sheetViews>
    <sheetView zoomScale="94" zoomScaleNormal="94" workbookViewId="0">
      <selection activeCell="I39" sqref="I39"/>
    </sheetView>
  </sheetViews>
  <sheetFormatPr baseColWidth="10" defaultRowHeight="15" x14ac:dyDescent="0.25"/>
  <cols>
    <col min="1" max="1" width="11.5703125" style="1246"/>
    <col min="4" max="4" width="10.42578125" customWidth="1"/>
    <col min="5" max="5" width="11.42578125" hidden="1" customWidth="1"/>
    <col min="6" max="6" width="14.5703125" customWidth="1"/>
    <col min="7" max="7" width="16.42578125" customWidth="1"/>
    <col min="8" max="8" width="13.85546875" customWidth="1"/>
    <col min="9" max="9" width="21.7109375" customWidth="1"/>
    <col min="12" max="12" width="13.7109375" bestFit="1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18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1742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91" t="s">
        <v>211</v>
      </c>
    </row>
    <row r="6" spans="2:10" x14ac:dyDescent="0.25">
      <c r="F6" s="1250"/>
      <c r="G6" s="1250"/>
      <c r="H6" s="1250"/>
    </row>
    <row r="7" spans="2:10" x14ac:dyDescent="0.25">
      <c r="B7" s="92" t="s">
        <v>4</v>
      </c>
      <c r="D7" s="8">
        <v>7122</v>
      </c>
      <c r="E7" s="160" t="s">
        <v>106</v>
      </c>
      <c r="F7" s="44" t="s">
        <v>2028</v>
      </c>
      <c r="G7" s="44"/>
      <c r="H7" s="44"/>
      <c r="I7" s="1760"/>
      <c r="J7" s="1221"/>
    </row>
    <row r="8" spans="2:10" x14ac:dyDescent="0.25">
      <c r="B8" s="92" t="s">
        <v>76</v>
      </c>
      <c r="D8" s="6">
        <v>1</v>
      </c>
      <c r="E8" s="13" t="s">
        <v>181</v>
      </c>
      <c r="F8" s="3198" t="s">
        <v>1641</v>
      </c>
      <c r="G8" s="3198"/>
      <c r="H8" s="3198"/>
      <c r="I8" s="10"/>
      <c r="J8" s="1221"/>
    </row>
    <row r="9" spans="2:10" x14ac:dyDescent="0.25">
      <c r="B9" s="92" t="s">
        <v>77</v>
      </c>
      <c r="D9" s="6">
        <v>0</v>
      </c>
      <c r="E9" s="13" t="s">
        <v>181</v>
      </c>
      <c r="F9" s="3198" t="s">
        <v>1641</v>
      </c>
      <c r="G9" s="3198"/>
      <c r="H9" s="3198"/>
      <c r="I9" s="10"/>
      <c r="J9" s="1221"/>
    </row>
    <row r="10" spans="2:10" x14ac:dyDescent="0.25">
      <c r="B10" s="92" t="s">
        <v>78</v>
      </c>
      <c r="D10" s="6">
        <v>0</v>
      </c>
      <c r="E10" s="3268" t="s">
        <v>182</v>
      </c>
      <c r="F10" s="3198"/>
      <c r="G10" s="3198"/>
      <c r="H10" s="10"/>
      <c r="I10" s="10"/>
      <c r="J10" s="1221"/>
    </row>
    <row r="11" spans="2:10" x14ac:dyDescent="0.25">
      <c r="B11" s="92" t="s">
        <v>79</v>
      </c>
      <c r="C11" s="92"/>
      <c r="D11" s="6">
        <v>3</v>
      </c>
      <c r="E11" s="3268" t="s">
        <v>1865</v>
      </c>
      <c r="F11" s="3198"/>
      <c r="G11" s="3198"/>
      <c r="H11" s="10"/>
      <c r="I11" s="10"/>
      <c r="J11" s="1221"/>
    </row>
    <row r="12" spans="2:10" x14ac:dyDescent="0.25">
      <c r="B12" s="92" t="s">
        <v>1944</v>
      </c>
      <c r="C12" s="92"/>
      <c r="E12" s="44" t="s">
        <v>220</v>
      </c>
      <c r="F12" s="28" t="s">
        <v>1827</v>
      </c>
      <c r="G12" s="10"/>
      <c r="H12" s="10"/>
      <c r="I12" s="10"/>
      <c r="J12" s="1221"/>
    </row>
    <row r="13" spans="2:10" ht="15.75" thickBot="1" x14ac:dyDescent="0.3">
      <c r="B13" s="92" t="s">
        <v>80</v>
      </c>
      <c r="D13" s="93">
        <v>1101</v>
      </c>
      <c r="E13" s="92"/>
      <c r="F13" s="92" t="s">
        <v>83</v>
      </c>
      <c r="G13" s="92"/>
      <c r="H13" s="161">
        <v>241101</v>
      </c>
      <c r="I13" s="106"/>
    </row>
    <row r="14" spans="2:10" ht="15.75" thickBot="1" x14ac:dyDescent="0.3">
      <c r="B14" s="3247" t="s">
        <v>189</v>
      </c>
      <c r="C14" s="3248"/>
      <c r="D14" s="3248"/>
      <c r="E14" s="3249"/>
      <c r="F14" s="3102" t="s">
        <v>188</v>
      </c>
      <c r="G14" s="3037"/>
      <c r="H14" s="3102" t="s">
        <v>190</v>
      </c>
      <c r="I14" s="3037"/>
    </row>
    <row r="15" spans="2:10" x14ac:dyDescent="0.25">
      <c r="B15" s="3202"/>
      <c r="C15" s="3632"/>
      <c r="D15" s="3632"/>
      <c r="E15" s="3203"/>
      <c r="F15" s="3246" t="s">
        <v>116</v>
      </c>
      <c r="G15" s="3246" t="s">
        <v>117</v>
      </c>
      <c r="H15" s="3246" t="s">
        <v>116</v>
      </c>
      <c r="I15" s="3246" t="s">
        <v>117</v>
      </c>
    </row>
    <row r="16" spans="2:10" ht="15.75" thickBot="1" x14ac:dyDescent="0.3">
      <c r="B16" s="3202"/>
      <c r="C16" s="3203"/>
      <c r="D16" s="3203"/>
      <c r="E16" s="3206"/>
      <c r="F16" s="3201"/>
      <c r="G16" s="3201"/>
      <c r="H16" s="3201"/>
      <c r="I16" s="3201"/>
    </row>
    <row r="17" spans="2:12" s="1246" customFormat="1" ht="14.25" customHeight="1" x14ac:dyDescent="0.25">
      <c r="B17" s="3613" t="s">
        <v>247</v>
      </c>
      <c r="C17" s="3614"/>
      <c r="D17" s="3615"/>
      <c r="E17" s="1530"/>
      <c r="F17" s="2087">
        <v>1587</v>
      </c>
      <c r="G17" s="82">
        <f>F17*12</f>
        <v>19044</v>
      </c>
      <c r="H17" s="82">
        <v>1587</v>
      </c>
      <c r="I17" s="82">
        <f>H17*12</f>
        <v>19044</v>
      </c>
    </row>
    <row r="18" spans="2:12" s="1246" customFormat="1" ht="14.25" customHeight="1" x14ac:dyDescent="0.25">
      <c r="B18" s="3418" t="s">
        <v>2332</v>
      </c>
      <c r="C18" s="3419"/>
      <c r="D18" s="3420"/>
      <c r="E18" s="1534"/>
      <c r="F18" s="2229">
        <v>2000</v>
      </c>
      <c r="G18" s="469">
        <v>24000</v>
      </c>
      <c r="H18" s="469">
        <v>2000</v>
      </c>
      <c r="I18" s="469">
        <v>24000</v>
      </c>
    </row>
    <row r="19" spans="2:12" s="1246" customFormat="1" ht="14.25" customHeight="1" x14ac:dyDescent="0.25">
      <c r="B19" s="3418" t="s">
        <v>545</v>
      </c>
      <c r="C19" s="3419"/>
      <c r="D19" s="3420"/>
      <c r="E19" s="1531"/>
      <c r="F19" s="1494">
        <v>1500</v>
      </c>
      <c r="G19" s="469">
        <f t="shared" ref="G19:G31" si="0">F19*12</f>
        <v>18000</v>
      </c>
      <c r="H19" s="75">
        <v>1500</v>
      </c>
      <c r="I19" s="75">
        <f>H19*12</f>
        <v>18000</v>
      </c>
    </row>
    <row r="20" spans="2:12" x14ac:dyDescent="0.25">
      <c r="B20" s="3418" t="s">
        <v>248</v>
      </c>
      <c r="C20" s="3419"/>
      <c r="D20" s="3420"/>
      <c r="E20" s="1534"/>
      <c r="F20" s="1494">
        <v>1904.4</v>
      </c>
      <c r="G20" s="469">
        <f t="shared" si="0"/>
        <v>22852.800000000003</v>
      </c>
      <c r="H20" s="75">
        <v>1904.4</v>
      </c>
      <c r="I20" s="75">
        <f t="shared" ref="I20:I31" si="1">H20*12</f>
        <v>22852.800000000003</v>
      </c>
    </row>
    <row r="21" spans="2:12" x14ac:dyDescent="0.25">
      <c r="B21" s="3418" t="s">
        <v>2109</v>
      </c>
      <c r="C21" s="3419"/>
      <c r="D21" s="3420"/>
      <c r="E21" s="1534"/>
      <c r="F21" s="1494">
        <v>3145</v>
      </c>
      <c r="G21" s="469">
        <f t="shared" si="0"/>
        <v>37740</v>
      </c>
      <c r="H21" s="75">
        <v>3145</v>
      </c>
      <c r="I21" s="75">
        <f t="shared" si="1"/>
        <v>37740</v>
      </c>
    </row>
    <row r="22" spans="2:12" x14ac:dyDescent="0.25">
      <c r="B22" s="3418" t="s">
        <v>249</v>
      </c>
      <c r="C22" s="3419"/>
      <c r="D22" s="3420"/>
      <c r="E22" s="1531"/>
      <c r="F22" s="1494">
        <v>1610</v>
      </c>
      <c r="G22" s="469">
        <f t="shared" si="0"/>
        <v>19320</v>
      </c>
      <c r="H22" s="75">
        <v>1610</v>
      </c>
      <c r="I22" s="75">
        <f t="shared" si="1"/>
        <v>19320</v>
      </c>
    </row>
    <row r="23" spans="2:12" x14ac:dyDescent="0.25">
      <c r="B23" s="3418" t="s">
        <v>544</v>
      </c>
      <c r="C23" s="3419"/>
      <c r="D23" s="3420"/>
      <c r="E23" s="1534"/>
      <c r="F23" s="1494">
        <v>2000</v>
      </c>
      <c r="G23" s="469">
        <f t="shared" si="0"/>
        <v>24000</v>
      </c>
      <c r="H23" s="75">
        <v>2000</v>
      </c>
      <c r="I23" s="75">
        <f t="shared" si="1"/>
        <v>24000</v>
      </c>
    </row>
    <row r="24" spans="2:12" s="1246" customFormat="1" x14ac:dyDescent="0.25">
      <c r="B24" s="2079" t="s">
        <v>2204</v>
      </c>
      <c r="C24" s="2080"/>
      <c r="D24" s="2081"/>
      <c r="E24" s="1534"/>
      <c r="F24" s="1494">
        <v>3500</v>
      </c>
      <c r="G24" s="469">
        <f t="shared" si="0"/>
        <v>42000</v>
      </c>
      <c r="H24" s="75">
        <v>3500</v>
      </c>
      <c r="I24" s="75">
        <f t="shared" si="1"/>
        <v>42000</v>
      </c>
    </row>
    <row r="25" spans="2:12" x14ac:dyDescent="0.25">
      <c r="B25" s="3418" t="s">
        <v>250</v>
      </c>
      <c r="C25" s="3419"/>
      <c r="D25" s="3420"/>
      <c r="E25" s="1534"/>
      <c r="F25" s="1494">
        <v>1200</v>
      </c>
      <c r="G25" s="469">
        <f t="shared" si="0"/>
        <v>14400</v>
      </c>
      <c r="H25" s="75">
        <v>1200</v>
      </c>
      <c r="I25" s="75">
        <f t="shared" si="1"/>
        <v>14400</v>
      </c>
    </row>
    <row r="26" spans="2:12" x14ac:dyDescent="0.25">
      <c r="B26" s="3418" t="s">
        <v>251</v>
      </c>
      <c r="C26" s="3419"/>
      <c r="D26" s="3420"/>
      <c r="E26" s="1534"/>
      <c r="F26" s="1494">
        <v>920</v>
      </c>
      <c r="G26" s="469">
        <f t="shared" si="0"/>
        <v>11040</v>
      </c>
      <c r="H26" s="75">
        <v>920</v>
      </c>
      <c r="I26" s="75">
        <f t="shared" si="1"/>
        <v>11040</v>
      </c>
    </row>
    <row r="27" spans="2:12" s="1246" customFormat="1" x14ac:dyDescent="0.25">
      <c r="B27" s="3418" t="s">
        <v>2333</v>
      </c>
      <c r="C27" s="3419"/>
      <c r="D27" s="3420"/>
      <c r="E27" s="1534"/>
      <c r="F27" s="1494">
        <v>1500</v>
      </c>
      <c r="G27" s="469">
        <v>18000</v>
      </c>
      <c r="H27" s="75">
        <v>1500</v>
      </c>
      <c r="I27" s="75">
        <v>18000</v>
      </c>
      <c r="L27" s="1866"/>
    </row>
    <row r="28" spans="2:12" x14ac:dyDescent="0.25">
      <c r="B28" s="3418" t="s">
        <v>252</v>
      </c>
      <c r="C28" s="3419"/>
      <c r="D28" s="3420"/>
      <c r="E28" s="1534"/>
      <c r="F28" s="1494">
        <v>6210</v>
      </c>
      <c r="G28" s="469">
        <f t="shared" si="0"/>
        <v>74520</v>
      </c>
      <c r="H28" s="75">
        <v>6210</v>
      </c>
      <c r="I28" s="75">
        <f>H28*12</f>
        <v>74520</v>
      </c>
    </row>
    <row r="29" spans="2:12" s="1246" customFormat="1" x14ac:dyDescent="0.25">
      <c r="B29" s="3418" t="s">
        <v>2334</v>
      </c>
      <c r="C29" s="3419"/>
      <c r="D29" s="3420"/>
      <c r="E29" s="1534"/>
      <c r="F29" s="2230">
        <v>1000</v>
      </c>
      <c r="G29" s="1870">
        <v>12000</v>
      </c>
      <c r="H29" s="87">
        <v>1000</v>
      </c>
      <c r="I29" s="87">
        <v>12000</v>
      </c>
    </row>
    <row r="30" spans="2:12" s="1468" customFormat="1" x14ac:dyDescent="0.25">
      <c r="B30" s="3418" t="s">
        <v>2335</v>
      </c>
      <c r="C30" s="3419"/>
      <c r="D30" s="3420"/>
      <c r="E30" s="1534"/>
      <c r="F30" s="2230">
        <v>1000</v>
      </c>
      <c r="G30" s="2618">
        <v>12000</v>
      </c>
      <c r="H30" s="2230">
        <v>1000</v>
      </c>
      <c r="I30" s="2230">
        <v>12000</v>
      </c>
    </row>
    <row r="31" spans="2:12" ht="15.75" thickBot="1" x14ac:dyDescent="0.3">
      <c r="B31" s="3638" t="s">
        <v>2041</v>
      </c>
      <c r="C31" s="3639"/>
      <c r="D31" s="3640"/>
      <c r="E31" s="66"/>
      <c r="F31" s="811">
        <v>1500</v>
      </c>
      <c r="G31" s="258">
        <f t="shared" si="0"/>
        <v>18000</v>
      </c>
      <c r="H31" s="811">
        <v>1500</v>
      </c>
      <c r="I31" s="87">
        <f t="shared" si="1"/>
        <v>18000</v>
      </c>
    </row>
    <row r="32" spans="2:12" s="1246" customFormat="1" ht="15.75" thickBot="1" x14ac:dyDescent="0.3">
      <c r="B32" s="3482" t="s">
        <v>2481</v>
      </c>
      <c r="C32" s="3419"/>
      <c r="D32" s="3560"/>
      <c r="E32" s="1247"/>
      <c r="F32" s="2623"/>
      <c r="G32" s="2624"/>
      <c r="H32" s="2623">
        <v>3000</v>
      </c>
      <c r="I32" s="2128">
        <f>(H32*12)</f>
        <v>36000</v>
      </c>
    </row>
    <row r="33" spans="2:10" ht="15.75" thickBot="1" x14ac:dyDescent="0.3">
      <c r="E33" s="92" t="s">
        <v>99</v>
      </c>
      <c r="F33" s="135">
        <f>SUM(F17:F31)</f>
        <v>30576.400000000001</v>
      </c>
      <c r="G33" s="168">
        <f>SUM(G17:G31)</f>
        <v>366916.8</v>
      </c>
      <c r="H33" s="135">
        <f>SUM(H17:H32)</f>
        <v>33576.400000000001</v>
      </c>
      <c r="I33" s="366">
        <f>SUM(I17:I31)</f>
        <v>366916.8</v>
      </c>
    </row>
    <row r="35" spans="2:10" ht="15.75" thickBot="1" x14ac:dyDescent="0.3"/>
    <row r="36" spans="2:10" ht="15.75" thickBot="1" x14ac:dyDescent="0.3">
      <c r="B36" s="3009" t="s">
        <v>2110</v>
      </c>
      <c r="C36" s="3010"/>
      <c r="D36" s="3011"/>
      <c r="F36" s="3633">
        <f>SUM(PAG.46!H47+PAG.47!H34+PAG.48!H34+PAG.49!H31+PAG.50!H28+PAG.51!H30+PAG.52!H35+PAG.53!H33)</f>
        <v>266860.40000000002</v>
      </c>
      <c r="G36" s="3634"/>
      <c r="H36" s="3634"/>
      <c r="I36" s="3635"/>
    </row>
    <row r="37" spans="2:10" s="1246" customFormat="1" ht="15.75" thickBot="1" x14ac:dyDescent="0.3">
      <c r="B37" s="3009" t="s">
        <v>2126</v>
      </c>
      <c r="C37" s="3010"/>
      <c r="D37" s="3010"/>
      <c r="E37" s="3011"/>
      <c r="F37" s="3633">
        <v>3202324.8</v>
      </c>
      <c r="G37" s="3636"/>
      <c r="H37" s="3636"/>
      <c r="I37" s="3637"/>
      <c r="J37"/>
    </row>
    <row r="38" spans="2:10" ht="15.75" thickBot="1" x14ac:dyDescent="0.3"/>
    <row r="39" spans="2:10" x14ac:dyDescent="0.25">
      <c r="B39" s="3394" t="s">
        <v>128</v>
      </c>
      <c r="C39" s="3246" t="s">
        <v>194</v>
      </c>
    </row>
    <row r="40" spans="2:10" ht="15.75" thickBot="1" x14ac:dyDescent="0.3">
      <c r="B40" s="3478"/>
      <c r="C40" s="3201"/>
    </row>
    <row r="41" spans="2:10" x14ac:dyDescent="0.25">
      <c r="B41" s="125"/>
      <c r="C41" s="126"/>
      <c r="E41" s="163" t="s">
        <v>191</v>
      </c>
      <c r="G41" s="163" t="s">
        <v>192</v>
      </c>
      <c r="I41" s="163" t="s">
        <v>193</v>
      </c>
    </row>
    <row r="42" spans="2:10" x14ac:dyDescent="0.25">
      <c r="B42" s="104"/>
      <c r="C42" s="67"/>
    </row>
    <row r="43" spans="2:10" x14ac:dyDescent="0.25">
      <c r="B43" s="104"/>
      <c r="C43" s="67"/>
      <c r="I43">
        <v>53</v>
      </c>
    </row>
    <row r="44" spans="2:10" ht="15.75" thickBot="1" x14ac:dyDescent="0.3">
      <c r="B44" s="105"/>
      <c r="C44" s="107"/>
    </row>
  </sheetData>
  <mergeCells count="36">
    <mergeCell ref="B17:D17"/>
    <mergeCell ref="B19:D19"/>
    <mergeCell ref="B25:D25"/>
    <mergeCell ref="B26:D26"/>
    <mergeCell ref="B18:D18"/>
    <mergeCell ref="B28:D28"/>
    <mergeCell ref="B31:D31"/>
    <mergeCell ref="B20:D20"/>
    <mergeCell ref="B21:D21"/>
    <mergeCell ref="B22:D22"/>
    <mergeCell ref="B23:D23"/>
    <mergeCell ref="B27:D27"/>
    <mergeCell ref="B29:D29"/>
    <mergeCell ref="B30:D30"/>
    <mergeCell ref="B1:I1"/>
    <mergeCell ref="B2:I2"/>
    <mergeCell ref="B3:I3"/>
    <mergeCell ref="B4:I4"/>
    <mergeCell ref="E10:G10"/>
    <mergeCell ref="F8:H8"/>
    <mergeCell ref="F9:H9"/>
    <mergeCell ref="E11:G11"/>
    <mergeCell ref="H14:I14"/>
    <mergeCell ref="F15:F16"/>
    <mergeCell ref="G15:G16"/>
    <mergeCell ref="H15:H16"/>
    <mergeCell ref="B14:E16"/>
    <mergeCell ref="F14:G14"/>
    <mergeCell ref="I15:I16"/>
    <mergeCell ref="B32:D32"/>
    <mergeCell ref="B36:D36"/>
    <mergeCell ref="F36:I36"/>
    <mergeCell ref="F37:I37"/>
    <mergeCell ref="B39:B40"/>
    <mergeCell ref="C39:C40"/>
    <mergeCell ref="B37:E37"/>
  </mergeCells>
  <pageMargins left="0.7" right="0.7" top="0.75" bottom="0.75" header="0.3" footer="0.3"/>
  <pageSetup paperSize="5" scale="78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N74"/>
  <sheetViews>
    <sheetView topLeftCell="A10" zoomScaleNormal="100" zoomScalePageLayoutView="80" workbookViewId="0">
      <selection activeCell="N23" sqref="N23"/>
    </sheetView>
  </sheetViews>
  <sheetFormatPr baseColWidth="10" defaultRowHeight="15" x14ac:dyDescent="0.25"/>
  <cols>
    <col min="1" max="1" width="19" style="1246" customWidth="1"/>
    <col min="2" max="2" width="10.5703125" customWidth="1"/>
    <col min="3" max="3" width="9.5703125" customWidth="1"/>
    <col min="4" max="4" width="7.5703125" customWidth="1"/>
    <col min="5" max="5" width="9.85546875" customWidth="1"/>
    <col min="6" max="6" width="7.7109375" customWidth="1"/>
    <col min="9" max="9" width="13.7109375" customWidth="1"/>
    <col min="10" max="10" width="12.7109375" customWidth="1"/>
    <col min="11" max="11" width="13.7109375" style="1468" customWidth="1"/>
    <col min="12" max="12" width="13.85546875" customWidth="1"/>
    <col min="13" max="13" width="13" customWidth="1"/>
  </cols>
  <sheetData>
    <row r="1" spans="2:13" ht="16.5" customHeight="1" x14ac:dyDescent="0.25">
      <c r="B1" s="1582"/>
      <c r="C1" s="3483" t="s">
        <v>74</v>
      </c>
      <c r="D1" s="3483"/>
      <c r="E1" s="3483"/>
      <c r="F1" s="3483"/>
      <c r="G1" s="3483"/>
      <c r="H1" s="3483"/>
      <c r="I1" s="3483"/>
      <c r="J1" s="3483"/>
      <c r="K1" s="3483"/>
      <c r="L1" s="3483"/>
      <c r="M1" s="3483"/>
    </row>
    <row r="2" spans="2:13" ht="17.25" customHeight="1" x14ac:dyDescent="0.25">
      <c r="B2" s="1582"/>
      <c r="C2" s="3483" t="s">
        <v>18</v>
      </c>
      <c r="D2" s="3483"/>
      <c r="E2" s="3483"/>
      <c r="F2" s="3483"/>
      <c r="G2" s="3483"/>
      <c r="H2" s="3483"/>
      <c r="I2" s="3483"/>
      <c r="J2" s="3483"/>
      <c r="K2" s="3483"/>
      <c r="L2" s="3483"/>
      <c r="M2" s="3483"/>
    </row>
    <row r="3" spans="2:13" ht="13.5" customHeight="1" x14ac:dyDescent="0.25">
      <c r="B3" s="1582"/>
      <c r="C3" s="3483" t="s">
        <v>1742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</row>
    <row r="4" spans="2:13" ht="13.5" customHeight="1" thickBot="1" x14ac:dyDescent="0.3">
      <c r="B4" s="1582"/>
      <c r="C4" s="3483" t="s">
        <v>2459</v>
      </c>
      <c r="D4" s="3483"/>
      <c r="E4" s="3483"/>
      <c r="F4" s="3483"/>
      <c r="G4" s="3483"/>
      <c r="H4" s="3483"/>
      <c r="I4" s="3483"/>
      <c r="J4" s="3483"/>
      <c r="K4" s="3483"/>
      <c r="L4" s="3483"/>
      <c r="M4" s="3483"/>
    </row>
    <row r="5" spans="2:13" ht="17.25" customHeight="1" thickBot="1" x14ac:dyDescent="0.3">
      <c r="B5" s="1582" t="s">
        <v>1961</v>
      </c>
      <c r="C5" s="92" t="s">
        <v>4</v>
      </c>
      <c r="D5" s="1582"/>
      <c r="E5" s="1583">
        <v>7122</v>
      </c>
      <c r="F5" s="1309" t="s">
        <v>109</v>
      </c>
      <c r="G5" s="1309"/>
      <c r="H5" s="1309"/>
      <c r="I5" s="1309"/>
      <c r="J5" s="1309"/>
      <c r="K5" s="2690"/>
      <c r="L5" s="1309"/>
      <c r="M5" s="1309"/>
    </row>
    <row r="6" spans="2:13" ht="21" customHeight="1" thickBot="1" x14ac:dyDescent="0.3">
      <c r="B6" s="1582"/>
      <c r="C6" s="92" t="s">
        <v>76</v>
      </c>
      <c r="D6" s="1582"/>
      <c r="E6" s="579">
        <v>1</v>
      </c>
      <c r="F6" s="44" t="s">
        <v>1641</v>
      </c>
      <c r="G6" s="44"/>
      <c r="H6" s="44"/>
      <c r="I6" s="44"/>
      <c r="J6" s="552"/>
      <c r="K6" s="2691"/>
      <c r="L6" s="552"/>
      <c r="M6" s="552"/>
    </row>
    <row r="7" spans="2:13" ht="13.5" customHeight="1" thickBot="1" x14ac:dyDescent="0.3">
      <c r="B7" s="1582"/>
      <c r="C7" s="92" t="s">
        <v>77</v>
      </c>
      <c r="D7" s="1582"/>
      <c r="E7" s="1584">
        <v>0</v>
      </c>
      <c r="F7" s="3237" t="s">
        <v>1641</v>
      </c>
      <c r="G7" s="2983"/>
      <c r="H7" s="2983"/>
      <c r="I7" s="1173"/>
      <c r="J7" s="1173"/>
      <c r="K7" s="2692"/>
      <c r="L7" s="1173"/>
      <c r="M7" s="1173"/>
    </row>
    <row r="8" spans="2:13" ht="13.5" customHeight="1" thickBot="1" x14ac:dyDescent="0.3">
      <c r="B8" s="1582"/>
      <c r="C8" s="92" t="s">
        <v>78</v>
      </c>
      <c r="D8" s="1582"/>
      <c r="E8" s="579">
        <v>0</v>
      </c>
      <c r="F8" s="1173" t="s">
        <v>253</v>
      </c>
      <c r="G8" s="1173"/>
      <c r="H8" s="1173"/>
      <c r="I8" s="1173"/>
      <c r="J8" s="1173"/>
      <c r="K8" s="2692"/>
      <c r="L8" s="1173"/>
      <c r="M8" s="1173"/>
    </row>
    <row r="9" spans="2:13" ht="12.75" customHeight="1" thickBot="1" x14ac:dyDescent="0.3">
      <c r="B9" s="1582"/>
      <c r="C9" s="92" t="s">
        <v>79</v>
      </c>
      <c r="D9" s="92"/>
      <c r="E9" s="579">
        <v>3</v>
      </c>
      <c r="F9" s="1173" t="s">
        <v>253</v>
      </c>
      <c r="G9" s="1173"/>
      <c r="H9" s="1173"/>
      <c r="I9" s="1173"/>
      <c r="J9" s="1173"/>
      <c r="K9" s="2692"/>
      <c r="L9" s="1173"/>
      <c r="M9" s="1173"/>
    </row>
    <row r="10" spans="2:13" ht="14.25" customHeight="1" thickBot="1" x14ac:dyDescent="0.3">
      <c r="B10" s="1582"/>
      <c r="C10" s="92" t="s">
        <v>1944</v>
      </c>
      <c r="D10" s="92"/>
      <c r="E10" s="1582"/>
      <c r="F10" s="1177" t="s">
        <v>72</v>
      </c>
      <c r="G10" s="1177"/>
      <c r="H10" s="1177"/>
      <c r="I10" s="1177"/>
      <c r="J10" s="1173"/>
      <c r="K10" s="2692"/>
      <c r="L10" s="1173"/>
      <c r="M10" s="1561"/>
    </row>
    <row r="11" spans="2:13" ht="22.5" customHeight="1" thickBot="1" x14ac:dyDescent="0.3">
      <c r="B11" s="1582"/>
      <c r="C11" s="92" t="s">
        <v>80</v>
      </c>
      <c r="D11" s="1582"/>
      <c r="E11" s="230">
        <v>1101</v>
      </c>
      <c r="F11" s="1582"/>
      <c r="G11" s="1582"/>
      <c r="H11" s="1582" t="s">
        <v>862</v>
      </c>
      <c r="I11" s="1582"/>
      <c r="J11" s="1582"/>
      <c r="K11" s="2368"/>
      <c r="L11" s="1582"/>
      <c r="M11" s="1582"/>
    </row>
    <row r="12" spans="2:13" s="1567" customFormat="1" ht="15.75" thickBot="1" x14ac:dyDescent="0.3">
      <c r="B12" s="3009" t="s">
        <v>107</v>
      </c>
      <c r="C12" s="3010"/>
      <c r="D12" s="3010"/>
      <c r="E12" s="3010"/>
      <c r="F12" s="3011"/>
      <c r="G12" s="3243" t="s">
        <v>115</v>
      </c>
      <c r="H12" s="3244"/>
      <c r="I12" s="3245"/>
      <c r="J12" s="3009" t="s">
        <v>85</v>
      </c>
      <c r="K12" s="3011"/>
      <c r="L12" s="3009" t="s">
        <v>118</v>
      </c>
      <c r="M12" s="3011"/>
    </row>
    <row r="13" spans="2:13" s="1567" customFormat="1" ht="15.75" thickBot="1" x14ac:dyDescent="0.3">
      <c r="B13" s="100" t="s">
        <v>671</v>
      </c>
      <c r="C13" s="495" t="s">
        <v>111</v>
      </c>
      <c r="D13" s="495" t="s">
        <v>112</v>
      </c>
      <c r="E13" s="495" t="s">
        <v>113</v>
      </c>
      <c r="F13" s="495" t="s">
        <v>114</v>
      </c>
      <c r="G13" s="3217"/>
      <c r="H13" s="3218"/>
      <c r="I13" s="3219"/>
      <c r="J13" s="99" t="s">
        <v>116</v>
      </c>
      <c r="K13" s="2317" t="s">
        <v>117</v>
      </c>
      <c r="L13" s="99" t="s">
        <v>116</v>
      </c>
      <c r="M13" s="99" t="s">
        <v>117</v>
      </c>
    </row>
    <row r="14" spans="2:13" s="1567" customFormat="1" ht="15.75" thickBot="1" x14ac:dyDescent="0.3">
      <c r="B14" s="2104">
        <v>1</v>
      </c>
      <c r="C14" s="2105">
        <v>2</v>
      </c>
      <c r="D14" s="2105">
        <v>3</v>
      </c>
      <c r="E14" s="2105">
        <v>4</v>
      </c>
      <c r="F14" s="2106">
        <v>5</v>
      </c>
      <c r="G14" s="3641">
        <v>6</v>
      </c>
      <c r="H14" s="3642"/>
      <c r="I14" s="3643"/>
      <c r="J14" s="1585">
        <v>7</v>
      </c>
      <c r="K14" s="2693">
        <v>8</v>
      </c>
      <c r="L14" s="1586">
        <v>9</v>
      </c>
      <c r="M14" s="1585">
        <v>10</v>
      </c>
    </row>
    <row r="15" spans="2:13" s="2671" customFormat="1" ht="19.899999999999999" customHeight="1" thickBot="1" x14ac:dyDescent="0.3">
      <c r="B15" s="2666">
        <v>2</v>
      </c>
      <c r="C15" s="2501">
        <v>4</v>
      </c>
      <c r="D15" s="2501">
        <v>1</v>
      </c>
      <c r="E15" s="2501">
        <v>2</v>
      </c>
      <c r="F15" s="2667" t="s">
        <v>598</v>
      </c>
      <c r="G15" s="3644" t="s">
        <v>2069</v>
      </c>
      <c r="H15" s="3645"/>
      <c r="I15" s="3645"/>
      <c r="J15" s="2668">
        <v>2500</v>
      </c>
      <c r="K15" s="2669">
        <f>J15*12</f>
        <v>30000</v>
      </c>
      <c r="L15" s="2669">
        <v>2500</v>
      </c>
      <c r="M15" s="2670">
        <f>L15*12</f>
        <v>30000</v>
      </c>
    </row>
    <row r="16" spans="2:13" s="2671" customFormat="1" ht="19.899999999999999" customHeight="1" thickBot="1" x14ac:dyDescent="0.3">
      <c r="B16" s="2666"/>
      <c r="C16" s="2501"/>
      <c r="D16" s="2501"/>
      <c r="E16" s="2501"/>
      <c r="F16" s="2667"/>
      <c r="G16" s="3644" t="s">
        <v>2338</v>
      </c>
      <c r="H16" s="3645"/>
      <c r="I16" s="3648"/>
      <c r="J16" s="2672">
        <v>1000</v>
      </c>
      <c r="K16" s="2673">
        <v>12000</v>
      </c>
      <c r="L16" s="2673">
        <v>1000</v>
      </c>
      <c r="M16" s="2674">
        <v>12000</v>
      </c>
    </row>
    <row r="17" spans="2:13" s="2671" customFormat="1" ht="19.899999999999999" customHeight="1" thickBot="1" x14ac:dyDescent="0.3">
      <c r="B17" s="2666"/>
      <c r="C17" s="2501"/>
      <c r="D17" s="2501"/>
      <c r="E17" s="2501"/>
      <c r="F17" s="2667"/>
      <c r="G17" s="3644" t="s">
        <v>2485</v>
      </c>
      <c r="H17" s="3645"/>
      <c r="I17" s="3648"/>
      <c r="J17" s="2672">
        <v>2000</v>
      </c>
      <c r="K17" s="2673">
        <f>(J17*12)</f>
        <v>24000</v>
      </c>
      <c r="L17" s="2673">
        <v>2000</v>
      </c>
      <c r="M17" s="2674">
        <f>(L17*12)</f>
        <v>24000</v>
      </c>
    </row>
    <row r="18" spans="2:13" s="2671" customFormat="1" ht="19.899999999999999" customHeight="1" thickBot="1" x14ac:dyDescent="0.3">
      <c r="B18" s="2666"/>
      <c r="C18" s="2501"/>
      <c r="D18" s="2501"/>
      <c r="E18" s="2501"/>
      <c r="F18" s="2667"/>
      <c r="G18" s="3644" t="s">
        <v>2339</v>
      </c>
      <c r="H18" s="3645"/>
      <c r="I18" s="3648"/>
      <c r="J18" s="2672">
        <v>2000</v>
      </c>
      <c r="K18" s="2673">
        <v>24000</v>
      </c>
      <c r="L18" s="2673">
        <v>2000</v>
      </c>
      <c r="M18" s="2674">
        <v>24000</v>
      </c>
    </row>
    <row r="19" spans="2:13" s="2671" customFormat="1" ht="19.899999999999999" customHeight="1" thickBot="1" x14ac:dyDescent="0.3">
      <c r="B19" s="2666"/>
      <c r="C19" s="2501"/>
      <c r="D19" s="2501"/>
      <c r="E19" s="2501"/>
      <c r="F19" s="2667"/>
      <c r="G19" s="3644" t="s">
        <v>2340</v>
      </c>
      <c r="H19" s="3645"/>
      <c r="I19" s="3648"/>
      <c r="J19" s="2672">
        <v>1200</v>
      </c>
      <c r="K19" s="2673">
        <v>14400</v>
      </c>
      <c r="L19" s="2673">
        <v>1200</v>
      </c>
      <c r="M19" s="2674">
        <v>14400</v>
      </c>
    </row>
    <row r="20" spans="2:13" s="2671" customFormat="1" ht="17.45" customHeight="1" thickBot="1" x14ac:dyDescent="0.3">
      <c r="B20" s="2666"/>
      <c r="C20" s="2501"/>
      <c r="D20" s="2501"/>
      <c r="E20" s="2501"/>
      <c r="F20" s="2667"/>
      <c r="G20" s="3644" t="s">
        <v>2111</v>
      </c>
      <c r="H20" s="3645"/>
      <c r="I20" s="3645"/>
      <c r="J20" s="2675">
        <v>1500</v>
      </c>
      <c r="K20" s="2235">
        <v>18000</v>
      </c>
      <c r="L20" s="2235">
        <v>1500</v>
      </c>
      <c r="M20" s="2676">
        <f t="shared" ref="M20:M39" si="0">L20*12</f>
        <v>18000</v>
      </c>
    </row>
    <row r="21" spans="2:13" s="2671" customFormat="1" ht="18" customHeight="1" thickBot="1" x14ac:dyDescent="0.3">
      <c r="B21" s="2666"/>
      <c r="C21" s="2501"/>
      <c r="D21" s="2501"/>
      <c r="E21" s="2501"/>
      <c r="F21" s="2503"/>
      <c r="G21" s="3644" t="s">
        <v>1955</v>
      </c>
      <c r="H21" s="3645"/>
      <c r="I21" s="3645"/>
      <c r="J21" s="2675">
        <v>1000</v>
      </c>
      <c r="K21" s="2235">
        <f t="shared" ref="K21:K23" si="1">J21*12</f>
        <v>12000</v>
      </c>
      <c r="L21" s="2235">
        <v>1000</v>
      </c>
      <c r="M21" s="2676">
        <f t="shared" si="0"/>
        <v>12000</v>
      </c>
    </row>
    <row r="22" spans="2:13" s="2671" customFormat="1" ht="18" customHeight="1" thickBot="1" x14ac:dyDescent="0.3">
      <c r="B22" s="2666"/>
      <c r="C22" s="2501"/>
      <c r="D22" s="2501"/>
      <c r="E22" s="2501"/>
      <c r="F22" s="2503"/>
      <c r="G22" s="2677" t="s">
        <v>2341</v>
      </c>
      <c r="H22" s="2678"/>
      <c r="I22" s="2678"/>
      <c r="J22" s="2675">
        <v>1500</v>
      </c>
      <c r="K22" s="2235">
        <v>18000</v>
      </c>
      <c r="L22" s="2235">
        <v>1500</v>
      </c>
      <c r="M22" s="2676">
        <v>18000</v>
      </c>
    </row>
    <row r="23" spans="2:13" s="2671" customFormat="1" ht="21.6" customHeight="1" x14ac:dyDescent="0.25">
      <c r="B23" s="2666">
        <v>2</v>
      </c>
      <c r="C23" s="2501">
        <v>4</v>
      </c>
      <c r="D23" s="2501">
        <v>1</v>
      </c>
      <c r="E23" s="2501">
        <v>2</v>
      </c>
      <c r="F23" s="2283" t="s">
        <v>598</v>
      </c>
      <c r="G23" s="3646" t="s">
        <v>577</v>
      </c>
      <c r="H23" s="3647"/>
      <c r="I23" s="3647"/>
      <c r="J23" s="2675">
        <v>1000</v>
      </c>
      <c r="K23" s="2235">
        <f t="shared" si="1"/>
        <v>12000</v>
      </c>
      <c r="L23" s="2235">
        <v>1000</v>
      </c>
      <c r="M23" s="2676">
        <f t="shared" si="0"/>
        <v>12000</v>
      </c>
    </row>
    <row r="24" spans="2:13" s="2671" customFormat="1" ht="19.149999999999999" customHeight="1" x14ac:dyDescent="0.25">
      <c r="B24" s="2666"/>
      <c r="C24" s="2501"/>
      <c r="D24" s="2501"/>
      <c r="E24" s="2501"/>
      <c r="F24" s="2283"/>
      <c r="G24" s="3455" t="s">
        <v>2342</v>
      </c>
      <c r="H24" s="3104"/>
      <c r="I24" s="3104"/>
      <c r="J24" s="2675">
        <v>1000</v>
      </c>
      <c r="K24" s="2235">
        <f t="shared" ref="K24:K63" si="2">J24*12</f>
        <v>12000</v>
      </c>
      <c r="L24" s="2235">
        <v>1000</v>
      </c>
      <c r="M24" s="2676">
        <f t="shared" si="0"/>
        <v>12000</v>
      </c>
    </row>
    <row r="25" spans="2:13" s="2671" customFormat="1" ht="19.899999999999999" customHeight="1" x14ac:dyDescent="0.25">
      <c r="B25" s="2666"/>
      <c r="C25" s="2501"/>
      <c r="D25" s="2501"/>
      <c r="E25" s="2501"/>
      <c r="F25" s="2283"/>
      <c r="G25" s="3455" t="s">
        <v>2343</v>
      </c>
      <c r="H25" s="3104"/>
      <c r="I25" s="3104"/>
      <c r="J25" s="2675">
        <v>2000</v>
      </c>
      <c r="K25" s="2235">
        <v>24000</v>
      </c>
      <c r="L25" s="2235">
        <v>2000</v>
      </c>
      <c r="M25" s="2676">
        <v>24000</v>
      </c>
    </row>
    <row r="26" spans="2:13" s="2671" customFormat="1" ht="20.45" customHeight="1" x14ac:dyDescent="0.25">
      <c r="B26" s="2666"/>
      <c r="C26" s="2501"/>
      <c r="D26" s="2501"/>
      <c r="E26" s="2501"/>
      <c r="F26" s="2283"/>
      <c r="G26" s="3455" t="s">
        <v>2344</v>
      </c>
      <c r="H26" s="3104"/>
      <c r="I26" s="3104"/>
      <c r="J26" s="2675">
        <v>1000</v>
      </c>
      <c r="K26" s="2235">
        <f t="shared" si="2"/>
        <v>12000</v>
      </c>
      <c r="L26" s="2235">
        <v>1000</v>
      </c>
      <c r="M26" s="2676">
        <f t="shared" si="0"/>
        <v>12000</v>
      </c>
    </row>
    <row r="27" spans="2:13" s="2671" customFormat="1" ht="20.45" customHeight="1" x14ac:dyDescent="0.25">
      <c r="B27" s="2666"/>
      <c r="C27" s="2501"/>
      <c r="D27" s="2501"/>
      <c r="E27" s="2501"/>
      <c r="F27" s="2283"/>
      <c r="G27" s="3455" t="s">
        <v>2486</v>
      </c>
      <c r="H27" s="3104"/>
      <c r="I27" s="3456"/>
      <c r="J27" s="2675">
        <v>3000</v>
      </c>
      <c r="K27" s="2235">
        <f>(J27*12)</f>
        <v>36000</v>
      </c>
      <c r="L27" s="2235">
        <v>3000</v>
      </c>
      <c r="M27" s="2676">
        <f>(L27*12)</f>
        <v>36000</v>
      </c>
    </row>
    <row r="28" spans="2:13" s="2671" customFormat="1" ht="20.45" customHeight="1" x14ac:dyDescent="0.25">
      <c r="B28" s="2666"/>
      <c r="C28" s="2501"/>
      <c r="D28" s="2501"/>
      <c r="E28" s="2501"/>
      <c r="F28" s="2283"/>
      <c r="G28" s="3455" t="s">
        <v>2487</v>
      </c>
      <c r="H28" s="3104"/>
      <c r="I28" s="3456"/>
      <c r="J28" s="2675">
        <v>3000</v>
      </c>
      <c r="K28" s="2235">
        <f>(J28*12)</f>
        <v>36000</v>
      </c>
      <c r="L28" s="2235">
        <v>3000</v>
      </c>
      <c r="M28" s="2676">
        <f>(L28*12)</f>
        <v>36000</v>
      </c>
    </row>
    <row r="29" spans="2:13" s="2671" customFormat="1" ht="18" customHeight="1" x14ac:dyDescent="0.25">
      <c r="B29" s="2666"/>
      <c r="C29" s="2501"/>
      <c r="D29" s="2501"/>
      <c r="E29" s="2501"/>
      <c r="F29" s="2283"/>
      <c r="G29" s="3455" t="s">
        <v>1956</v>
      </c>
      <c r="H29" s="3104"/>
      <c r="I29" s="3104"/>
      <c r="J29" s="2675">
        <v>1000</v>
      </c>
      <c r="K29" s="2235">
        <f t="shared" si="2"/>
        <v>12000</v>
      </c>
      <c r="L29" s="2235">
        <v>1000</v>
      </c>
      <c r="M29" s="2676">
        <f t="shared" si="0"/>
        <v>12000</v>
      </c>
    </row>
    <row r="30" spans="2:13" s="2671" customFormat="1" ht="18.600000000000001" customHeight="1" x14ac:dyDescent="0.25">
      <c r="B30" s="2666"/>
      <c r="C30" s="2501"/>
      <c r="D30" s="2501"/>
      <c r="E30" s="2501"/>
      <c r="F30" s="2283"/>
      <c r="G30" s="3455" t="s">
        <v>578</v>
      </c>
      <c r="H30" s="3104"/>
      <c r="I30" s="3104"/>
      <c r="J30" s="2675">
        <v>1000</v>
      </c>
      <c r="K30" s="2235">
        <f t="shared" si="2"/>
        <v>12000</v>
      </c>
      <c r="L30" s="2235">
        <v>1000</v>
      </c>
      <c r="M30" s="2676">
        <f t="shared" si="0"/>
        <v>12000</v>
      </c>
    </row>
    <row r="31" spans="2:13" s="2671" customFormat="1" ht="20.45" customHeight="1" x14ac:dyDescent="0.25">
      <c r="B31" s="2679"/>
      <c r="C31" s="2501"/>
      <c r="D31" s="2501"/>
      <c r="E31" s="2680"/>
      <c r="F31" s="2549"/>
      <c r="G31" s="3455" t="s">
        <v>2068</v>
      </c>
      <c r="H31" s="3104"/>
      <c r="I31" s="3104"/>
      <c r="J31" s="2675">
        <v>1500</v>
      </c>
      <c r="K31" s="2235">
        <f t="shared" si="2"/>
        <v>18000</v>
      </c>
      <c r="L31" s="2235">
        <v>1500</v>
      </c>
      <c r="M31" s="2676">
        <f t="shared" si="0"/>
        <v>18000</v>
      </c>
    </row>
    <row r="32" spans="2:13" s="2671" customFormat="1" ht="19.149999999999999" customHeight="1" x14ac:dyDescent="0.25">
      <c r="B32" s="2679"/>
      <c r="C32" s="2501"/>
      <c r="D32" s="2501"/>
      <c r="E32" s="2680"/>
      <c r="F32" s="2549"/>
      <c r="G32" s="3455" t="s">
        <v>2345</v>
      </c>
      <c r="H32" s="3104"/>
      <c r="I32" s="3104"/>
      <c r="J32" s="2675">
        <v>1000</v>
      </c>
      <c r="K32" s="2235">
        <v>12000</v>
      </c>
      <c r="L32" s="2235">
        <v>1000</v>
      </c>
      <c r="M32" s="2676">
        <v>12000</v>
      </c>
    </row>
    <row r="33" spans="2:13" s="2671" customFormat="1" ht="19.149999999999999" customHeight="1" x14ac:dyDescent="0.25">
      <c r="B33" s="2679"/>
      <c r="C33" s="2501"/>
      <c r="D33" s="2501"/>
      <c r="E33" s="2680"/>
      <c r="F33" s="2549"/>
      <c r="G33" s="3455" t="s">
        <v>2488</v>
      </c>
      <c r="H33" s="3104"/>
      <c r="I33" s="3456"/>
      <c r="J33" s="2675">
        <v>3000</v>
      </c>
      <c r="K33" s="2235">
        <f>(J33*12)</f>
        <v>36000</v>
      </c>
      <c r="L33" s="2235">
        <v>3000</v>
      </c>
      <c r="M33" s="2676">
        <f>(L33*12)</f>
        <v>36000</v>
      </c>
    </row>
    <row r="34" spans="2:13" s="2671" customFormat="1" ht="19.5" customHeight="1" x14ac:dyDescent="0.25">
      <c r="B34" s="2679"/>
      <c r="C34" s="2501"/>
      <c r="D34" s="2501"/>
      <c r="E34" s="2680"/>
      <c r="F34" s="2549"/>
      <c r="G34" s="3455" t="s">
        <v>2346</v>
      </c>
      <c r="H34" s="3104"/>
      <c r="I34" s="3104"/>
      <c r="J34" s="2675">
        <v>2000</v>
      </c>
      <c r="K34" s="2235">
        <v>24000</v>
      </c>
      <c r="L34" s="2235">
        <v>2000</v>
      </c>
      <c r="M34" s="2676">
        <v>24000</v>
      </c>
    </row>
    <row r="35" spans="2:13" s="2671" customFormat="1" ht="22.5" customHeight="1" x14ac:dyDescent="0.25">
      <c r="B35" s="2679"/>
      <c r="C35" s="2501"/>
      <c r="D35" s="2501"/>
      <c r="E35" s="2680"/>
      <c r="F35" s="2549"/>
      <c r="G35" s="3455" t="s">
        <v>1957</v>
      </c>
      <c r="H35" s="3104"/>
      <c r="I35" s="3104"/>
      <c r="J35" s="2675">
        <v>1000</v>
      </c>
      <c r="K35" s="2235">
        <f t="shared" si="2"/>
        <v>12000</v>
      </c>
      <c r="L35" s="2235">
        <v>1000</v>
      </c>
      <c r="M35" s="2676">
        <f t="shared" si="0"/>
        <v>12000</v>
      </c>
    </row>
    <row r="36" spans="2:13" s="2671" customFormat="1" ht="19.149999999999999" customHeight="1" x14ac:dyDescent="0.25">
      <c r="B36" s="2679"/>
      <c r="C36" s="2501"/>
      <c r="D36" s="2501"/>
      <c r="E36" s="2680"/>
      <c r="F36" s="2549"/>
      <c r="G36" s="3455" t="s">
        <v>2112</v>
      </c>
      <c r="H36" s="3104"/>
      <c r="I36" s="3104"/>
      <c r="J36" s="2675">
        <v>1500</v>
      </c>
      <c r="K36" s="2235">
        <f t="shared" si="2"/>
        <v>18000</v>
      </c>
      <c r="L36" s="2235">
        <v>1500</v>
      </c>
      <c r="M36" s="2676">
        <f t="shared" si="0"/>
        <v>18000</v>
      </c>
    </row>
    <row r="37" spans="2:13" s="2671" customFormat="1" ht="22.15" customHeight="1" x14ac:dyDescent="0.25">
      <c r="B37" s="2679"/>
      <c r="C37" s="2501"/>
      <c r="D37" s="2501"/>
      <c r="E37" s="2680"/>
      <c r="F37" s="2549"/>
      <c r="G37" s="3455" t="s">
        <v>2347</v>
      </c>
      <c r="H37" s="3104"/>
      <c r="I37" s="3104"/>
      <c r="J37" s="2675">
        <v>2500</v>
      </c>
      <c r="K37" s="2235">
        <v>30000</v>
      </c>
      <c r="L37" s="2235">
        <v>2500</v>
      </c>
      <c r="M37" s="2676">
        <v>30000</v>
      </c>
    </row>
    <row r="38" spans="2:13" s="2671" customFormat="1" ht="22.15" customHeight="1" x14ac:dyDescent="0.25">
      <c r="B38" s="2679"/>
      <c r="C38" s="2501"/>
      <c r="D38" s="2501"/>
      <c r="E38" s="2680"/>
      <c r="F38" s="2549"/>
      <c r="G38" s="2619" t="s">
        <v>2348</v>
      </c>
      <c r="H38" s="2620"/>
      <c r="I38" s="2620"/>
      <c r="J38" s="2675">
        <v>3000</v>
      </c>
      <c r="K38" s="2235">
        <v>36000</v>
      </c>
      <c r="L38" s="2235">
        <v>3000</v>
      </c>
      <c r="M38" s="2676">
        <v>36000</v>
      </c>
    </row>
    <row r="39" spans="2:13" s="2671" customFormat="1" ht="24" customHeight="1" x14ac:dyDescent="0.25">
      <c r="B39" s="2679"/>
      <c r="C39" s="2501"/>
      <c r="D39" s="2501"/>
      <c r="E39" s="2501"/>
      <c r="F39" s="2549"/>
      <c r="G39" s="3455" t="s">
        <v>2293</v>
      </c>
      <c r="H39" s="3104"/>
      <c r="I39" s="3104"/>
      <c r="J39" s="2675">
        <v>2500</v>
      </c>
      <c r="K39" s="2235">
        <f t="shared" si="2"/>
        <v>30000</v>
      </c>
      <c r="L39" s="2235">
        <v>2500</v>
      </c>
      <c r="M39" s="2676">
        <f t="shared" si="0"/>
        <v>30000</v>
      </c>
    </row>
    <row r="40" spans="2:13" s="2671" customFormat="1" ht="21.6" customHeight="1" x14ac:dyDescent="0.25">
      <c r="B40" s="2679"/>
      <c r="C40" s="2680"/>
      <c r="D40" s="2680"/>
      <c r="E40" s="2680"/>
      <c r="F40" s="2549"/>
      <c r="G40" s="3455" t="s">
        <v>2349</v>
      </c>
      <c r="H40" s="3104"/>
      <c r="I40" s="3104"/>
      <c r="J40" s="2675">
        <v>3000</v>
      </c>
      <c r="K40" s="2235">
        <v>36000</v>
      </c>
      <c r="L40" s="2235">
        <v>3000</v>
      </c>
      <c r="M40" s="2676">
        <v>36000</v>
      </c>
    </row>
    <row r="41" spans="2:13" s="2671" customFormat="1" ht="24" customHeight="1" x14ac:dyDescent="0.25">
      <c r="B41" s="2679"/>
      <c r="C41" s="2680"/>
      <c r="D41" s="2680"/>
      <c r="E41" s="2680"/>
      <c r="F41" s="2549"/>
      <c r="G41" s="3455" t="s">
        <v>2350</v>
      </c>
      <c r="H41" s="3104"/>
      <c r="I41" s="3104"/>
      <c r="J41" s="2675">
        <v>1000</v>
      </c>
      <c r="K41" s="2235">
        <f t="shared" si="2"/>
        <v>12000</v>
      </c>
      <c r="L41" s="2235">
        <v>1000</v>
      </c>
      <c r="M41" s="2676">
        <f t="shared" ref="M41:M63" si="3">L41*12</f>
        <v>12000</v>
      </c>
    </row>
    <row r="42" spans="2:13" s="2671" customFormat="1" ht="21.6" customHeight="1" x14ac:dyDescent="0.25">
      <c r="B42" s="2679"/>
      <c r="C42" s="2680"/>
      <c r="D42" s="2680"/>
      <c r="E42" s="2680"/>
      <c r="F42" s="2549"/>
      <c r="G42" s="3455" t="s">
        <v>2351</v>
      </c>
      <c r="H42" s="3104"/>
      <c r="I42" s="3104"/>
      <c r="J42" s="2675">
        <v>2500</v>
      </c>
      <c r="K42" s="2235">
        <v>30000</v>
      </c>
      <c r="L42" s="2235">
        <v>2500</v>
      </c>
      <c r="M42" s="2676">
        <v>30000</v>
      </c>
    </row>
    <row r="43" spans="2:13" s="2671" customFormat="1" ht="19.899999999999999" customHeight="1" x14ac:dyDescent="0.25">
      <c r="B43" s="2679"/>
      <c r="C43" s="2680"/>
      <c r="D43" s="2680"/>
      <c r="E43" s="2680"/>
      <c r="F43" s="2549"/>
      <c r="G43" s="3455" t="s">
        <v>2352</v>
      </c>
      <c r="H43" s="3104"/>
      <c r="I43" s="3104"/>
      <c r="J43" s="2675">
        <v>1000</v>
      </c>
      <c r="K43" s="2235">
        <v>12000</v>
      </c>
      <c r="L43" s="2235">
        <v>1000</v>
      </c>
      <c r="M43" s="2676">
        <v>12000</v>
      </c>
    </row>
    <row r="44" spans="2:13" s="2671" customFormat="1" ht="19.899999999999999" customHeight="1" x14ac:dyDescent="0.25">
      <c r="B44" s="2679"/>
      <c r="C44" s="2680"/>
      <c r="D44" s="2680"/>
      <c r="E44" s="2680"/>
      <c r="F44" s="2549"/>
      <c r="G44" s="3455" t="s">
        <v>2489</v>
      </c>
      <c r="H44" s="3104"/>
      <c r="I44" s="3456"/>
      <c r="J44" s="2675">
        <v>1000</v>
      </c>
      <c r="K44" s="2235">
        <f>(J44*12)</f>
        <v>12000</v>
      </c>
      <c r="L44" s="2235">
        <v>1000</v>
      </c>
      <c r="M44" s="2676">
        <f>(L44*12)</f>
        <v>12000</v>
      </c>
    </row>
    <row r="45" spans="2:13" s="2671" customFormat="1" ht="20.45" customHeight="1" x14ac:dyDescent="0.25">
      <c r="B45" s="2679"/>
      <c r="C45" s="2680"/>
      <c r="D45" s="2680"/>
      <c r="E45" s="2680"/>
      <c r="F45" s="2549"/>
      <c r="G45" s="3455" t="s">
        <v>2113</v>
      </c>
      <c r="H45" s="3104"/>
      <c r="I45" s="3104"/>
      <c r="J45" s="2675">
        <v>1000</v>
      </c>
      <c r="K45" s="2235">
        <f t="shared" si="2"/>
        <v>12000</v>
      </c>
      <c r="L45" s="2235">
        <v>1000</v>
      </c>
      <c r="M45" s="2676">
        <f t="shared" si="3"/>
        <v>12000</v>
      </c>
    </row>
    <row r="46" spans="2:13" s="2671" customFormat="1" ht="20.45" customHeight="1" x14ac:dyDescent="0.25">
      <c r="B46" s="2679"/>
      <c r="C46" s="2680"/>
      <c r="D46" s="2680"/>
      <c r="E46" s="2680"/>
      <c r="F46" s="2549"/>
      <c r="G46" s="3455" t="s">
        <v>2490</v>
      </c>
      <c r="H46" s="3104"/>
      <c r="I46" s="3456"/>
      <c r="J46" s="2675">
        <v>1500</v>
      </c>
      <c r="K46" s="2235">
        <f>(J46*12)</f>
        <v>18000</v>
      </c>
      <c r="L46" s="2235">
        <v>1500</v>
      </c>
      <c r="M46" s="2676">
        <f>(L46*12)</f>
        <v>18000</v>
      </c>
    </row>
    <row r="47" spans="2:13" s="2671" customFormat="1" ht="20.45" customHeight="1" x14ac:dyDescent="0.25">
      <c r="B47" s="2679"/>
      <c r="C47" s="2680"/>
      <c r="D47" s="2680"/>
      <c r="E47" s="2680"/>
      <c r="F47" s="2549"/>
      <c r="G47" s="3455" t="s">
        <v>2491</v>
      </c>
      <c r="H47" s="3104"/>
      <c r="I47" s="3456"/>
      <c r="J47" s="2675">
        <v>2000</v>
      </c>
      <c r="K47" s="2235">
        <f>(J47*12)</f>
        <v>24000</v>
      </c>
      <c r="L47" s="2235">
        <v>2000</v>
      </c>
      <c r="M47" s="2676">
        <f>(L47*12)</f>
        <v>24000</v>
      </c>
    </row>
    <row r="48" spans="2:13" s="2671" customFormat="1" ht="22.15" customHeight="1" x14ac:dyDescent="0.25">
      <c r="B48" s="2679"/>
      <c r="C48" s="2680"/>
      <c r="D48" s="2680"/>
      <c r="E48" s="2680"/>
      <c r="F48" s="2549"/>
      <c r="G48" s="3455" t="s">
        <v>2353</v>
      </c>
      <c r="H48" s="3104"/>
      <c r="I48" s="3104"/>
      <c r="J48" s="2675">
        <v>3000</v>
      </c>
      <c r="K48" s="2235">
        <v>36000</v>
      </c>
      <c r="L48" s="2235">
        <v>3000</v>
      </c>
      <c r="M48" s="2676">
        <v>36000</v>
      </c>
    </row>
    <row r="49" spans="2:13" s="2671" customFormat="1" ht="20.45" customHeight="1" x14ac:dyDescent="0.25">
      <c r="B49" s="2679"/>
      <c r="C49" s="2680"/>
      <c r="D49" s="2680"/>
      <c r="E49" s="2680"/>
      <c r="F49" s="2549"/>
      <c r="G49" s="3455" t="s">
        <v>2354</v>
      </c>
      <c r="H49" s="3104"/>
      <c r="I49" s="3104"/>
      <c r="J49" s="2675">
        <v>2000</v>
      </c>
      <c r="K49" s="2235">
        <v>24000</v>
      </c>
      <c r="L49" s="2235">
        <v>2000</v>
      </c>
      <c r="M49" s="2676">
        <v>24000</v>
      </c>
    </row>
    <row r="50" spans="2:13" s="2671" customFormat="1" ht="21.6" customHeight="1" x14ac:dyDescent="0.25">
      <c r="B50" s="2679"/>
      <c r="C50" s="2680"/>
      <c r="D50" s="2680"/>
      <c r="E50" s="2680"/>
      <c r="F50" s="2549"/>
      <c r="G50" s="3455" t="s">
        <v>2355</v>
      </c>
      <c r="H50" s="3104"/>
      <c r="I50" s="3104"/>
      <c r="J50" s="2675">
        <v>1200</v>
      </c>
      <c r="K50" s="2235">
        <v>14400</v>
      </c>
      <c r="L50" s="2235">
        <v>1200</v>
      </c>
      <c r="M50" s="2676">
        <v>14400</v>
      </c>
    </row>
    <row r="51" spans="2:13" s="2671" customFormat="1" ht="21.6" customHeight="1" x14ac:dyDescent="0.25">
      <c r="B51" s="2679"/>
      <c r="C51" s="2680"/>
      <c r="D51" s="2680"/>
      <c r="E51" s="2680"/>
      <c r="F51" s="2549"/>
      <c r="G51" s="2619" t="s">
        <v>2356</v>
      </c>
      <c r="H51" s="2620"/>
      <c r="I51" s="2620"/>
      <c r="J51" s="2675">
        <v>1500</v>
      </c>
      <c r="K51" s="2235">
        <v>18000</v>
      </c>
      <c r="L51" s="2235">
        <v>1500</v>
      </c>
      <c r="M51" s="2676">
        <v>18000</v>
      </c>
    </row>
    <row r="52" spans="2:13" s="2671" customFormat="1" ht="21.6" customHeight="1" x14ac:dyDescent="0.25">
      <c r="B52" s="2679"/>
      <c r="C52" s="2680"/>
      <c r="D52" s="2680"/>
      <c r="E52" s="2680"/>
      <c r="F52" s="2549"/>
      <c r="G52" s="2619" t="s">
        <v>2357</v>
      </c>
      <c r="H52" s="2620"/>
      <c r="I52" s="2620"/>
      <c r="J52" s="2675">
        <v>2000</v>
      </c>
      <c r="K52" s="2235">
        <v>24000</v>
      </c>
      <c r="L52" s="2235">
        <v>2000</v>
      </c>
      <c r="M52" s="2676">
        <v>24000</v>
      </c>
    </row>
    <row r="53" spans="2:13" s="2671" customFormat="1" ht="21.6" customHeight="1" x14ac:dyDescent="0.25">
      <c r="B53" s="2679"/>
      <c r="C53" s="2680"/>
      <c r="D53" s="2680"/>
      <c r="E53" s="2680"/>
      <c r="F53" s="2549"/>
      <c r="G53" s="3455" t="s">
        <v>2492</v>
      </c>
      <c r="H53" s="3104"/>
      <c r="I53" s="3456"/>
      <c r="J53" s="2675">
        <v>1000</v>
      </c>
      <c r="K53" s="2235">
        <f>(J53*12)</f>
        <v>12000</v>
      </c>
      <c r="L53" s="2235">
        <v>1000</v>
      </c>
      <c r="M53" s="2676">
        <f>(L53*12)</f>
        <v>12000</v>
      </c>
    </row>
    <row r="54" spans="2:13" s="2671" customFormat="1" ht="21.6" customHeight="1" x14ac:dyDescent="0.25">
      <c r="B54" s="2679"/>
      <c r="C54" s="2680"/>
      <c r="D54" s="2680"/>
      <c r="E54" s="2680"/>
      <c r="F54" s="2549"/>
      <c r="G54" s="2619" t="s">
        <v>2358</v>
      </c>
      <c r="H54" s="2620"/>
      <c r="I54" s="2620"/>
      <c r="J54" s="2675">
        <v>1000</v>
      </c>
      <c r="K54" s="2235">
        <v>12000</v>
      </c>
      <c r="L54" s="2235">
        <v>1000</v>
      </c>
      <c r="M54" s="2676">
        <v>12000</v>
      </c>
    </row>
    <row r="55" spans="2:13" s="2671" customFormat="1" ht="21.6" customHeight="1" x14ac:dyDescent="0.25">
      <c r="B55" s="2679"/>
      <c r="C55" s="2680"/>
      <c r="D55" s="2680"/>
      <c r="E55" s="2680"/>
      <c r="F55" s="2549"/>
      <c r="G55" s="2619" t="s">
        <v>579</v>
      </c>
      <c r="H55" s="2620"/>
      <c r="I55" s="2620"/>
      <c r="J55" s="2675">
        <v>1000</v>
      </c>
      <c r="K55" s="2235">
        <v>12000</v>
      </c>
      <c r="L55" s="2235">
        <v>1000</v>
      </c>
      <c r="M55" s="2676">
        <v>12000</v>
      </c>
    </row>
    <row r="56" spans="2:13" s="2671" customFormat="1" ht="21.6" customHeight="1" x14ac:dyDescent="0.25">
      <c r="B56" s="2679"/>
      <c r="C56" s="2680"/>
      <c r="D56" s="2680"/>
      <c r="E56" s="2680"/>
      <c r="F56" s="2549"/>
      <c r="G56" s="3455" t="s">
        <v>2067</v>
      </c>
      <c r="H56" s="3104"/>
      <c r="I56" s="3104"/>
      <c r="J56" s="2675">
        <v>1000</v>
      </c>
      <c r="K56" s="2235">
        <f t="shared" si="2"/>
        <v>12000</v>
      </c>
      <c r="L56" s="2235">
        <v>1000</v>
      </c>
      <c r="M56" s="2676">
        <f t="shared" si="3"/>
        <v>12000</v>
      </c>
    </row>
    <row r="57" spans="2:13" s="2671" customFormat="1" ht="21.6" customHeight="1" x14ac:dyDescent="0.25">
      <c r="B57" s="2679"/>
      <c r="C57" s="2680"/>
      <c r="D57" s="2680"/>
      <c r="E57" s="2680"/>
      <c r="F57" s="2549"/>
      <c r="G57" s="2619" t="s">
        <v>2359</v>
      </c>
      <c r="H57" s="2620"/>
      <c r="I57" s="2620"/>
      <c r="J57" s="2675">
        <v>500</v>
      </c>
      <c r="K57" s="2235">
        <v>6000</v>
      </c>
      <c r="L57" s="2235">
        <v>500</v>
      </c>
      <c r="M57" s="2676">
        <v>6000</v>
      </c>
    </row>
    <row r="58" spans="2:13" s="2671" customFormat="1" ht="21.6" customHeight="1" x14ac:dyDescent="0.25">
      <c r="B58" s="2679"/>
      <c r="C58" s="2680"/>
      <c r="D58" s="2680"/>
      <c r="E58" s="2680"/>
      <c r="F58" s="2549"/>
      <c r="G58" s="3455" t="s">
        <v>2493</v>
      </c>
      <c r="H58" s="3104"/>
      <c r="I58" s="3456"/>
      <c r="J58" s="2675">
        <v>1500</v>
      </c>
      <c r="K58" s="2235">
        <f>(J58*12)</f>
        <v>18000</v>
      </c>
      <c r="L58" s="2235">
        <v>1500</v>
      </c>
      <c r="M58" s="2676">
        <f>(L58*12)</f>
        <v>18000</v>
      </c>
    </row>
    <row r="59" spans="2:13" s="2671" customFormat="1" ht="21.6" customHeight="1" x14ac:dyDescent="0.25">
      <c r="B59" s="2679"/>
      <c r="C59" s="2680"/>
      <c r="D59" s="2680"/>
      <c r="E59" s="2680"/>
      <c r="F59" s="2549"/>
      <c r="G59" s="2619" t="s">
        <v>2360</v>
      </c>
      <c r="H59" s="2620"/>
      <c r="I59" s="2620"/>
      <c r="J59" s="2675">
        <v>1500</v>
      </c>
      <c r="K59" s="2235">
        <v>18000</v>
      </c>
      <c r="L59" s="2235">
        <v>1500</v>
      </c>
      <c r="M59" s="2676">
        <v>18000</v>
      </c>
    </row>
    <row r="60" spans="2:13" s="2671" customFormat="1" ht="21.6" customHeight="1" x14ac:dyDescent="0.25">
      <c r="B60" s="2679"/>
      <c r="C60" s="2680"/>
      <c r="D60" s="2680"/>
      <c r="E60" s="2680"/>
      <c r="F60" s="2549"/>
      <c r="G60" s="3455" t="s">
        <v>2494</v>
      </c>
      <c r="H60" s="3104"/>
      <c r="I60" s="3456"/>
      <c r="J60" s="2675">
        <v>1000</v>
      </c>
      <c r="K60" s="2235">
        <f>(J60*12)</f>
        <v>12000</v>
      </c>
      <c r="L60" s="2235">
        <v>1000</v>
      </c>
      <c r="M60" s="2676">
        <f>(L60*12)</f>
        <v>12000</v>
      </c>
    </row>
    <row r="61" spans="2:13" s="2671" customFormat="1" ht="21.6" customHeight="1" x14ac:dyDescent="0.25">
      <c r="B61" s="2679"/>
      <c r="C61" s="2680"/>
      <c r="D61" s="2680"/>
      <c r="E61" s="2680"/>
      <c r="F61" s="2549"/>
      <c r="G61" s="2619" t="s">
        <v>2361</v>
      </c>
      <c r="H61" s="2620"/>
      <c r="I61" s="2620"/>
      <c r="J61" s="2675">
        <v>1000</v>
      </c>
      <c r="K61" s="2235">
        <v>12000</v>
      </c>
      <c r="L61" s="2235">
        <v>1000</v>
      </c>
      <c r="M61" s="2676">
        <v>12000</v>
      </c>
    </row>
    <row r="62" spans="2:13" s="2671" customFormat="1" ht="21.6" customHeight="1" x14ac:dyDescent="0.25">
      <c r="B62" s="2679"/>
      <c r="C62" s="2680"/>
      <c r="D62" s="2680"/>
      <c r="E62" s="2680"/>
      <c r="F62" s="2549"/>
      <c r="G62" s="3455" t="s">
        <v>2294</v>
      </c>
      <c r="H62" s="3104"/>
      <c r="I62" s="3104"/>
      <c r="J62" s="2675">
        <v>2000</v>
      </c>
      <c r="K62" s="2235">
        <f t="shared" si="2"/>
        <v>24000</v>
      </c>
      <c r="L62" s="2235">
        <v>2000</v>
      </c>
      <c r="M62" s="2676">
        <f t="shared" si="3"/>
        <v>24000</v>
      </c>
    </row>
    <row r="63" spans="2:13" s="2671" customFormat="1" ht="21.6" customHeight="1" thickBot="1" x14ac:dyDescent="0.3">
      <c r="B63" s="2681"/>
      <c r="C63" s="2682"/>
      <c r="D63" s="2682"/>
      <c r="E63" s="2682"/>
      <c r="F63" s="2683"/>
      <c r="G63" s="3649" t="s">
        <v>2295</v>
      </c>
      <c r="H63" s="3650"/>
      <c r="I63" s="3650"/>
      <c r="J63" s="2684">
        <v>1000</v>
      </c>
      <c r="K63" s="2232">
        <f t="shared" si="2"/>
        <v>12000</v>
      </c>
      <c r="L63" s="2685">
        <v>1000</v>
      </c>
      <c r="M63" s="2107">
        <f t="shared" si="3"/>
        <v>12000</v>
      </c>
    </row>
    <row r="64" spans="2:13" s="2671" customFormat="1" ht="21.6" customHeight="1" thickBot="1" x14ac:dyDescent="0.3">
      <c r="B64" s="2680"/>
      <c r="C64" s="2680"/>
      <c r="D64" s="2680"/>
      <c r="E64" s="2680"/>
      <c r="F64" s="2287"/>
      <c r="G64" s="2686" t="s">
        <v>2362</v>
      </c>
      <c r="H64" s="2687"/>
      <c r="I64" s="2688"/>
      <c r="J64" s="2529">
        <v>1500</v>
      </c>
      <c r="K64" s="2235">
        <v>18000</v>
      </c>
      <c r="L64" s="2689">
        <v>1500</v>
      </c>
      <c r="M64" s="2231">
        <v>18000</v>
      </c>
    </row>
    <row r="65" spans="2:14" s="2108" customFormat="1" ht="21.75" customHeight="1" thickBot="1" x14ac:dyDescent="0.3">
      <c r="B65" s="2109"/>
      <c r="C65" s="2109"/>
      <c r="D65" s="2109"/>
      <c r="E65" s="2109"/>
      <c r="F65" s="2109"/>
      <c r="G65" s="2109"/>
      <c r="H65" s="2109"/>
      <c r="I65" s="2110"/>
      <c r="J65" s="2233">
        <f>SUM(J15:J64)</f>
        <v>80400</v>
      </c>
      <c r="K65" s="2234">
        <f>SUM(K15:K64)</f>
        <v>964800</v>
      </c>
      <c r="L65" s="2111">
        <f>SUM(L15:L64)</f>
        <v>80400</v>
      </c>
      <c r="M65" s="2112">
        <f>SUM(M15:M64)</f>
        <v>964800</v>
      </c>
    </row>
    <row r="66" spans="2:14" s="1567" customFormat="1" x14ac:dyDescent="0.25">
      <c r="B66"/>
      <c r="C66"/>
      <c r="D66"/>
      <c r="E66"/>
      <c r="F66"/>
      <c r="G66"/>
      <c r="H66"/>
      <c r="I66"/>
      <c r="J66"/>
      <c r="K66" s="2694"/>
      <c r="L66"/>
      <c r="M66"/>
    </row>
    <row r="67" spans="2:14" s="1567" customFormat="1" x14ac:dyDescent="0.25">
      <c r="B67"/>
      <c r="C67"/>
      <c r="D67"/>
      <c r="E67"/>
      <c r="F67"/>
      <c r="G67"/>
      <c r="H67"/>
      <c r="I67"/>
      <c r="J67"/>
      <c r="K67" s="1468"/>
      <c r="L67"/>
      <c r="M67">
        <v>54</v>
      </c>
    </row>
    <row r="68" spans="2:14" s="1567" customFormat="1" x14ac:dyDescent="0.25">
      <c r="B68"/>
      <c r="C68"/>
      <c r="D68"/>
      <c r="E68"/>
      <c r="F68"/>
      <c r="G68"/>
      <c r="H68"/>
      <c r="I68"/>
      <c r="J68"/>
      <c r="K68" s="1468"/>
      <c r="L68"/>
      <c r="M68"/>
    </row>
    <row r="69" spans="2:14" s="1567" customFormat="1" x14ac:dyDescent="0.25">
      <c r="B69"/>
      <c r="C69"/>
      <c r="D69"/>
      <c r="E69"/>
      <c r="F69"/>
      <c r="G69"/>
      <c r="H69"/>
      <c r="I69"/>
      <c r="J69"/>
      <c r="K69" s="1468"/>
      <c r="L69"/>
      <c r="M69"/>
    </row>
    <row r="70" spans="2:14" s="1567" customFormat="1" ht="15" customHeight="1" x14ac:dyDescent="0.25">
      <c r="B70"/>
      <c r="C70"/>
      <c r="D70"/>
      <c r="E70"/>
      <c r="F70"/>
      <c r="G70"/>
      <c r="H70"/>
      <c r="I70"/>
      <c r="J70"/>
      <c r="K70" s="1468"/>
      <c r="L70"/>
      <c r="M70"/>
    </row>
    <row r="71" spans="2:14" s="1567" customFormat="1" x14ac:dyDescent="0.25">
      <c r="B71"/>
      <c r="C71"/>
      <c r="D71"/>
      <c r="E71"/>
      <c r="F71"/>
      <c r="G71"/>
      <c r="H71"/>
      <c r="I71"/>
      <c r="J71"/>
      <c r="K71" s="1468"/>
      <c r="L71"/>
      <c r="M71"/>
    </row>
    <row r="72" spans="2:14" s="1567" customFormat="1" x14ac:dyDescent="0.25">
      <c r="B72"/>
      <c r="C72"/>
      <c r="D72"/>
      <c r="E72"/>
      <c r="F72"/>
      <c r="G72"/>
      <c r="H72"/>
      <c r="I72"/>
      <c r="J72"/>
      <c r="K72" s="1468"/>
      <c r="L72"/>
      <c r="M72"/>
    </row>
    <row r="73" spans="2:14" s="1567" customFormat="1" x14ac:dyDescent="0.25">
      <c r="B73"/>
      <c r="C73"/>
      <c r="D73"/>
      <c r="E73"/>
      <c r="F73"/>
      <c r="G73"/>
      <c r="H73"/>
      <c r="I73"/>
      <c r="J73"/>
      <c r="K73" s="1468"/>
      <c r="L73"/>
      <c r="M73"/>
    </row>
    <row r="74" spans="2:14" x14ac:dyDescent="0.25">
      <c r="N74" s="1567"/>
    </row>
  </sheetData>
  <mergeCells count="50">
    <mergeCell ref="G60:I60"/>
    <mergeCell ref="G44:I44"/>
    <mergeCell ref="G46:I46"/>
    <mergeCell ref="G47:I47"/>
    <mergeCell ref="G53:I53"/>
    <mergeCell ref="G58:I58"/>
    <mergeCell ref="G63:I63"/>
    <mergeCell ref="G31:I31"/>
    <mergeCell ref="G56:I56"/>
    <mergeCell ref="G62:I62"/>
    <mergeCell ref="G43:I43"/>
    <mergeCell ref="G50:I50"/>
    <mergeCell ref="G35:I35"/>
    <mergeCell ref="G42:I42"/>
    <mergeCell ref="G45:I45"/>
    <mergeCell ref="G40:I40"/>
    <mergeCell ref="G41:I41"/>
    <mergeCell ref="G37:I37"/>
    <mergeCell ref="G39:I39"/>
    <mergeCell ref="G49:I49"/>
    <mergeCell ref="G48:I48"/>
    <mergeCell ref="G34:I34"/>
    <mergeCell ref="G15:I15"/>
    <mergeCell ref="G24:I24"/>
    <mergeCell ref="G21:I21"/>
    <mergeCell ref="G20:I20"/>
    <mergeCell ref="G23:I23"/>
    <mergeCell ref="G16:I16"/>
    <mergeCell ref="G18:I18"/>
    <mergeCell ref="G19:I19"/>
    <mergeCell ref="G17:I17"/>
    <mergeCell ref="G14:I14"/>
    <mergeCell ref="C1:M1"/>
    <mergeCell ref="C2:M2"/>
    <mergeCell ref="C3:M3"/>
    <mergeCell ref="C4:M4"/>
    <mergeCell ref="G12:I13"/>
    <mergeCell ref="J12:K12"/>
    <mergeCell ref="L12:M12"/>
    <mergeCell ref="B12:F12"/>
    <mergeCell ref="F7:H7"/>
    <mergeCell ref="G36:I36"/>
    <mergeCell ref="G25:I25"/>
    <mergeCell ref="G26:I26"/>
    <mergeCell ref="G29:I29"/>
    <mergeCell ref="G30:I30"/>
    <mergeCell ref="G32:I32"/>
    <mergeCell ref="G27:I27"/>
    <mergeCell ref="G28:I28"/>
    <mergeCell ref="G33:I33"/>
  </mergeCells>
  <pageMargins left="0.74803149606299213" right="0.70866141732283472" top="0.35433070866141736" bottom="0.19685039370078741" header="0.31496062992125984" footer="0.15748031496062992"/>
  <pageSetup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Q35"/>
  <sheetViews>
    <sheetView zoomScale="80" zoomScaleNormal="80" workbookViewId="0">
      <selection activeCell="J41" sqref="J41"/>
    </sheetView>
  </sheetViews>
  <sheetFormatPr baseColWidth="10" defaultRowHeight="15" x14ac:dyDescent="0.25"/>
  <cols>
    <col min="1" max="1" width="6" style="1246" customWidth="1"/>
    <col min="2" max="2" width="6.140625" customWidth="1"/>
    <col min="3" max="3" width="6.7109375" customWidth="1"/>
    <col min="4" max="4" width="7.140625" customWidth="1"/>
    <col min="5" max="5" width="7.28515625" customWidth="1"/>
    <col min="6" max="6" width="7.5703125" customWidth="1"/>
    <col min="7" max="7" width="8.7109375" customWidth="1"/>
    <col min="10" max="10" width="36.7109375" customWidth="1"/>
    <col min="11" max="11" width="9.7109375" customWidth="1"/>
    <col min="12" max="12" width="9.140625" customWidth="1"/>
    <col min="13" max="13" width="10.140625" customWidth="1"/>
    <col min="14" max="14" width="14.28515625" customWidth="1"/>
    <col min="15" max="15" width="13.7109375" customWidth="1"/>
    <col min="16" max="16" width="14.28515625" customWidth="1"/>
  </cols>
  <sheetData>
    <row r="1" spans="2:17" s="1246" customFormat="1" ht="15.75" thickBot="1" x14ac:dyDescent="0.3"/>
    <row r="2" spans="2:17" ht="23.25" x14ac:dyDescent="0.35">
      <c r="B2" s="3106" t="s">
        <v>2</v>
      </c>
      <c r="C2" s="3107"/>
      <c r="D2" s="3107"/>
      <c r="E2" s="3107"/>
      <c r="F2" s="3107"/>
      <c r="G2" s="3107"/>
      <c r="H2" s="3107"/>
      <c r="I2" s="3107"/>
      <c r="J2" s="3107"/>
      <c r="K2" s="3107"/>
      <c r="L2" s="3107"/>
      <c r="M2" s="3107"/>
      <c r="N2" s="3107"/>
      <c r="O2" s="3107"/>
      <c r="P2" s="3108"/>
    </row>
    <row r="3" spans="2:17" ht="15.75" x14ac:dyDescent="0.25">
      <c r="B3" s="3030" t="s">
        <v>1839</v>
      </c>
      <c r="C3" s="3031"/>
      <c r="D3" s="3031"/>
      <c r="E3" s="3031"/>
      <c r="F3" s="3031"/>
      <c r="G3" s="3031"/>
      <c r="H3" s="3031"/>
      <c r="I3" s="3031"/>
      <c r="J3" s="3031"/>
      <c r="K3" s="3031"/>
      <c r="L3" s="3031"/>
      <c r="M3" s="3031"/>
      <c r="N3" s="3031"/>
      <c r="O3" s="3031"/>
      <c r="P3" s="3032"/>
    </row>
    <row r="4" spans="2:17" ht="15.75" x14ac:dyDescent="0.25">
      <c r="B4" s="3033" t="s">
        <v>0</v>
      </c>
      <c r="C4" s="3034"/>
      <c r="D4" s="3034"/>
      <c r="E4" s="3034"/>
      <c r="F4" s="3034"/>
      <c r="G4" s="3034"/>
      <c r="H4" s="3034"/>
      <c r="I4" s="3034"/>
      <c r="J4" s="3034"/>
      <c r="K4" s="3034"/>
      <c r="L4" s="3034"/>
      <c r="M4" s="3034"/>
      <c r="N4" s="3034"/>
      <c r="O4" s="3034"/>
      <c r="P4" s="3035"/>
    </row>
    <row r="5" spans="2:17" ht="16.5" thickBot="1" x14ac:dyDescent="0.3">
      <c r="B5" s="3024" t="s">
        <v>3</v>
      </c>
      <c r="C5" s="3025"/>
      <c r="D5" s="3025"/>
      <c r="E5" s="3025"/>
      <c r="F5" s="3025"/>
      <c r="G5" s="3025"/>
      <c r="H5" s="3025"/>
      <c r="I5" s="3025"/>
      <c r="J5" s="3025"/>
      <c r="K5" s="3025"/>
      <c r="L5" s="3025"/>
      <c r="M5" s="3025"/>
      <c r="N5" s="3025"/>
      <c r="O5" s="3025"/>
      <c r="P5" s="3026"/>
    </row>
    <row r="6" spans="2:17" x14ac:dyDescent="0.25">
      <c r="B6" s="1274" t="s">
        <v>1435</v>
      </c>
      <c r="C6" s="1275"/>
      <c r="D6" s="1275"/>
      <c r="E6" s="1275"/>
      <c r="F6" s="1395"/>
      <c r="G6" s="1395"/>
      <c r="H6" s="1275"/>
      <c r="I6" s="1275"/>
      <c r="J6" s="1275"/>
      <c r="K6" s="1275"/>
      <c r="L6" s="1275"/>
      <c r="M6" s="1275"/>
      <c r="N6" s="1396"/>
      <c r="O6" s="3036" t="s">
        <v>2454</v>
      </c>
      <c r="P6" s="3037"/>
    </row>
    <row r="7" spans="2:17" x14ac:dyDescent="0.25">
      <c r="B7" s="1288"/>
      <c r="C7" s="1247"/>
      <c r="D7" s="1247"/>
      <c r="E7" s="1247"/>
      <c r="F7" s="1042"/>
      <c r="G7" s="1042"/>
      <c r="H7" s="1247"/>
      <c r="I7" s="1247"/>
      <c r="J7" s="1247"/>
      <c r="K7" s="1247"/>
      <c r="L7" s="1247"/>
      <c r="M7" s="1247"/>
      <c r="N7" s="1043"/>
      <c r="O7" s="1044"/>
      <c r="P7" s="1316" t="s">
        <v>1436</v>
      </c>
    </row>
    <row r="8" spans="2:17" x14ac:dyDescent="0.25">
      <c r="B8" s="3038" t="s">
        <v>1460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40"/>
    </row>
    <row r="9" spans="2:17" x14ac:dyDescent="0.25">
      <c r="B9" s="1188" t="s">
        <v>4</v>
      </c>
      <c r="C9" s="1255">
        <v>7122</v>
      </c>
      <c r="D9" s="1247"/>
      <c r="E9" s="1247"/>
      <c r="F9" s="3000"/>
      <c r="G9" s="3000"/>
      <c r="H9" s="3000"/>
      <c r="I9" s="3000"/>
      <c r="J9" s="3000"/>
      <c r="K9" s="1358"/>
      <c r="L9" s="1358"/>
      <c r="M9" s="1358"/>
      <c r="N9" s="1358"/>
      <c r="O9" s="1358"/>
      <c r="P9" s="1363"/>
    </row>
    <row r="10" spans="2:17" ht="15.75" thickBot="1" x14ac:dyDescent="0.3">
      <c r="B10" s="1292"/>
      <c r="C10" s="1293"/>
      <c r="D10" s="1293"/>
      <c r="E10" s="1293"/>
      <c r="F10" s="1397"/>
      <c r="G10" s="1397"/>
      <c r="H10" s="1293"/>
      <c r="I10" s="1293"/>
      <c r="J10" s="3022" t="s">
        <v>1439</v>
      </c>
      <c r="K10" s="3022"/>
      <c r="L10" s="3022"/>
      <c r="M10" s="3022"/>
      <c r="N10" s="3022"/>
      <c r="O10" s="3022"/>
      <c r="P10" s="3023"/>
    </row>
    <row r="11" spans="2:17" ht="15" customHeight="1" thickBot="1" x14ac:dyDescent="0.3">
      <c r="B11" s="3013" t="s">
        <v>1461</v>
      </c>
      <c r="C11" s="3014"/>
      <c r="D11" s="3014"/>
      <c r="E11" s="3014"/>
      <c r="F11" s="3014"/>
      <c r="G11" s="3015"/>
      <c r="H11" s="2986" t="s">
        <v>1516</v>
      </c>
      <c r="I11" s="2986"/>
      <c r="J11" s="2987"/>
      <c r="K11" s="3020" t="s">
        <v>7</v>
      </c>
      <c r="L11" s="3110" t="s">
        <v>678</v>
      </c>
      <c r="M11" s="3112" t="s">
        <v>14</v>
      </c>
      <c r="N11" s="3114" t="s">
        <v>1441</v>
      </c>
      <c r="O11" s="3116" t="s">
        <v>1464</v>
      </c>
      <c r="P11" s="2998" t="s">
        <v>8</v>
      </c>
      <c r="Q11" s="1288"/>
    </row>
    <row r="12" spans="2:17" ht="55.5" thickBot="1" x14ac:dyDescent="0.3">
      <c r="B12" s="1426" t="s">
        <v>1480</v>
      </c>
      <c r="C12" s="1390" t="s">
        <v>1481</v>
      </c>
      <c r="D12" s="1391" t="s">
        <v>1482</v>
      </c>
      <c r="E12" s="1392" t="s">
        <v>1483</v>
      </c>
      <c r="F12" s="874" t="s">
        <v>1484</v>
      </c>
      <c r="G12" s="875" t="s">
        <v>1499</v>
      </c>
      <c r="H12" s="3051"/>
      <c r="I12" s="3052"/>
      <c r="J12" s="3053"/>
      <c r="K12" s="3109"/>
      <c r="L12" s="3111"/>
      <c r="M12" s="3113"/>
      <c r="N12" s="3115"/>
      <c r="O12" s="3117"/>
      <c r="P12" s="3118"/>
      <c r="Q12" s="1288"/>
    </row>
    <row r="13" spans="2:17" ht="15.75" thickBot="1" x14ac:dyDescent="0.3">
      <c r="B13" s="3013">
        <v>1</v>
      </c>
      <c r="C13" s="3014"/>
      <c r="D13" s="3014"/>
      <c r="E13" s="3014"/>
      <c r="F13" s="3014"/>
      <c r="G13" s="3015"/>
      <c r="H13" s="3048">
        <v>2</v>
      </c>
      <c r="I13" s="3048"/>
      <c r="J13" s="3049"/>
      <c r="K13" s="871">
        <v>3</v>
      </c>
      <c r="L13" s="871">
        <v>4</v>
      </c>
      <c r="M13" s="871"/>
      <c r="N13" s="871">
        <v>5</v>
      </c>
      <c r="O13" s="876">
        <v>6</v>
      </c>
      <c r="P13" s="1914">
        <v>7</v>
      </c>
      <c r="Q13" s="1288"/>
    </row>
    <row r="14" spans="2:17" x14ac:dyDescent="0.25">
      <c r="B14" s="50">
        <v>1</v>
      </c>
      <c r="C14" s="1936">
        <v>1</v>
      </c>
      <c r="D14" s="1271">
        <v>9</v>
      </c>
      <c r="E14" s="1334"/>
      <c r="F14" s="1334"/>
      <c r="G14" s="657"/>
      <c r="H14" s="2995" t="s">
        <v>1517</v>
      </c>
      <c r="I14" s="2996"/>
      <c r="J14" s="2997"/>
      <c r="K14" s="1046"/>
      <c r="L14" s="1046"/>
      <c r="M14" s="1046"/>
      <c r="N14" s="998"/>
      <c r="O14" s="1965"/>
      <c r="P14" s="1019"/>
      <c r="Q14" s="1288"/>
    </row>
    <row r="15" spans="2:17" x14ac:dyDescent="0.25">
      <c r="B15" s="809">
        <v>1</v>
      </c>
      <c r="C15" s="1562">
        <v>1</v>
      </c>
      <c r="D15" s="1252">
        <v>9</v>
      </c>
      <c r="E15" s="1336" t="s">
        <v>677</v>
      </c>
      <c r="F15" s="1336" t="s">
        <v>660</v>
      </c>
      <c r="G15" s="1057"/>
      <c r="H15" s="2982" t="s">
        <v>1518</v>
      </c>
      <c r="I15" s="2983"/>
      <c r="J15" s="2984"/>
      <c r="K15" s="1046"/>
      <c r="L15" s="1046"/>
      <c r="M15" s="1046"/>
      <c r="N15" s="1966"/>
      <c r="O15" s="1966"/>
      <c r="P15" s="1967"/>
      <c r="Q15" s="1288"/>
    </row>
    <row r="16" spans="2:17" x14ac:dyDescent="0.25">
      <c r="B16" s="809">
        <v>1</v>
      </c>
      <c r="C16" s="1562">
        <v>1</v>
      </c>
      <c r="D16" s="1252">
        <v>9</v>
      </c>
      <c r="E16" s="1336" t="s">
        <v>677</v>
      </c>
      <c r="F16" s="1336" t="s">
        <v>726</v>
      </c>
      <c r="G16" s="1060"/>
      <c r="H16" s="2995" t="s">
        <v>1832</v>
      </c>
      <c r="I16" s="2996"/>
      <c r="J16" s="2997"/>
      <c r="K16" s="1046"/>
      <c r="L16" s="1046"/>
      <c r="M16" s="1046"/>
      <c r="N16" s="1966">
        <v>791671.25</v>
      </c>
      <c r="O16" s="1968">
        <v>593753.4</v>
      </c>
      <c r="P16" s="1967">
        <v>791671.25</v>
      </c>
      <c r="Q16" s="1288"/>
    </row>
    <row r="17" spans="1:17" x14ac:dyDescent="0.25">
      <c r="B17" s="809">
        <v>1</v>
      </c>
      <c r="C17" s="1562">
        <v>1</v>
      </c>
      <c r="D17" s="1252">
        <v>9</v>
      </c>
      <c r="E17" s="1336" t="s">
        <v>677</v>
      </c>
      <c r="F17" s="1336" t="s">
        <v>727</v>
      </c>
      <c r="G17" s="1055"/>
      <c r="H17" s="2982" t="s">
        <v>1833</v>
      </c>
      <c r="I17" s="2983"/>
      <c r="J17" s="2984"/>
      <c r="K17" s="1046"/>
      <c r="L17" s="1046"/>
      <c r="M17" s="1046"/>
      <c r="N17" s="1969"/>
      <c r="O17" s="1969"/>
      <c r="P17" s="1970"/>
      <c r="Q17" s="1288"/>
    </row>
    <row r="18" spans="1:17" x14ac:dyDescent="0.25">
      <c r="A18" s="1246" t="s">
        <v>531</v>
      </c>
      <c r="B18" s="809">
        <v>1</v>
      </c>
      <c r="C18" s="1562">
        <v>1</v>
      </c>
      <c r="D18" s="1252">
        <v>9</v>
      </c>
      <c r="E18" s="1336" t="s">
        <v>677</v>
      </c>
      <c r="F18" s="1336" t="s">
        <v>860</v>
      </c>
      <c r="G18" s="1057"/>
      <c r="H18" s="2995" t="s">
        <v>1834</v>
      </c>
      <c r="I18" s="2996"/>
      <c r="J18" s="2997"/>
      <c r="K18" s="1047">
        <v>30</v>
      </c>
      <c r="L18" s="1047">
        <v>9996</v>
      </c>
      <c r="M18" s="1047">
        <v>102</v>
      </c>
      <c r="N18" s="1967">
        <v>1451663.02</v>
      </c>
      <c r="O18" s="1966">
        <v>1088747.28</v>
      </c>
      <c r="P18" s="1967">
        <v>2451663.02</v>
      </c>
      <c r="Q18" s="1288"/>
    </row>
    <row r="19" spans="1:17" x14ac:dyDescent="0.25">
      <c r="B19" s="48">
        <v>1</v>
      </c>
      <c r="C19" s="1933">
        <v>3</v>
      </c>
      <c r="D19" s="1262"/>
      <c r="E19" s="1332"/>
      <c r="F19" s="1332"/>
      <c r="G19" s="1056"/>
      <c r="H19" s="2982" t="s">
        <v>1519</v>
      </c>
      <c r="I19" s="2983"/>
      <c r="J19" s="2984"/>
      <c r="K19" s="1047"/>
      <c r="L19" s="1047"/>
      <c r="M19" s="1047"/>
      <c r="N19" s="1966"/>
      <c r="O19" s="1966"/>
      <c r="P19" s="1967"/>
      <c r="Q19" s="1288"/>
    </row>
    <row r="20" spans="1:17" x14ac:dyDescent="0.25">
      <c r="B20" s="48">
        <v>1</v>
      </c>
      <c r="C20" s="1933">
        <v>3</v>
      </c>
      <c r="D20" s="1262">
        <v>1</v>
      </c>
      <c r="E20" s="1332"/>
      <c r="F20" s="1332"/>
      <c r="G20" s="1056"/>
      <c r="H20" s="2995" t="s">
        <v>1520</v>
      </c>
      <c r="I20" s="2996"/>
      <c r="J20" s="2997"/>
      <c r="K20" s="1046"/>
      <c r="L20" s="1051"/>
      <c r="M20" s="1051"/>
      <c r="N20" s="1966"/>
      <c r="O20" s="1966"/>
      <c r="P20" s="1967"/>
      <c r="Q20" s="1288"/>
    </row>
    <row r="21" spans="1:17" x14ac:dyDescent="0.25">
      <c r="B21" s="809">
        <v>1</v>
      </c>
      <c r="C21" s="1562">
        <v>3</v>
      </c>
      <c r="D21" s="1252">
        <v>1</v>
      </c>
      <c r="E21" s="1336" t="s">
        <v>677</v>
      </c>
      <c r="F21" s="1336"/>
      <c r="G21" s="1057"/>
      <c r="H21" s="2982" t="s">
        <v>1521</v>
      </c>
      <c r="I21" s="2983"/>
      <c r="J21" s="2984"/>
      <c r="K21" s="1047"/>
      <c r="L21" s="1054"/>
      <c r="M21" s="1047"/>
      <c r="N21" s="1966"/>
      <c r="O21" s="1966"/>
      <c r="P21" s="1967"/>
      <c r="Q21" s="1288"/>
    </row>
    <row r="22" spans="1:17" x14ac:dyDescent="0.25">
      <c r="B22" s="809">
        <v>1</v>
      </c>
      <c r="C22" s="1562">
        <v>3</v>
      </c>
      <c r="D22" s="1252">
        <v>1</v>
      </c>
      <c r="E22" s="1336" t="s">
        <v>677</v>
      </c>
      <c r="F22" s="1336" t="s">
        <v>598</v>
      </c>
      <c r="G22" s="1057"/>
      <c r="H22" s="2995" t="s">
        <v>1523</v>
      </c>
      <c r="I22" s="2996"/>
      <c r="J22" s="2997"/>
      <c r="K22" s="1046"/>
      <c r="L22" s="1046"/>
      <c r="M22" s="1046"/>
      <c r="N22" s="1966"/>
      <c r="O22" s="1966"/>
      <c r="P22" s="1967"/>
      <c r="Q22" s="1288"/>
    </row>
    <row r="23" spans="1:17" x14ac:dyDescent="0.25">
      <c r="B23" s="809">
        <v>1</v>
      </c>
      <c r="C23" s="1562">
        <v>3</v>
      </c>
      <c r="D23" s="1252">
        <v>1</v>
      </c>
      <c r="E23" s="1336" t="s">
        <v>677</v>
      </c>
      <c r="F23" s="1336" t="s">
        <v>610</v>
      </c>
      <c r="G23" s="1057"/>
      <c r="H23" s="2982" t="s">
        <v>1835</v>
      </c>
      <c r="I23" s="2983"/>
      <c r="J23" s="2984"/>
      <c r="K23" s="1046"/>
      <c r="L23" s="1046"/>
      <c r="M23" s="1046"/>
      <c r="N23" s="1966"/>
      <c r="O23" s="1966"/>
      <c r="P23" s="1967"/>
      <c r="Q23" s="1288"/>
    </row>
    <row r="24" spans="1:17" x14ac:dyDescent="0.25">
      <c r="B24" s="809">
        <v>1</v>
      </c>
      <c r="C24" s="1562">
        <v>3</v>
      </c>
      <c r="D24" s="1252">
        <v>1</v>
      </c>
      <c r="E24" s="1053" t="s">
        <v>675</v>
      </c>
      <c r="F24" s="1050"/>
      <c r="G24" s="1050"/>
      <c r="H24" s="2995" t="s">
        <v>1836</v>
      </c>
      <c r="I24" s="2996"/>
      <c r="J24" s="2997"/>
      <c r="K24" s="1046"/>
      <c r="L24" s="1046"/>
      <c r="M24" s="1046"/>
      <c r="N24" s="1966"/>
      <c r="O24" s="1966"/>
      <c r="P24" s="1967"/>
      <c r="Q24" s="1288"/>
    </row>
    <row r="25" spans="1:17" x14ac:dyDescent="0.25">
      <c r="B25" s="809">
        <v>1</v>
      </c>
      <c r="C25" s="1562">
        <v>3</v>
      </c>
      <c r="D25" s="1252">
        <v>1</v>
      </c>
      <c r="E25" s="1336" t="s">
        <v>675</v>
      </c>
      <c r="F25" s="1050" t="s">
        <v>598</v>
      </c>
      <c r="G25" s="1050"/>
      <c r="H25" s="2982" t="s">
        <v>1837</v>
      </c>
      <c r="I25" s="2983"/>
      <c r="J25" s="2984"/>
      <c r="K25" s="1046"/>
      <c r="L25" s="1046"/>
      <c r="M25" s="1046"/>
      <c r="N25" s="1966"/>
      <c r="O25" s="1966"/>
      <c r="P25" s="1967"/>
      <c r="Q25" s="1288"/>
    </row>
    <row r="26" spans="1:17" x14ac:dyDescent="0.25">
      <c r="B26" s="809">
        <v>1</v>
      </c>
      <c r="C26" s="1562">
        <v>3</v>
      </c>
      <c r="D26" s="1252">
        <v>1</v>
      </c>
      <c r="E26" s="1336" t="s">
        <v>675</v>
      </c>
      <c r="F26" s="1336" t="s">
        <v>610</v>
      </c>
      <c r="G26" s="1057"/>
      <c r="H26" s="2995" t="s">
        <v>1524</v>
      </c>
      <c r="I26" s="2996"/>
      <c r="J26" s="2997"/>
      <c r="K26" s="1046"/>
      <c r="L26" s="1046"/>
      <c r="M26" s="1046"/>
      <c r="N26" s="1969"/>
      <c r="O26" s="1969"/>
      <c r="P26" s="1970"/>
      <c r="Q26" s="1288"/>
    </row>
    <row r="27" spans="1:17" x14ac:dyDescent="0.25">
      <c r="B27" s="48">
        <v>1</v>
      </c>
      <c r="C27" s="1933">
        <v>3</v>
      </c>
      <c r="D27" s="1262">
        <v>2</v>
      </c>
      <c r="E27" s="1332"/>
      <c r="F27" s="1332"/>
      <c r="G27" s="1056"/>
      <c r="H27" s="2982" t="s">
        <v>1525</v>
      </c>
      <c r="I27" s="2983"/>
      <c r="J27" s="2984"/>
      <c r="K27" s="1046"/>
      <c r="L27" s="1046"/>
      <c r="M27" s="1046"/>
      <c r="N27" s="1966"/>
      <c r="O27" s="1966"/>
      <c r="P27" s="1971"/>
    </row>
    <row r="28" spans="1:17" x14ac:dyDescent="0.25">
      <c r="B28" s="48">
        <v>1</v>
      </c>
      <c r="C28" s="1933">
        <v>3</v>
      </c>
      <c r="D28" s="1262">
        <v>2</v>
      </c>
      <c r="E28" s="1332" t="s">
        <v>677</v>
      </c>
      <c r="F28" s="1332"/>
      <c r="G28" s="1056"/>
      <c r="H28" s="2995" t="s">
        <v>1526</v>
      </c>
      <c r="I28" s="2996"/>
      <c r="J28" s="2997"/>
      <c r="K28" s="1046"/>
      <c r="L28" s="1046"/>
      <c r="M28" s="1046"/>
      <c r="N28" s="1966"/>
      <c r="O28" s="1966"/>
      <c r="P28" s="1967"/>
      <c r="Q28" s="1288"/>
    </row>
    <row r="29" spans="1:17" ht="15.75" thickBot="1" x14ac:dyDescent="0.3">
      <c r="B29" s="1411">
        <v>1</v>
      </c>
      <c r="C29" s="1412">
        <v>3</v>
      </c>
      <c r="D29" s="1061">
        <v>2</v>
      </c>
      <c r="E29" s="1062" t="s">
        <v>677</v>
      </c>
      <c r="F29" s="1062" t="s">
        <v>598</v>
      </c>
      <c r="G29" s="1427"/>
      <c r="H29" s="2982" t="s">
        <v>1838</v>
      </c>
      <c r="I29" s="2983"/>
      <c r="J29" s="2984"/>
      <c r="K29" s="1046"/>
      <c r="L29" s="1046"/>
      <c r="M29" s="1046"/>
      <c r="N29" s="1966"/>
      <c r="O29" s="1966"/>
      <c r="P29" s="1967"/>
      <c r="Q29" s="1288"/>
    </row>
    <row r="30" spans="1:17" ht="15.75" thickBot="1" x14ac:dyDescent="0.3">
      <c r="B30" s="3009" t="s">
        <v>9</v>
      </c>
      <c r="C30" s="3010"/>
      <c r="D30" s="3010"/>
      <c r="E30" s="3010"/>
      <c r="F30" s="3010"/>
      <c r="G30" s="3010"/>
      <c r="H30" s="3010"/>
      <c r="I30" s="3010"/>
      <c r="J30" s="3011"/>
      <c r="K30" s="1410"/>
      <c r="L30" s="1400"/>
      <c r="M30" s="1064"/>
      <c r="N30" s="1972">
        <f>SUM(N14:N29)</f>
        <v>2243334.27</v>
      </c>
      <c r="O30" s="1973">
        <f>SUM(O14:O29)</f>
        <v>1682500.6800000002</v>
      </c>
      <c r="P30" s="1973">
        <f>SUM(P15:P29)</f>
        <v>3243334.27</v>
      </c>
      <c r="Q30" s="1288"/>
    </row>
    <row r="31" spans="1:17" x14ac:dyDescent="0.25">
      <c r="B31" s="3119"/>
      <c r="C31" s="3120"/>
      <c r="D31" s="3120"/>
      <c r="E31" s="3120"/>
      <c r="F31" s="1424"/>
      <c r="G31" s="1424"/>
      <c r="H31" s="394"/>
      <c r="I31" s="3120"/>
      <c r="J31" s="3120"/>
      <c r="K31" s="3120"/>
      <c r="L31" s="394"/>
      <c r="M31" s="394"/>
      <c r="N31" s="3120"/>
      <c r="O31" s="3120"/>
      <c r="P31" s="395"/>
    </row>
    <row r="32" spans="1:17" ht="15.75" thickBot="1" x14ac:dyDescent="0.3">
      <c r="B32" s="1956"/>
      <c r="C32" s="1296"/>
      <c r="D32" s="1296"/>
      <c r="E32" s="1296"/>
      <c r="F32" s="1296"/>
      <c r="G32" s="1296"/>
      <c r="H32" s="1296"/>
      <c r="I32" s="1296"/>
      <c r="J32" s="813"/>
      <c r="K32" s="1296"/>
      <c r="L32" s="1296"/>
      <c r="M32" s="1296"/>
      <c r="N32" s="1296"/>
      <c r="O32" s="1296"/>
      <c r="P32" s="1326"/>
    </row>
    <row r="33" spans="2:16" x14ac:dyDescent="0.25">
      <c r="B33" s="3102" t="s">
        <v>10</v>
      </c>
      <c r="C33" s="3036"/>
      <c r="D33" s="3036"/>
      <c r="E33" s="3036"/>
      <c r="F33" s="3036"/>
      <c r="G33" s="3036"/>
      <c r="H33" s="3036"/>
      <c r="I33" s="1296"/>
      <c r="J33" s="1931" t="s">
        <v>15</v>
      </c>
      <c r="K33" s="1296"/>
      <c r="L33" s="1296"/>
      <c r="M33" s="1296"/>
      <c r="N33" s="3036" t="s">
        <v>12</v>
      </c>
      <c r="O33" s="3036"/>
      <c r="P33" s="1326"/>
    </row>
    <row r="34" spans="2:16" ht="15.75" thickBot="1" x14ac:dyDescent="0.3">
      <c r="B34" s="812"/>
      <c r="C34" s="813"/>
      <c r="D34" s="813"/>
      <c r="E34" s="813"/>
      <c r="F34" s="813"/>
      <c r="G34" s="813"/>
      <c r="H34" s="813"/>
      <c r="I34" s="813"/>
      <c r="J34" s="813"/>
      <c r="K34" s="813"/>
      <c r="L34" s="813"/>
      <c r="M34" s="813"/>
      <c r="N34" s="813"/>
      <c r="O34" s="813"/>
      <c r="P34" s="1425"/>
    </row>
    <row r="35" spans="2:16" x14ac:dyDescent="0.25">
      <c r="B35" s="870"/>
      <c r="C35" s="870"/>
      <c r="D35" s="870"/>
      <c r="E35" s="870"/>
      <c r="F35" s="870"/>
      <c r="G35" s="870"/>
      <c r="H35" s="870"/>
      <c r="I35" s="870"/>
      <c r="J35" s="870"/>
      <c r="K35" s="870"/>
      <c r="L35" s="870"/>
      <c r="M35" s="870"/>
      <c r="N35" s="870"/>
      <c r="O35" s="870"/>
      <c r="P35" s="870">
        <v>10</v>
      </c>
    </row>
  </sheetData>
  <mergeCells count="40">
    <mergeCell ref="H27:J27"/>
    <mergeCell ref="H28:J28"/>
    <mergeCell ref="H29:J29"/>
    <mergeCell ref="H22:J22"/>
    <mergeCell ref="H23:J23"/>
    <mergeCell ref="H24:J24"/>
    <mergeCell ref="H25:J25"/>
    <mergeCell ref="H26:J26"/>
    <mergeCell ref="B33:H33"/>
    <mergeCell ref="N33:O33"/>
    <mergeCell ref="B30:J30"/>
    <mergeCell ref="H13:J13"/>
    <mergeCell ref="B31:E31"/>
    <mergeCell ref="I31:K31"/>
    <mergeCell ref="N31:O31"/>
    <mergeCell ref="B13:G13"/>
    <mergeCell ref="H14:J14"/>
    <mergeCell ref="H15:J15"/>
    <mergeCell ref="H16:J16"/>
    <mergeCell ref="H17:J17"/>
    <mergeCell ref="H18:J18"/>
    <mergeCell ref="H19:J19"/>
    <mergeCell ref="H20:J20"/>
    <mergeCell ref="H21:J21"/>
    <mergeCell ref="F9:J9"/>
    <mergeCell ref="J10:P10"/>
    <mergeCell ref="B11:G11"/>
    <mergeCell ref="H11:J12"/>
    <mergeCell ref="K11:K12"/>
    <mergeCell ref="L11:L12"/>
    <mergeCell ref="M11:M12"/>
    <mergeCell ref="N11:N12"/>
    <mergeCell ref="O11:O12"/>
    <mergeCell ref="P11:P12"/>
    <mergeCell ref="B8:P8"/>
    <mergeCell ref="B2:P2"/>
    <mergeCell ref="B3:P3"/>
    <mergeCell ref="B4:P4"/>
    <mergeCell ref="B5:P5"/>
    <mergeCell ref="O6:P6"/>
  </mergeCells>
  <pageMargins left="1.1023622047244095" right="0.70866141732283472" top="0.74803149606299213" bottom="0.74803149606299213" header="0.31496062992125984" footer="0.31496062992125984"/>
  <pageSetup paperSize="5" scale="81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M47"/>
  <sheetViews>
    <sheetView topLeftCell="B1" zoomScale="130" zoomScaleNormal="130" workbookViewId="0">
      <selection activeCell="M15" sqref="M15:M45"/>
    </sheetView>
  </sheetViews>
  <sheetFormatPr baseColWidth="10" defaultRowHeight="15" x14ac:dyDescent="0.25"/>
  <cols>
    <col min="1" max="1" width="11.5703125" style="1246"/>
    <col min="2" max="2" width="10.140625" customWidth="1"/>
    <col min="3" max="3" width="8.7109375" customWidth="1"/>
    <col min="4" max="4" width="9.140625" customWidth="1"/>
    <col min="5" max="5" width="7" customWidth="1"/>
    <col min="6" max="6" width="9.85546875" customWidth="1"/>
    <col min="9" max="9" width="13.7109375" customWidth="1"/>
    <col min="10" max="10" width="12.28515625" customWidth="1"/>
  </cols>
  <sheetData>
    <row r="1" spans="2:13" ht="13.5" customHeight="1" x14ac:dyDescent="0.25">
      <c r="B1" s="1582"/>
      <c r="C1" s="3500" t="s">
        <v>74</v>
      </c>
      <c r="D1" s="3500"/>
      <c r="E1" s="3500"/>
      <c r="F1" s="3500"/>
      <c r="G1" s="3500"/>
      <c r="H1" s="3500"/>
      <c r="I1" s="3500"/>
      <c r="J1" s="3500"/>
      <c r="K1" s="3500"/>
      <c r="L1" s="3500"/>
      <c r="M1" s="3500"/>
    </row>
    <row r="2" spans="2:13" ht="12" customHeight="1" x14ac:dyDescent="0.25">
      <c r="B2" s="1582"/>
      <c r="C2" s="3500" t="s">
        <v>18</v>
      </c>
      <c r="D2" s="3500"/>
      <c r="E2" s="3500"/>
      <c r="F2" s="3500"/>
      <c r="G2" s="3500"/>
      <c r="H2" s="3500"/>
      <c r="I2" s="3500"/>
      <c r="J2" s="3500"/>
      <c r="K2" s="3500"/>
      <c r="L2" s="3500"/>
      <c r="M2" s="3500"/>
    </row>
    <row r="3" spans="2:13" ht="12" customHeight="1" x14ac:dyDescent="0.25">
      <c r="B3" s="1582"/>
      <c r="C3" s="3500" t="s">
        <v>1742</v>
      </c>
      <c r="D3" s="3500"/>
      <c r="E3" s="3500"/>
      <c r="F3" s="3500"/>
      <c r="G3" s="3500"/>
      <c r="H3" s="3500"/>
      <c r="I3" s="3500"/>
      <c r="J3" s="3500"/>
      <c r="K3" s="3500"/>
      <c r="L3" s="3500"/>
      <c r="M3" s="3500"/>
    </row>
    <row r="4" spans="2:13" ht="11.45" customHeight="1" thickBot="1" x14ac:dyDescent="0.3">
      <c r="B4" s="1582"/>
      <c r="C4" s="3500" t="s">
        <v>2459</v>
      </c>
      <c r="D4" s="3500"/>
      <c r="E4" s="3500"/>
      <c r="F4" s="3500"/>
      <c r="G4" s="3500"/>
      <c r="H4" s="3500"/>
      <c r="I4" s="3500"/>
      <c r="J4" s="3500"/>
      <c r="K4" s="3500"/>
      <c r="L4" s="3500"/>
      <c r="M4" s="3500"/>
    </row>
    <row r="5" spans="2:13" ht="13.15" customHeight="1" thickBot="1" x14ac:dyDescent="0.3">
      <c r="B5" s="1582" t="s">
        <v>500</v>
      </c>
      <c r="C5" s="233" t="s">
        <v>4</v>
      </c>
      <c r="D5" s="825"/>
      <c r="E5" s="1701">
        <v>7122</v>
      </c>
      <c r="F5" s="1702" t="s">
        <v>109</v>
      </c>
      <c r="G5" s="1702"/>
      <c r="H5" s="1702"/>
      <c r="I5" s="1702"/>
      <c r="J5" s="1702"/>
      <c r="K5" s="1702"/>
      <c r="L5" s="1702"/>
      <c r="M5" s="1702"/>
    </row>
    <row r="6" spans="2:13" ht="12.75" customHeight="1" thickBot="1" x14ac:dyDescent="0.3">
      <c r="B6" s="1582"/>
      <c r="C6" s="233" t="s">
        <v>76</v>
      </c>
      <c r="D6" s="825"/>
      <c r="E6" s="1703">
        <v>1</v>
      </c>
      <c r="F6" s="398" t="s">
        <v>1641</v>
      </c>
      <c r="G6" s="398"/>
      <c r="H6" s="398"/>
      <c r="I6" s="398"/>
      <c r="J6" s="1704"/>
      <c r="K6" s="1704"/>
      <c r="L6" s="1704"/>
      <c r="M6" s="1704"/>
    </row>
    <row r="7" spans="2:13" ht="12" customHeight="1" thickBot="1" x14ac:dyDescent="0.3">
      <c r="B7" s="1582"/>
      <c r="C7" s="233" t="s">
        <v>77</v>
      </c>
      <c r="D7" s="825"/>
      <c r="E7" s="1705">
        <v>0</v>
      </c>
      <c r="F7" s="3654" t="s">
        <v>1641</v>
      </c>
      <c r="G7" s="3164"/>
      <c r="H7" s="3164"/>
      <c r="I7" s="331"/>
      <c r="J7" s="331"/>
      <c r="K7" s="331"/>
      <c r="L7" s="331"/>
      <c r="M7" s="331"/>
    </row>
    <row r="8" spans="2:13" ht="10.5" customHeight="1" thickBot="1" x14ac:dyDescent="0.3">
      <c r="B8" s="1582"/>
      <c r="C8" s="233" t="s">
        <v>78</v>
      </c>
      <c r="D8" s="825"/>
      <c r="E8" s="1703">
        <v>0</v>
      </c>
      <c r="F8" s="331" t="s">
        <v>253</v>
      </c>
      <c r="G8" s="331"/>
      <c r="H8" s="331"/>
      <c r="I8" s="331"/>
      <c r="J8" s="331"/>
      <c r="K8" s="331"/>
      <c r="L8" s="331"/>
      <c r="M8" s="331"/>
    </row>
    <row r="9" spans="2:13" ht="10.5" customHeight="1" thickBot="1" x14ac:dyDescent="0.3">
      <c r="B9" s="1582"/>
      <c r="C9" s="233" t="s">
        <v>79</v>
      </c>
      <c r="D9" s="233"/>
      <c r="E9" s="1703">
        <v>3</v>
      </c>
      <c r="F9" s="331" t="s">
        <v>253</v>
      </c>
      <c r="G9" s="331"/>
      <c r="H9" s="331"/>
      <c r="I9" s="331"/>
      <c r="J9" s="331"/>
      <c r="K9" s="331"/>
      <c r="L9" s="331"/>
      <c r="M9" s="331"/>
    </row>
    <row r="10" spans="2:13" ht="11.25" customHeight="1" thickBot="1" x14ac:dyDescent="0.3">
      <c r="B10" s="1582"/>
      <c r="C10" s="233" t="s">
        <v>1944</v>
      </c>
      <c r="D10" s="233"/>
      <c r="E10" s="825"/>
      <c r="F10" s="1706" t="s">
        <v>72</v>
      </c>
      <c r="G10" s="1706"/>
      <c r="H10" s="1706"/>
      <c r="I10" s="1706"/>
      <c r="J10" s="331"/>
      <c r="K10" s="331"/>
      <c r="L10" s="331"/>
      <c r="M10" s="1694"/>
    </row>
    <row r="11" spans="2:13" ht="12" customHeight="1" thickBot="1" x14ac:dyDescent="0.3">
      <c r="B11" s="1582"/>
      <c r="C11" s="233" t="s">
        <v>80</v>
      </c>
      <c r="D11" s="825"/>
      <c r="E11" s="1707">
        <v>1101</v>
      </c>
      <c r="F11" s="825"/>
      <c r="G11" s="825"/>
      <c r="H11" s="825" t="s">
        <v>862</v>
      </c>
      <c r="I11" s="825"/>
      <c r="J11" s="825"/>
      <c r="K11" s="825"/>
      <c r="L11" s="825"/>
      <c r="M11" s="825"/>
    </row>
    <row r="12" spans="2:13" ht="15.75" thickBot="1" x14ac:dyDescent="0.3">
      <c r="B12" s="3009" t="s">
        <v>107</v>
      </c>
      <c r="C12" s="3010"/>
      <c r="D12" s="3010"/>
      <c r="E12" s="3010"/>
      <c r="F12" s="3011"/>
      <c r="G12" s="3243" t="s">
        <v>115</v>
      </c>
      <c r="H12" s="3244"/>
      <c r="I12" s="3245"/>
      <c r="J12" s="3009" t="s">
        <v>85</v>
      </c>
      <c r="K12" s="3011"/>
      <c r="L12" s="3009" t="s">
        <v>118</v>
      </c>
      <c r="M12" s="3011"/>
    </row>
    <row r="13" spans="2:13" ht="24" customHeight="1" thickBot="1" x14ac:dyDescent="0.3">
      <c r="B13" s="100" t="s">
        <v>671</v>
      </c>
      <c r="C13" s="495" t="s">
        <v>111</v>
      </c>
      <c r="D13" s="495" t="s">
        <v>112</v>
      </c>
      <c r="E13" s="2113" t="s">
        <v>113</v>
      </c>
      <c r="F13" s="495" t="s">
        <v>114</v>
      </c>
      <c r="G13" s="3217"/>
      <c r="H13" s="3218"/>
      <c r="I13" s="3219"/>
      <c r="J13" s="99" t="s">
        <v>116</v>
      </c>
      <c r="K13" s="120" t="s">
        <v>117</v>
      </c>
      <c r="L13" s="99" t="s">
        <v>116</v>
      </c>
      <c r="M13" s="99" t="s">
        <v>117</v>
      </c>
    </row>
    <row r="14" spans="2:13" ht="14.25" customHeight="1" thickBot="1" x14ac:dyDescent="0.3">
      <c r="B14" s="2104">
        <v>1</v>
      </c>
      <c r="C14" s="2105">
        <v>2</v>
      </c>
      <c r="D14" s="2105">
        <v>3</v>
      </c>
      <c r="E14" s="2105">
        <v>4</v>
      </c>
      <c r="F14" s="2106">
        <v>5</v>
      </c>
      <c r="G14" s="3642">
        <v>6</v>
      </c>
      <c r="H14" s="3642"/>
      <c r="I14" s="3643"/>
      <c r="J14" s="1585">
        <v>7</v>
      </c>
      <c r="K14" s="1586">
        <v>8</v>
      </c>
      <c r="L14" s="1587">
        <v>9</v>
      </c>
      <c r="M14" s="1588">
        <v>10</v>
      </c>
    </row>
    <row r="15" spans="2:13" s="2648" customFormat="1" ht="13.15" customHeight="1" thickBot="1" x14ac:dyDescent="0.25">
      <c r="B15" s="2641">
        <v>2</v>
      </c>
      <c r="C15" s="2642">
        <v>4</v>
      </c>
      <c r="D15" s="2642">
        <v>1</v>
      </c>
      <c r="E15" s="2642">
        <v>2</v>
      </c>
      <c r="F15" s="2643" t="s">
        <v>598</v>
      </c>
      <c r="G15" s="3652" t="s">
        <v>1958</v>
      </c>
      <c r="H15" s="3652"/>
      <c r="I15" s="3653"/>
      <c r="J15" s="2644">
        <v>1000</v>
      </c>
      <c r="K15" s="2645">
        <f t="shared" ref="K15:K41" si="0">J15*12</f>
        <v>12000</v>
      </c>
      <c r="L15" s="2646">
        <v>1000</v>
      </c>
      <c r="M15" s="2647">
        <f t="shared" ref="M15:M41" si="1">L15*12</f>
        <v>12000</v>
      </c>
    </row>
    <row r="16" spans="2:13" s="2648" customFormat="1" ht="13.9" customHeight="1" thickBot="1" x14ac:dyDescent="0.25">
      <c r="B16" s="2649"/>
      <c r="C16" s="2650"/>
      <c r="D16" s="2650"/>
      <c r="E16" s="2650"/>
      <c r="F16" s="2651"/>
      <c r="G16" s="3652" t="s">
        <v>1803</v>
      </c>
      <c r="H16" s="3652"/>
      <c r="I16" s="3653"/>
      <c r="J16" s="2644">
        <v>1000</v>
      </c>
      <c r="K16" s="2645">
        <f t="shared" si="0"/>
        <v>12000</v>
      </c>
      <c r="L16" s="2646">
        <v>1000</v>
      </c>
      <c r="M16" s="2647">
        <f t="shared" si="1"/>
        <v>12000</v>
      </c>
    </row>
    <row r="17" spans="2:13" s="2652" customFormat="1" ht="13.15" customHeight="1" thickBot="1" x14ac:dyDescent="0.25">
      <c r="B17" s="2653"/>
      <c r="C17" s="2654"/>
      <c r="D17" s="2654"/>
      <c r="E17" s="2654"/>
      <c r="F17" s="2655"/>
      <c r="G17" s="3652" t="s">
        <v>2363</v>
      </c>
      <c r="H17" s="3652"/>
      <c r="I17" s="3653"/>
      <c r="J17" s="2644">
        <v>1000</v>
      </c>
      <c r="K17" s="2645">
        <v>12000</v>
      </c>
      <c r="L17" s="2646">
        <v>1000</v>
      </c>
      <c r="M17" s="2647">
        <v>12000</v>
      </c>
    </row>
    <row r="18" spans="2:13" s="2652" customFormat="1" ht="13.15" customHeight="1" thickBot="1" x14ac:dyDescent="0.25">
      <c r="B18" s="2653"/>
      <c r="C18" s="2654"/>
      <c r="D18" s="2654"/>
      <c r="E18" s="2654"/>
      <c r="F18" s="2655"/>
      <c r="G18" s="3652" t="s">
        <v>2364</v>
      </c>
      <c r="H18" s="3652"/>
      <c r="I18" s="3653"/>
      <c r="J18" s="2644">
        <v>1000</v>
      </c>
      <c r="K18" s="2645">
        <f t="shared" si="0"/>
        <v>12000</v>
      </c>
      <c r="L18" s="2646">
        <v>1000</v>
      </c>
      <c r="M18" s="2647">
        <f t="shared" si="1"/>
        <v>12000</v>
      </c>
    </row>
    <row r="19" spans="2:13" s="2652" customFormat="1" ht="13.15" customHeight="1" thickBot="1" x14ac:dyDescent="0.25">
      <c r="B19" s="2653"/>
      <c r="C19" s="2654"/>
      <c r="D19" s="2654"/>
      <c r="E19" s="2654"/>
      <c r="F19" s="2655"/>
      <c r="G19" s="2656" t="s">
        <v>2365</v>
      </c>
      <c r="H19" s="2656"/>
      <c r="I19" s="2657"/>
      <c r="J19" s="2644">
        <v>1435</v>
      </c>
      <c r="K19" s="2645">
        <v>17220</v>
      </c>
      <c r="L19" s="2646">
        <v>1435</v>
      </c>
      <c r="M19" s="2647">
        <v>17220</v>
      </c>
    </row>
    <row r="20" spans="2:13" s="2652" customFormat="1" ht="13.15" customHeight="1" thickBot="1" x14ac:dyDescent="0.25">
      <c r="B20" s="2653"/>
      <c r="C20" s="2654"/>
      <c r="D20" s="2654"/>
      <c r="E20" s="2654"/>
      <c r="F20" s="2655"/>
      <c r="G20" s="2656" t="s">
        <v>2366</v>
      </c>
      <c r="H20" s="2656"/>
      <c r="I20" s="2657"/>
      <c r="J20" s="2644">
        <v>2500</v>
      </c>
      <c r="K20" s="2645">
        <v>30000</v>
      </c>
      <c r="L20" s="2646">
        <v>2500</v>
      </c>
      <c r="M20" s="2647">
        <v>30000</v>
      </c>
    </row>
    <row r="21" spans="2:13" s="2652" customFormat="1" ht="13.15" customHeight="1" thickBot="1" x14ac:dyDescent="0.25">
      <c r="B21" s="2653"/>
      <c r="C21" s="2654"/>
      <c r="D21" s="2654"/>
      <c r="E21" s="2654"/>
      <c r="F21" s="2655"/>
      <c r="G21" s="3652" t="s">
        <v>2070</v>
      </c>
      <c r="H21" s="3652"/>
      <c r="I21" s="3653"/>
      <c r="J21" s="2644">
        <v>3000</v>
      </c>
      <c r="K21" s="2645">
        <f t="shared" si="0"/>
        <v>36000</v>
      </c>
      <c r="L21" s="2646">
        <v>3000</v>
      </c>
      <c r="M21" s="2647">
        <f t="shared" si="1"/>
        <v>36000</v>
      </c>
    </row>
    <row r="22" spans="2:13" s="2652" customFormat="1" ht="13.15" customHeight="1" thickBot="1" x14ac:dyDescent="0.25">
      <c r="B22" s="2653"/>
      <c r="C22" s="2654"/>
      <c r="D22" s="2654"/>
      <c r="E22" s="2654"/>
      <c r="F22" s="2655"/>
      <c r="G22" s="3652" t="s">
        <v>2367</v>
      </c>
      <c r="H22" s="3652"/>
      <c r="I22" s="3653"/>
      <c r="J22" s="2644">
        <v>3000</v>
      </c>
      <c r="K22" s="2645">
        <v>36000</v>
      </c>
      <c r="L22" s="2646">
        <v>3000</v>
      </c>
      <c r="M22" s="2647">
        <v>36000</v>
      </c>
    </row>
    <row r="23" spans="2:13" s="2652" customFormat="1" ht="13.15" customHeight="1" thickBot="1" x14ac:dyDescent="0.25">
      <c r="B23" s="2653"/>
      <c r="C23" s="2654"/>
      <c r="D23" s="2654"/>
      <c r="E23" s="2654"/>
      <c r="F23" s="2655"/>
      <c r="G23" s="3652" t="s">
        <v>2283</v>
      </c>
      <c r="H23" s="3652"/>
      <c r="I23" s="3653"/>
      <c r="J23" s="2644">
        <v>1000</v>
      </c>
      <c r="K23" s="2645">
        <f t="shared" si="0"/>
        <v>12000</v>
      </c>
      <c r="L23" s="2646">
        <v>1000</v>
      </c>
      <c r="M23" s="2647">
        <f t="shared" si="1"/>
        <v>12000</v>
      </c>
    </row>
    <row r="24" spans="2:13" s="2648" customFormat="1" ht="15" customHeight="1" thickBot="1" x14ac:dyDescent="0.25">
      <c r="B24" s="2649"/>
      <c r="C24" s="2650"/>
      <c r="D24" s="2650"/>
      <c r="E24" s="2650"/>
      <c r="F24" s="2651"/>
      <c r="G24" s="3652" t="s">
        <v>1962</v>
      </c>
      <c r="H24" s="3652"/>
      <c r="I24" s="3653"/>
      <c r="J24" s="2644">
        <v>1000</v>
      </c>
      <c r="K24" s="2645">
        <f t="shared" si="0"/>
        <v>12000</v>
      </c>
      <c r="L24" s="2646">
        <v>1000</v>
      </c>
      <c r="M24" s="2647">
        <f t="shared" si="1"/>
        <v>12000</v>
      </c>
    </row>
    <row r="25" spans="2:13" s="2648" customFormat="1" ht="15" customHeight="1" thickBot="1" x14ac:dyDescent="0.25">
      <c r="B25" s="2649"/>
      <c r="C25" s="2650"/>
      <c r="D25" s="2650"/>
      <c r="E25" s="2650"/>
      <c r="F25" s="2651"/>
      <c r="G25" s="3652" t="s">
        <v>2368</v>
      </c>
      <c r="H25" s="3652"/>
      <c r="I25" s="3653"/>
      <c r="J25" s="2644">
        <v>1000</v>
      </c>
      <c r="K25" s="2645">
        <f t="shared" si="0"/>
        <v>12000</v>
      </c>
      <c r="L25" s="2646">
        <v>1000</v>
      </c>
      <c r="M25" s="2647">
        <f t="shared" si="1"/>
        <v>12000</v>
      </c>
    </row>
    <row r="26" spans="2:13" s="2648" customFormat="1" ht="15" customHeight="1" thickBot="1" x14ac:dyDescent="0.25">
      <c r="B26" s="2649"/>
      <c r="C26" s="2650"/>
      <c r="D26" s="2650"/>
      <c r="E26" s="2650"/>
      <c r="F26" s="2651"/>
      <c r="G26" s="3652" t="s">
        <v>2369</v>
      </c>
      <c r="H26" s="3652"/>
      <c r="I26" s="3653"/>
      <c r="J26" s="2644">
        <v>1000</v>
      </c>
      <c r="K26" s="2645">
        <f t="shared" si="0"/>
        <v>12000</v>
      </c>
      <c r="L26" s="2646">
        <v>1000</v>
      </c>
      <c r="M26" s="2647">
        <f t="shared" si="1"/>
        <v>12000</v>
      </c>
    </row>
    <row r="27" spans="2:13" s="2648" customFormat="1" ht="15" customHeight="1" thickBot="1" x14ac:dyDescent="0.25">
      <c r="B27" s="2649"/>
      <c r="C27" s="2650"/>
      <c r="D27" s="2650"/>
      <c r="E27" s="2650"/>
      <c r="F27" s="2651"/>
      <c r="G27" s="3652" t="s">
        <v>2370</v>
      </c>
      <c r="H27" s="3652"/>
      <c r="I27" s="3653"/>
      <c r="J27" s="2644">
        <v>1000</v>
      </c>
      <c r="K27" s="2645">
        <v>12000</v>
      </c>
      <c r="L27" s="2646">
        <v>1000</v>
      </c>
      <c r="M27" s="2647">
        <v>12000</v>
      </c>
    </row>
    <row r="28" spans="2:13" s="2648" customFormat="1" ht="15" customHeight="1" thickBot="1" x14ac:dyDescent="0.25">
      <c r="B28" s="2649"/>
      <c r="C28" s="2650"/>
      <c r="D28" s="2650"/>
      <c r="E28" s="2650"/>
      <c r="F28" s="2651"/>
      <c r="G28" s="3652" t="s">
        <v>2371</v>
      </c>
      <c r="H28" s="3652"/>
      <c r="I28" s="3653"/>
      <c r="J28" s="2644">
        <v>5000</v>
      </c>
      <c r="K28" s="2645">
        <v>60000</v>
      </c>
      <c r="L28" s="2646">
        <v>5000</v>
      </c>
      <c r="M28" s="2647">
        <v>60000</v>
      </c>
    </row>
    <row r="29" spans="2:13" s="2648" customFormat="1" ht="15" customHeight="1" thickBot="1" x14ac:dyDescent="0.25">
      <c r="B29" s="2649"/>
      <c r="C29" s="2650"/>
      <c r="D29" s="2650"/>
      <c r="E29" s="2650"/>
      <c r="F29" s="2651"/>
      <c r="G29" s="3651" t="s">
        <v>2495</v>
      </c>
      <c r="H29" s="3652"/>
      <c r="I29" s="3653"/>
      <c r="J29" s="2644">
        <v>2500</v>
      </c>
      <c r="K29" s="2645">
        <f>(J29*12)</f>
        <v>30000</v>
      </c>
      <c r="L29" s="2646">
        <v>2500</v>
      </c>
      <c r="M29" s="2647">
        <f>(L29*12)</f>
        <v>30000</v>
      </c>
    </row>
    <row r="30" spans="2:13" s="2648" customFormat="1" ht="15" customHeight="1" thickBot="1" x14ac:dyDescent="0.25">
      <c r="B30" s="2649"/>
      <c r="C30" s="2650"/>
      <c r="D30" s="2650"/>
      <c r="E30" s="2650"/>
      <c r="F30" s="2651"/>
      <c r="G30" s="3652" t="s">
        <v>2372</v>
      </c>
      <c r="H30" s="3652"/>
      <c r="I30" s="3653"/>
      <c r="J30" s="2644">
        <v>3000</v>
      </c>
      <c r="K30" s="2645">
        <v>36000</v>
      </c>
      <c r="L30" s="2646">
        <v>3000</v>
      </c>
      <c r="M30" s="2647">
        <v>36000</v>
      </c>
    </row>
    <row r="31" spans="2:13" s="2648" customFormat="1" ht="15" customHeight="1" thickBot="1" x14ac:dyDescent="0.25">
      <c r="B31" s="2649"/>
      <c r="C31" s="2650"/>
      <c r="D31" s="2650"/>
      <c r="E31" s="2650"/>
      <c r="F31" s="2651"/>
      <c r="G31" s="3652" t="s">
        <v>2373</v>
      </c>
      <c r="H31" s="3652"/>
      <c r="I31" s="3653"/>
      <c r="J31" s="2644">
        <v>1000</v>
      </c>
      <c r="K31" s="2645">
        <f t="shared" si="0"/>
        <v>12000</v>
      </c>
      <c r="L31" s="2646">
        <v>1000</v>
      </c>
      <c r="M31" s="2647">
        <f t="shared" si="1"/>
        <v>12000</v>
      </c>
    </row>
    <row r="32" spans="2:13" s="2648" customFormat="1" ht="15" customHeight="1" thickBot="1" x14ac:dyDescent="0.25">
      <c r="B32" s="2649"/>
      <c r="C32" s="2650"/>
      <c r="D32" s="2650"/>
      <c r="E32" s="2650"/>
      <c r="F32" s="2651"/>
      <c r="G32" s="3652" t="s">
        <v>2374</v>
      </c>
      <c r="H32" s="3652"/>
      <c r="I32" s="3653"/>
      <c r="J32" s="2644">
        <v>1500</v>
      </c>
      <c r="K32" s="2645">
        <v>18000</v>
      </c>
      <c r="L32" s="2646">
        <v>1500</v>
      </c>
      <c r="M32" s="2647">
        <v>18000</v>
      </c>
    </row>
    <row r="33" spans="2:13" s="2648" customFormat="1" ht="15" customHeight="1" thickBot="1" x14ac:dyDescent="0.25">
      <c r="B33" s="2649"/>
      <c r="C33" s="2650"/>
      <c r="D33" s="2650"/>
      <c r="E33" s="2650"/>
      <c r="F33" s="2651"/>
      <c r="G33" s="3652" t="s">
        <v>2114</v>
      </c>
      <c r="H33" s="3652"/>
      <c r="I33" s="3653"/>
      <c r="J33" s="2644">
        <v>1000</v>
      </c>
      <c r="K33" s="2645">
        <f t="shared" si="0"/>
        <v>12000</v>
      </c>
      <c r="L33" s="2646">
        <v>1000</v>
      </c>
      <c r="M33" s="2647">
        <f t="shared" si="1"/>
        <v>12000</v>
      </c>
    </row>
    <row r="34" spans="2:13" s="2648" customFormat="1" ht="15" customHeight="1" thickBot="1" x14ac:dyDescent="0.25">
      <c r="B34" s="2649"/>
      <c r="C34" s="2650"/>
      <c r="D34" s="2650"/>
      <c r="E34" s="2650"/>
      <c r="F34" s="2651"/>
      <c r="G34" s="3651" t="s">
        <v>2496</v>
      </c>
      <c r="H34" s="3652"/>
      <c r="I34" s="3653"/>
      <c r="J34" s="2644">
        <v>1500</v>
      </c>
      <c r="K34" s="2645">
        <f>(J34*12)</f>
        <v>18000</v>
      </c>
      <c r="L34" s="2646">
        <v>1500</v>
      </c>
      <c r="M34" s="2647">
        <f>(L34*12)</f>
        <v>18000</v>
      </c>
    </row>
    <row r="35" spans="2:13" s="2648" customFormat="1" ht="15" customHeight="1" thickBot="1" x14ac:dyDescent="0.25">
      <c r="B35" s="2649"/>
      <c r="C35" s="2650"/>
      <c r="D35" s="2650"/>
      <c r="E35" s="2650"/>
      <c r="F35" s="2651"/>
      <c r="G35" s="3651" t="s">
        <v>2497</v>
      </c>
      <c r="H35" s="3652"/>
      <c r="I35" s="3653"/>
      <c r="J35" s="2644">
        <v>3000</v>
      </c>
      <c r="K35" s="2645">
        <f>(J35*12)</f>
        <v>36000</v>
      </c>
      <c r="L35" s="2646">
        <v>3000</v>
      </c>
      <c r="M35" s="2647">
        <f>(L35*12)</f>
        <v>36000</v>
      </c>
    </row>
    <row r="36" spans="2:13" s="2648" customFormat="1" ht="15" customHeight="1" thickBot="1" x14ac:dyDescent="0.25">
      <c r="B36" s="2649"/>
      <c r="C36" s="2650"/>
      <c r="D36" s="2650"/>
      <c r="E36" s="2650"/>
      <c r="F36" s="2651"/>
      <c r="G36" s="3651" t="s">
        <v>2375</v>
      </c>
      <c r="H36" s="3652"/>
      <c r="I36" s="3653"/>
      <c r="J36" s="2644">
        <v>1000</v>
      </c>
      <c r="K36" s="2645">
        <v>12000</v>
      </c>
      <c r="L36" s="2646">
        <v>1000</v>
      </c>
      <c r="M36" s="2647">
        <v>12000</v>
      </c>
    </row>
    <row r="37" spans="2:13" s="2648" customFormat="1" ht="15" customHeight="1" thickBot="1" x14ac:dyDescent="0.25">
      <c r="B37" s="2649"/>
      <c r="C37" s="2650"/>
      <c r="D37" s="2650"/>
      <c r="E37" s="2650"/>
      <c r="F37" s="2651"/>
      <c r="G37" s="3651" t="s">
        <v>2376</v>
      </c>
      <c r="H37" s="3652"/>
      <c r="I37" s="3653"/>
      <c r="J37" s="2644">
        <v>1500</v>
      </c>
      <c r="K37" s="2645">
        <v>18000</v>
      </c>
      <c r="L37" s="2646">
        <v>1500</v>
      </c>
      <c r="M37" s="2647">
        <v>18000</v>
      </c>
    </row>
    <row r="38" spans="2:13" s="2648" customFormat="1" ht="15" customHeight="1" thickBot="1" x14ac:dyDescent="0.25">
      <c r="B38" s="2649"/>
      <c r="C38" s="2650"/>
      <c r="D38" s="2650"/>
      <c r="E38" s="2650"/>
      <c r="F38" s="2651"/>
      <c r="G38" s="3651" t="s">
        <v>2377</v>
      </c>
      <c r="H38" s="3652"/>
      <c r="I38" s="3653"/>
      <c r="J38" s="2644">
        <v>3000</v>
      </c>
      <c r="K38" s="2645">
        <v>36000</v>
      </c>
      <c r="L38" s="2646">
        <v>3000</v>
      </c>
      <c r="M38" s="2647">
        <v>36000</v>
      </c>
    </row>
    <row r="39" spans="2:13" s="2648" customFormat="1" ht="15" customHeight="1" thickBot="1" x14ac:dyDescent="0.25">
      <c r="B39" s="2649"/>
      <c r="C39" s="2650"/>
      <c r="D39" s="2650"/>
      <c r="E39" s="2650"/>
      <c r="F39" s="2651"/>
      <c r="G39" s="3652" t="s">
        <v>2378</v>
      </c>
      <c r="H39" s="3652"/>
      <c r="I39" s="3653"/>
      <c r="J39" s="2644">
        <v>3000</v>
      </c>
      <c r="K39" s="2645">
        <v>36000</v>
      </c>
      <c r="L39" s="2646">
        <v>3000</v>
      </c>
      <c r="M39" s="2647">
        <v>36000</v>
      </c>
    </row>
    <row r="40" spans="2:13" s="2648" customFormat="1" ht="15" customHeight="1" thickBot="1" x14ac:dyDescent="0.25">
      <c r="B40" s="2649"/>
      <c r="C40" s="2650"/>
      <c r="D40" s="2650"/>
      <c r="E40" s="2650"/>
      <c r="F40" s="2651"/>
      <c r="G40" s="3652" t="s">
        <v>2379</v>
      </c>
      <c r="H40" s="3652"/>
      <c r="I40" s="3653"/>
      <c r="J40" s="2644">
        <v>2000</v>
      </c>
      <c r="K40" s="2645">
        <v>24000</v>
      </c>
      <c r="L40" s="2646">
        <v>2000</v>
      </c>
      <c r="M40" s="2647">
        <v>24000</v>
      </c>
    </row>
    <row r="41" spans="2:13" s="2648" customFormat="1" ht="15" customHeight="1" thickBot="1" x14ac:dyDescent="0.25">
      <c r="B41" s="2649"/>
      <c r="C41" s="2650"/>
      <c r="D41" s="2650"/>
      <c r="E41" s="2650"/>
      <c r="F41" s="2651"/>
      <c r="G41" s="3652" t="s">
        <v>2115</v>
      </c>
      <c r="H41" s="3652"/>
      <c r="I41" s="3653"/>
      <c r="J41" s="2644">
        <v>1000</v>
      </c>
      <c r="K41" s="2645">
        <f t="shared" si="0"/>
        <v>12000</v>
      </c>
      <c r="L41" s="2646">
        <v>1000</v>
      </c>
      <c r="M41" s="2647">
        <f t="shared" si="1"/>
        <v>12000</v>
      </c>
    </row>
    <row r="42" spans="2:13" s="2648" customFormat="1" ht="15" customHeight="1" thickBot="1" x14ac:dyDescent="0.25">
      <c r="B42" s="2649"/>
      <c r="C42" s="2650"/>
      <c r="D42" s="2650"/>
      <c r="E42" s="2650"/>
      <c r="F42" s="2651"/>
      <c r="G42" s="3651" t="s">
        <v>2380</v>
      </c>
      <c r="H42" s="3652"/>
      <c r="I42" s="3653"/>
      <c r="J42" s="2644">
        <v>3000</v>
      </c>
      <c r="K42" s="2645">
        <v>36000</v>
      </c>
      <c r="L42" s="2646">
        <v>3000</v>
      </c>
      <c r="M42" s="2647">
        <v>36000</v>
      </c>
    </row>
    <row r="43" spans="2:13" s="2648" customFormat="1" ht="15" customHeight="1" thickBot="1" x14ac:dyDescent="0.25">
      <c r="B43" s="2649"/>
      <c r="C43" s="2650"/>
      <c r="D43" s="2650"/>
      <c r="E43" s="2650"/>
      <c r="F43" s="2651"/>
      <c r="G43" s="3651" t="s">
        <v>2498</v>
      </c>
      <c r="H43" s="3652"/>
      <c r="I43" s="3653"/>
      <c r="J43" s="2644">
        <v>2000</v>
      </c>
      <c r="K43" s="2645">
        <f>(J43*12)</f>
        <v>24000</v>
      </c>
      <c r="L43" s="2646">
        <v>2000</v>
      </c>
      <c r="M43" s="2647">
        <f>(L43*12)</f>
        <v>24000</v>
      </c>
    </row>
    <row r="44" spans="2:13" s="2648" customFormat="1" ht="15" customHeight="1" thickBot="1" x14ac:dyDescent="0.25">
      <c r="B44" s="2649"/>
      <c r="C44" s="2650"/>
      <c r="D44" s="2650"/>
      <c r="E44" s="2650"/>
      <c r="F44" s="2651"/>
      <c r="G44" s="3651" t="s">
        <v>2499</v>
      </c>
      <c r="H44" s="3652"/>
      <c r="I44" s="3653"/>
      <c r="J44" s="2644">
        <v>1000</v>
      </c>
      <c r="K44" s="2645">
        <f>(J44*12)</f>
        <v>12000</v>
      </c>
      <c r="L44" s="2646">
        <v>1000</v>
      </c>
      <c r="M44" s="2647">
        <f>(L44*12)</f>
        <v>12000</v>
      </c>
    </row>
    <row r="45" spans="2:13" ht="15.75" thickBot="1" x14ac:dyDescent="0.3">
      <c r="D45" s="1246"/>
      <c r="E45" s="1246"/>
      <c r="F45" s="1246"/>
      <c r="G45" s="231"/>
      <c r="H45" s="231"/>
      <c r="I45" s="1695"/>
      <c r="J45" s="1566">
        <f>SUM(J15:J44)</f>
        <v>54935</v>
      </c>
      <c r="K45" s="1709">
        <f>SUM(K15:K44)</f>
        <v>659220</v>
      </c>
      <c r="L45" s="1566">
        <f>SUM(L15:L44)</f>
        <v>54935</v>
      </c>
      <c r="M45" s="1708">
        <f>SUM(M15:M44)</f>
        <v>659220</v>
      </c>
    </row>
    <row r="46" spans="2:13" x14ac:dyDescent="0.25">
      <c r="D46" s="1246"/>
      <c r="E46" s="1246"/>
      <c r="F46" s="1246"/>
      <c r="G46" s="1246"/>
      <c r="H46" s="1246"/>
      <c r="I46" s="1246"/>
      <c r="J46" s="1246"/>
      <c r="K46" s="336"/>
      <c r="L46" s="1246"/>
      <c r="M46" s="1246">
        <v>55</v>
      </c>
    </row>
    <row r="47" spans="2:13" x14ac:dyDescent="0.25">
      <c r="G47" s="1246"/>
      <c r="H47" s="1246"/>
      <c r="I47" s="1246"/>
      <c r="J47" s="1246"/>
      <c r="K47" s="1246"/>
      <c r="L47" s="1246"/>
      <c r="M47" s="1246"/>
    </row>
  </sheetData>
  <mergeCells count="38">
    <mergeCell ref="G43:I43"/>
    <mergeCell ref="G44:I44"/>
    <mergeCell ref="B12:F12"/>
    <mergeCell ref="G12:I13"/>
    <mergeCell ref="J12:K12"/>
    <mergeCell ref="G15:I15"/>
    <mergeCell ref="G14:I14"/>
    <mergeCell ref="G16:I16"/>
    <mergeCell ref="G17:I17"/>
    <mergeCell ref="G18:I18"/>
    <mergeCell ref="G39:I39"/>
    <mergeCell ref="G25:I25"/>
    <mergeCell ref="G26:I26"/>
    <mergeCell ref="G36:I36"/>
    <mergeCell ref="G37:I37"/>
    <mergeCell ref="G38:I38"/>
    <mergeCell ref="L12:M12"/>
    <mergeCell ref="C1:M1"/>
    <mergeCell ref="C2:M2"/>
    <mergeCell ref="C3:M3"/>
    <mergeCell ref="C4:M4"/>
    <mergeCell ref="F7:H7"/>
    <mergeCell ref="G21:I21"/>
    <mergeCell ref="G22:I22"/>
    <mergeCell ref="G23:I23"/>
    <mergeCell ref="G27:I27"/>
    <mergeCell ref="G32:I32"/>
    <mergeCell ref="G28:I28"/>
    <mergeCell ref="G30:I30"/>
    <mergeCell ref="G31:I31"/>
    <mergeCell ref="G24:I24"/>
    <mergeCell ref="G42:I42"/>
    <mergeCell ref="G40:I40"/>
    <mergeCell ref="G41:I41"/>
    <mergeCell ref="G33:I33"/>
    <mergeCell ref="G29:I29"/>
    <mergeCell ref="G34:I34"/>
    <mergeCell ref="G35:I35"/>
  </mergeCells>
  <pageMargins left="0.7" right="0.7" top="0.75" bottom="0.75" header="0.3" footer="0.3"/>
  <pageSetup paperSize="9" scale="7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W75"/>
  <sheetViews>
    <sheetView topLeftCell="D1" zoomScale="140" zoomScaleNormal="140" workbookViewId="0">
      <selection activeCell="N67" sqref="N67"/>
    </sheetView>
  </sheetViews>
  <sheetFormatPr baseColWidth="10" defaultRowHeight="15" x14ac:dyDescent="0.25"/>
  <cols>
    <col min="1" max="1" width="11.5703125" style="1246"/>
    <col min="2" max="2" width="8.5703125" customWidth="1"/>
    <col min="3" max="3" width="8.7109375" customWidth="1"/>
    <col min="4" max="4" width="7" customWidth="1"/>
    <col min="5" max="5" width="9.28515625" customWidth="1"/>
    <col min="9" max="9" width="7.85546875" customWidth="1"/>
    <col min="13" max="13" width="13.140625" customWidth="1"/>
  </cols>
  <sheetData>
    <row r="1" spans="2:23" ht="10.5" customHeight="1" x14ac:dyDescent="0.25">
      <c r="B1" s="231"/>
      <c r="C1" s="3658" t="s">
        <v>74</v>
      </c>
      <c r="D1" s="3658"/>
      <c r="E1" s="3658"/>
      <c r="F1" s="3658"/>
      <c r="G1" s="3658"/>
      <c r="H1" s="3658"/>
      <c r="I1" s="3658"/>
      <c r="J1" s="3658"/>
      <c r="K1" s="3658"/>
      <c r="L1" s="3658"/>
      <c r="M1" s="3658"/>
    </row>
    <row r="2" spans="2:23" ht="9.75" customHeight="1" x14ac:dyDescent="0.25">
      <c r="B2" s="231"/>
      <c r="C2" s="3658" t="s">
        <v>18</v>
      </c>
      <c r="D2" s="3658"/>
      <c r="E2" s="3658"/>
      <c r="F2" s="3658"/>
      <c r="G2" s="3658"/>
      <c r="H2" s="3658"/>
      <c r="I2" s="3658"/>
      <c r="J2" s="3658"/>
      <c r="K2" s="3658"/>
      <c r="L2" s="3658"/>
      <c r="M2" s="3658"/>
    </row>
    <row r="3" spans="2:23" ht="10.5" customHeight="1" x14ac:dyDescent="0.25">
      <c r="B3" s="231"/>
      <c r="C3" s="3658" t="s">
        <v>1742</v>
      </c>
      <c r="D3" s="3658"/>
      <c r="E3" s="3658"/>
      <c r="F3" s="3658"/>
      <c r="G3" s="3658"/>
      <c r="H3" s="3658"/>
      <c r="I3" s="3658"/>
      <c r="J3" s="3658"/>
      <c r="K3" s="3658"/>
      <c r="L3" s="3658"/>
      <c r="M3" s="3658"/>
    </row>
    <row r="4" spans="2:23" ht="10.5" customHeight="1" thickBot="1" x14ac:dyDescent="0.3">
      <c r="B4" s="231"/>
      <c r="C4" s="3658" t="s">
        <v>2459</v>
      </c>
      <c r="D4" s="3658"/>
      <c r="E4" s="3658"/>
      <c r="F4" s="3658"/>
      <c r="G4" s="3658"/>
      <c r="H4" s="3658"/>
      <c r="I4" s="3658"/>
      <c r="J4" s="3658"/>
      <c r="K4" s="3658"/>
      <c r="L4" s="3658"/>
      <c r="M4" s="3658"/>
    </row>
    <row r="5" spans="2:23" ht="11.25" customHeight="1" thickBot="1" x14ac:dyDescent="0.3">
      <c r="B5" s="231" t="s">
        <v>500</v>
      </c>
      <c r="C5" s="1573" t="s">
        <v>4</v>
      </c>
      <c r="D5" s="231"/>
      <c r="E5" s="1340">
        <v>7122</v>
      </c>
      <c r="F5" s="1574" t="s">
        <v>109</v>
      </c>
      <c r="G5" s="1574"/>
      <c r="H5" s="1574"/>
      <c r="I5" s="1574"/>
      <c r="J5" s="1574"/>
      <c r="K5" s="1574"/>
      <c r="L5" s="1574"/>
      <c r="M5" s="1574"/>
    </row>
    <row r="6" spans="2:23" ht="11.25" customHeight="1" thickBot="1" x14ac:dyDescent="0.3">
      <c r="B6" s="231"/>
      <c r="C6" s="1573" t="s">
        <v>76</v>
      </c>
      <c r="D6" s="231"/>
      <c r="E6" s="1575">
        <v>1</v>
      </c>
      <c r="F6" s="1576" t="s">
        <v>1641</v>
      </c>
      <c r="G6" s="1576"/>
      <c r="H6" s="1576"/>
      <c r="I6" s="1576"/>
      <c r="J6" s="1577"/>
      <c r="K6" s="1577"/>
      <c r="L6" s="1577"/>
      <c r="M6" s="1577"/>
    </row>
    <row r="7" spans="2:23" ht="10.5" customHeight="1" thickBot="1" x14ac:dyDescent="0.3">
      <c r="B7" s="231"/>
      <c r="C7" s="1573" t="s">
        <v>77</v>
      </c>
      <c r="D7" s="231"/>
      <c r="E7" s="1578">
        <v>0</v>
      </c>
      <c r="F7" s="3665" t="s">
        <v>1641</v>
      </c>
      <c r="G7" s="3666"/>
      <c r="H7" s="3666"/>
      <c r="I7" s="1579"/>
      <c r="J7" s="1579"/>
      <c r="K7" s="1579"/>
      <c r="L7" s="1579"/>
      <c r="M7" s="1579"/>
    </row>
    <row r="8" spans="2:23" ht="11.25" customHeight="1" thickBot="1" x14ac:dyDescent="0.3">
      <c r="B8" s="231"/>
      <c r="C8" s="1573" t="s">
        <v>78</v>
      </c>
      <c r="D8" s="231"/>
      <c r="E8" s="1575">
        <v>0</v>
      </c>
      <c r="F8" s="1579" t="s">
        <v>253</v>
      </c>
      <c r="G8" s="1579"/>
      <c r="H8" s="1579"/>
      <c r="I8" s="1579"/>
      <c r="J8" s="1579"/>
      <c r="K8" s="1579"/>
      <c r="L8" s="1579"/>
      <c r="M8" s="1579"/>
    </row>
    <row r="9" spans="2:23" ht="11.25" customHeight="1" thickBot="1" x14ac:dyDescent="0.3">
      <c r="B9" s="231"/>
      <c r="C9" s="1573" t="s">
        <v>79</v>
      </c>
      <c r="D9" s="1573"/>
      <c r="E9" s="1575">
        <v>3</v>
      </c>
      <c r="F9" s="1579" t="s">
        <v>253</v>
      </c>
      <c r="G9" s="1579"/>
      <c r="H9" s="1579"/>
      <c r="I9" s="1579"/>
      <c r="J9" s="1579"/>
      <c r="K9" s="1579"/>
      <c r="L9" s="1579"/>
      <c r="M9" s="1579"/>
    </row>
    <row r="10" spans="2:23" ht="11.25" customHeight="1" thickBot="1" x14ac:dyDescent="0.3">
      <c r="B10" s="231"/>
      <c r="C10" s="1573" t="s">
        <v>1944</v>
      </c>
      <c r="D10" s="1573"/>
      <c r="E10" s="231"/>
      <c r="F10" s="1580" t="s">
        <v>72</v>
      </c>
      <c r="G10" s="1580"/>
      <c r="H10" s="1580"/>
      <c r="I10" s="1580"/>
      <c r="J10" s="1579"/>
      <c r="K10" s="1579"/>
      <c r="L10" s="1579"/>
      <c r="M10" s="1581"/>
    </row>
    <row r="11" spans="2:23" ht="11.25" customHeight="1" thickBot="1" x14ac:dyDescent="0.3">
      <c r="B11" s="231"/>
      <c r="C11" s="1573" t="s">
        <v>80</v>
      </c>
      <c r="D11" s="231"/>
      <c r="E11" s="302">
        <v>1101</v>
      </c>
      <c r="F11" s="231"/>
      <c r="G11" s="231"/>
      <c r="H11" s="231" t="s">
        <v>862</v>
      </c>
      <c r="I11" s="231"/>
      <c r="J11" s="231"/>
      <c r="K11" s="231"/>
      <c r="L11" s="231"/>
      <c r="M11" s="231"/>
    </row>
    <row r="12" spans="2:23" ht="12" customHeight="1" thickBot="1" x14ac:dyDescent="0.3">
      <c r="B12" s="3667" t="s">
        <v>107</v>
      </c>
      <c r="C12" s="3668"/>
      <c r="D12" s="3668"/>
      <c r="E12" s="3668"/>
      <c r="F12" s="3669"/>
      <c r="G12" s="3670" t="s">
        <v>115</v>
      </c>
      <c r="H12" s="3671"/>
      <c r="I12" s="3672"/>
      <c r="J12" s="3667" t="s">
        <v>85</v>
      </c>
      <c r="K12" s="3669"/>
      <c r="L12" s="3667" t="s">
        <v>118</v>
      </c>
      <c r="M12" s="3669"/>
    </row>
    <row r="13" spans="2:23" ht="10.5" customHeight="1" thickBot="1" x14ac:dyDescent="0.3">
      <c r="B13" s="299" t="s">
        <v>671</v>
      </c>
      <c r="C13" s="1568" t="s">
        <v>111</v>
      </c>
      <c r="D13" s="1568" t="s">
        <v>112</v>
      </c>
      <c r="E13" s="1568" t="s">
        <v>113</v>
      </c>
      <c r="F13" s="1568" t="s">
        <v>114</v>
      </c>
      <c r="G13" s="3673"/>
      <c r="H13" s="3674"/>
      <c r="I13" s="3675"/>
      <c r="J13" s="1569" t="s">
        <v>116</v>
      </c>
      <c r="K13" s="1570" t="s">
        <v>117</v>
      </c>
      <c r="L13" s="1569" t="s">
        <v>116</v>
      </c>
      <c r="M13" s="1569" t="s">
        <v>117</v>
      </c>
    </row>
    <row r="14" spans="2:23" ht="12" customHeight="1" thickBot="1" x14ac:dyDescent="0.3">
      <c r="B14" s="1571">
        <v>1</v>
      </c>
      <c r="C14" s="1571">
        <v>2</v>
      </c>
      <c r="D14" s="1571">
        <v>3</v>
      </c>
      <c r="E14" s="1571">
        <v>4</v>
      </c>
      <c r="F14" s="1571">
        <v>5</v>
      </c>
      <c r="G14" s="3662">
        <v>6</v>
      </c>
      <c r="H14" s="3663"/>
      <c r="I14" s="3664"/>
      <c r="J14" s="1571">
        <v>7</v>
      </c>
      <c r="K14" s="1572">
        <v>8</v>
      </c>
      <c r="L14" s="1572">
        <v>9</v>
      </c>
      <c r="M14" s="1571">
        <v>10</v>
      </c>
      <c r="N14" s="1246"/>
      <c r="O14" s="1246"/>
      <c r="P14" s="1246"/>
      <c r="Q14" s="1246"/>
    </row>
    <row r="15" spans="2:23" s="2662" customFormat="1" ht="16.899999999999999" customHeight="1" x14ac:dyDescent="0.25">
      <c r="B15" s="2641">
        <v>2</v>
      </c>
      <c r="C15" s="2658">
        <v>4</v>
      </c>
      <c r="D15" s="2642">
        <v>1</v>
      </c>
      <c r="E15" s="2642">
        <v>2</v>
      </c>
      <c r="F15" s="2643" t="s">
        <v>598</v>
      </c>
      <c r="G15" s="3660" t="s">
        <v>2071</v>
      </c>
      <c r="H15" s="3661"/>
      <c r="I15" s="3661"/>
      <c r="J15" s="2659">
        <v>1500</v>
      </c>
      <c r="K15" s="2660">
        <f>J15*12</f>
        <v>18000</v>
      </c>
      <c r="L15" s="2660">
        <v>1500</v>
      </c>
      <c r="M15" s="2661">
        <f>L15*12</f>
        <v>18000</v>
      </c>
      <c r="N15" s="1246"/>
      <c r="O15" s="1246"/>
      <c r="P15" s="1246"/>
      <c r="Q15" s="1246"/>
      <c r="R15" s="1246"/>
      <c r="S15" s="1246"/>
      <c r="T15" s="1246"/>
      <c r="U15" s="1246"/>
      <c r="V15" s="1246"/>
      <c r="W15" s="1246"/>
    </row>
    <row r="16" spans="2:23" s="2662" customFormat="1" ht="18.600000000000001" customHeight="1" x14ac:dyDescent="0.25">
      <c r="B16" s="2649"/>
      <c r="C16" s="2663"/>
      <c r="D16" s="2650"/>
      <c r="E16" s="2650"/>
      <c r="F16" s="2651"/>
      <c r="G16" s="3651" t="s">
        <v>2381</v>
      </c>
      <c r="H16" s="3652"/>
      <c r="I16" s="3652"/>
      <c r="J16" s="2644">
        <v>1000</v>
      </c>
      <c r="K16" s="2664">
        <f>J16*12</f>
        <v>12000</v>
      </c>
      <c r="L16" s="2664">
        <v>1000</v>
      </c>
      <c r="M16" s="2664">
        <f>L16*12</f>
        <v>12000</v>
      </c>
      <c r="N16" s="1246"/>
      <c r="O16" s="1246"/>
      <c r="P16" s="1246"/>
      <c r="Q16" s="1246"/>
      <c r="R16" s="1246"/>
      <c r="S16" s="1246"/>
      <c r="T16" s="1246"/>
      <c r="U16" s="1246"/>
      <c r="V16" s="1246"/>
      <c r="W16" s="1246"/>
    </row>
    <row r="17" spans="2:23" s="2662" customFormat="1" ht="18.600000000000001" customHeight="1" x14ac:dyDescent="0.25">
      <c r="B17" s="2649"/>
      <c r="C17" s="2663"/>
      <c r="D17" s="2650"/>
      <c r="E17" s="2650"/>
      <c r="F17" s="2651"/>
      <c r="G17" s="3651" t="s">
        <v>2382</v>
      </c>
      <c r="H17" s="3652"/>
      <c r="I17" s="3652"/>
      <c r="J17" s="2644">
        <v>1000</v>
      </c>
      <c r="K17" s="2664">
        <v>12000</v>
      </c>
      <c r="L17" s="2664">
        <v>1000</v>
      </c>
      <c r="M17" s="2664">
        <v>12000</v>
      </c>
      <c r="N17" s="1246"/>
      <c r="O17" s="1246"/>
      <c r="P17" s="1246"/>
      <c r="Q17" s="1246"/>
      <c r="R17" s="1246"/>
      <c r="S17" s="1246"/>
      <c r="T17" s="1246"/>
      <c r="U17" s="1246"/>
      <c r="V17" s="1246"/>
      <c r="W17" s="1246"/>
    </row>
    <row r="18" spans="2:23" s="2662" customFormat="1" ht="18.600000000000001" customHeight="1" x14ac:dyDescent="0.25">
      <c r="B18" s="2649"/>
      <c r="C18" s="2663"/>
      <c r="D18" s="2650"/>
      <c r="E18" s="2650"/>
      <c r="F18" s="2651"/>
      <c r="G18" s="3651" t="s">
        <v>2383</v>
      </c>
      <c r="H18" s="3652"/>
      <c r="I18" s="3652"/>
      <c r="J18" s="2644">
        <v>1000</v>
      </c>
      <c r="K18" s="2664">
        <f t="shared" ref="K18:M62" si="0">J18*12</f>
        <v>12000</v>
      </c>
      <c r="L18" s="2664">
        <v>1000</v>
      </c>
      <c r="M18" s="2664">
        <f t="shared" si="0"/>
        <v>12000</v>
      </c>
      <c r="N18" s="1246"/>
      <c r="O18" s="1246"/>
      <c r="P18" s="1246"/>
      <c r="Q18" s="1246"/>
      <c r="R18" s="1246"/>
      <c r="S18" s="1246"/>
      <c r="T18" s="1246"/>
      <c r="U18" s="1246"/>
      <c r="V18" s="1246"/>
      <c r="W18" s="1246"/>
    </row>
    <row r="19" spans="2:23" s="2662" customFormat="1" ht="18.600000000000001" customHeight="1" x14ac:dyDescent="0.25">
      <c r="B19" s="2649"/>
      <c r="C19" s="2663"/>
      <c r="D19" s="2650"/>
      <c r="E19" s="2650"/>
      <c r="F19" s="2651"/>
      <c r="G19" s="3651" t="s">
        <v>2384</v>
      </c>
      <c r="H19" s="3652"/>
      <c r="I19" s="3652"/>
      <c r="J19" s="2644">
        <v>1000</v>
      </c>
      <c r="K19" s="2664">
        <f t="shared" si="0"/>
        <v>12000</v>
      </c>
      <c r="L19" s="2664">
        <v>1000</v>
      </c>
      <c r="M19" s="2664">
        <f t="shared" si="0"/>
        <v>12000</v>
      </c>
      <c r="N19" s="1246"/>
      <c r="O19" s="1246"/>
      <c r="P19" s="1246"/>
      <c r="Q19" s="1246"/>
      <c r="R19" s="1246"/>
      <c r="S19" s="1246"/>
      <c r="T19" s="1246"/>
      <c r="U19" s="1246"/>
      <c r="V19" s="1246"/>
      <c r="W19" s="1246"/>
    </row>
    <row r="20" spans="2:23" s="2662" customFormat="1" ht="18.600000000000001" customHeight="1" x14ac:dyDescent="0.25">
      <c r="B20" s="2649"/>
      <c r="C20" s="2663"/>
      <c r="D20" s="2650"/>
      <c r="E20" s="2650"/>
      <c r="F20" s="2651"/>
      <c r="G20" s="3651" t="s">
        <v>2385</v>
      </c>
      <c r="H20" s="3652"/>
      <c r="I20" s="3652"/>
      <c r="J20" s="2644">
        <v>1500</v>
      </c>
      <c r="K20" s="2664">
        <v>18000</v>
      </c>
      <c r="L20" s="2664">
        <v>1500</v>
      </c>
      <c r="M20" s="2664">
        <v>18000</v>
      </c>
      <c r="N20" s="1246"/>
      <c r="O20" s="1246"/>
      <c r="P20" s="1246"/>
      <c r="Q20" s="1246"/>
      <c r="R20" s="1246"/>
      <c r="S20" s="1246"/>
      <c r="T20" s="1246"/>
      <c r="U20" s="1246"/>
      <c r="V20" s="1246"/>
      <c r="W20" s="1246"/>
    </row>
    <row r="21" spans="2:23" s="2662" customFormat="1" ht="18.600000000000001" customHeight="1" x14ac:dyDescent="0.25">
      <c r="B21" s="2649"/>
      <c r="C21" s="2663"/>
      <c r="D21" s="2650"/>
      <c r="E21" s="2650"/>
      <c r="F21" s="2651"/>
      <c r="G21" s="3651" t="s">
        <v>2501</v>
      </c>
      <c r="H21" s="3652"/>
      <c r="I21" s="3653"/>
      <c r="J21" s="2644">
        <v>1500</v>
      </c>
      <c r="K21" s="2664">
        <f>(J21*12)</f>
        <v>18000</v>
      </c>
      <c r="L21" s="2664">
        <v>1500</v>
      </c>
      <c r="M21" s="2664">
        <f>(L21*12)</f>
        <v>18000</v>
      </c>
      <c r="N21" s="1246"/>
      <c r="O21" s="1246"/>
      <c r="P21" s="1246"/>
      <c r="Q21" s="1246"/>
      <c r="R21" s="1246"/>
      <c r="S21" s="1246"/>
      <c r="T21" s="1246"/>
      <c r="U21" s="1246"/>
      <c r="V21" s="1246"/>
      <c r="W21" s="1246"/>
    </row>
    <row r="22" spans="2:23" s="2662" customFormat="1" ht="18.600000000000001" customHeight="1" x14ac:dyDescent="0.25">
      <c r="B22" s="2649"/>
      <c r="C22" s="2663"/>
      <c r="D22" s="2650"/>
      <c r="E22" s="2650"/>
      <c r="F22" s="2651"/>
      <c r="G22" s="3651" t="s">
        <v>2500</v>
      </c>
      <c r="H22" s="3652"/>
      <c r="I22" s="3653"/>
      <c r="J22" s="2644">
        <v>2500</v>
      </c>
      <c r="K22" s="2664">
        <f>(J22*12)</f>
        <v>30000</v>
      </c>
      <c r="L22" s="2664">
        <v>2500</v>
      </c>
      <c r="M22" s="2664">
        <f>(L22*12)</f>
        <v>30000</v>
      </c>
      <c r="N22" s="1246"/>
      <c r="O22" s="1246"/>
      <c r="P22" s="1246"/>
      <c r="Q22" s="1246"/>
      <c r="R22" s="1246"/>
      <c r="S22" s="1246"/>
      <c r="T22" s="1246"/>
      <c r="U22" s="1246"/>
      <c r="V22" s="1246"/>
      <c r="W22" s="1246"/>
    </row>
    <row r="23" spans="2:23" s="2662" customFormat="1" ht="18.600000000000001" customHeight="1" x14ac:dyDescent="0.25">
      <c r="B23" s="2649"/>
      <c r="C23" s="2663"/>
      <c r="D23" s="2650"/>
      <c r="E23" s="2650"/>
      <c r="F23" s="2651"/>
      <c r="G23" s="3651" t="s">
        <v>2502</v>
      </c>
      <c r="H23" s="3652"/>
      <c r="I23" s="3653"/>
      <c r="J23" s="2644">
        <v>2000</v>
      </c>
      <c r="K23" s="2664">
        <f>(J23*12)</f>
        <v>24000</v>
      </c>
      <c r="L23" s="2664">
        <v>2000</v>
      </c>
      <c r="M23" s="2664">
        <f>(L23*12)</f>
        <v>24000</v>
      </c>
      <c r="N23" s="1246"/>
      <c r="O23" s="1246"/>
      <c r="P23" s="1246"/>
      <c r="Q23" s="1246"/>
      <c r="R23" s="1246"/>
      <c r="S23" s="1246"/>
      <c r="T23" s="1246"/>
      <c r="U23" s="1246"/>
      <c r="V23" s="1246"/>
      <c r="W23" s="1246"/>
    </row>
    <row r="24" spans="2:23" s="2662" customFormat="1" ht="16.149999999999999" customHeight="1" x14ac:dyDescent="0.25">
      <c r="B24" s="2649"/>
      <c r="C24" s="2663"/>
      <c r="D24" s="2650"/>
      <c r="E24" s="2650"/>
      <c r="F24" s="2651"/>
      <c r="G24" s="3651" t="s">
        <v>1959</v>
      </c>
      <c r="H24" s="3652"/>
      <c r="I24" s="3652"/>
      <c r="J24" s="2644">
        <v>1000</v>
      </c>
      <c r="K24" s="2664">
        <f t="shared" si="0"/>
        <v>12000</v>
      </c>
      <c r="L24" s="2664">
        <v>1000</v>
      </c>
      <c r="M24" s="2664">
        <f t="shared" si="0"/>
        <v>12000</v>
      </c>
      <c r="N24" s="1246"/>
      <c r="O24" s="1246"/>
      <c r="P24" s="1246"/>
      <c r="Q24" s="1246"/>
      <c r="R24" s="1246"/>
      <c r="S24" s="1246"/>
      <c r="T24" s="1246"/>
      <c r="U24" s="1246"/>
      <c r="V24" s="1246"/>
      <c r="W24" s="1246"/>
    </row>
    <row r="25" spans="2:23" s="2662" customFormat="1" ht="16.149999999999999" customHeight="1" x14ac:dyDescent="0.25">
      <c r="B25" s="2649"/>
      <c r="C25" s="2663"/>
      <c r="D25" s="2650"/>
      <c r="E25" s="2650"/>
      <c r="F25" s="2651"/>
      <c r="G25" s="3651" t="s">
        <v>2116</v>
      </c>
      <c r="H25" s="3652"/>
      <c r="I25" s="3652"/>
      <c r="J25" s="2644">
        <v>1500</v>
      </c>
      <c r="K25" s="2664">
        <f t="shared" si="0"/>
        <v>18000</v>
      </c>
      <c r="L25" s="2664">
        <v>1500</v>
      </c>
      <c r="M25" s="2664">
        <f t="shared" si="0"/>
        <v>18000</v>
      </c>
      <c r="N25" s="1246"/>
      <c r="O25" s="1246"/>
      <c r="P25" s="1246"/>
      <c r="Q25" s="1246"/>
      <c r="R25" s="1246"/>
      <c r="S25" s="1246"/>
      <c r="T25" s="1246"/>
      <c r="U25" s="1246"/>
      <c r="V25" s="1246"/>
      <c r="W25" s="1246"/>
    </row>
    <row r="26" spans="2:23" s="2662" customFormat="1" ht="16.149999999999999" customHeight="1" x14ac:dyDescent="0.25">
      <c r="B26" s="2649"/>
      <c r="C26" s="2663"/>
      <c r="D26" s="2650"/>
      <c r="E26" s="2650"/>
      <c r="F26" s="2651"/>
      <c r="G26" s="3651" t="s">
        <v>2503</v>
      </c>
      <c r="H26" s="3652"/>
      <c r="I26" s="3652"/>
      <c r="J26" s="2644">
        <v>1500</v>
      </c>
      <c r="K26" s="2664">
        <f t="shared" si="0"/>
        <v>18000</v>
      </c>
      <c r="L26" s="2664">
        <v>1500</v>
      </c>
      <c r="M26" s="2664">
        <f t="shared" si="0"/>
        <v>18000</v>
      </c>
      <c r="N26" s="1246"/>
      <c r="O26" s="1246"/>
      <c r="P26" s="1246"/>
      <c r="Q26" s="1246"/>
      <c r="R26" s="1246"/>
      <c r="S26" s="1246"/>
      <c r="T26" s="1246"/>
      <c r="U26" s="1246"/>
      <c r="V26" s="1246"/>
      <c r="W26" s="1246"/>
    </row>
    <row r="27" spans="2:23" s="2662" customFormat="1" ht="16.149999999999999" customHeight="1" x14ac:dyDescent="0.25">
      <c r="B27" s="2649"/>
      <c r="C27" s="2663"/>
      <c r="D27" s="2650"/>
      <c r="E27" s="2650"/>
      <c r="F27" s="2651"/>
      <c r="G27" s="2665" t="s">
        <v>2386</v>
      </c>
      <c r="H27" s="2656"/>
      <c r="I27" s="2656"/>
      <c r="J27" s="2644">
        <v>1500</v>
      </c>
      <c r="K27" s="2664">
        <f t="shared" si="0"/>
        <v>18000</v>
      </c>
      <c r="L27" s="2664">
        <v>1500</v>
      </c>
      <c r="M27" s="2664">
        <f t="shared" si="0"/>
        <v>18000</v>
      </c>
      <c r="N27" s="1246"/>
      <c r="O27" s="1246"/>
      <c r="P27" s="1246"/>
      <c r="Q27" s="1246"/>
      <c r="R27" s="1246"/>
      <c r="S27" s="1246"/>
      <c r="T27" s="1246"/>
      <c r="U27" s="1246"/>
      <c r="V27" s="1246"/>
      <c r="W27" s="1246"/>
    </row>
    <row r="28" spans="2:23" s="2662" customFormat="1" ht="16.149999999999999" customHeight="1" x14ac:dyDescent="0.25">
      <c r="B28" s="2649"/>
      <c r="C28" s="2663"/>
      <c r="D28" s="2650"/>
      <c r="E28" s="2650"/>
      <c r="F28" s="2651"/>
      <c r="G28" s="3651" t="s">
        <v>2387</v>
      </c>
      <c r="H28" s="3652"/>
      <c r="I28" s="3652"/>
      <c r="J28" s="2644">
        <v>3000</v>
      </c>
      <c r="K28" s="2664">
        <v>36000</v>
      </c>
      <c r="L28" s="2664">
        <v>3000</v>
      </c>
      <c r="M28" s="2664">
        <v>36000</v>
      </c>
      <c r="N28" s="1246"/>
      <c r="O28" s="1246"/>
      <c r="P28" s="1246"/>
      <c r="Q28" s="1246"/>
      <c r="R28" s="1246"/>
      <c r="S28" s="1246"/>
      <c r="T28" s="1246"/>
      <c r="U28" s="1246"/>
      <c r="V28" s="1246"/>
      <c r="W28" s="1246"/>
    </row>
    <row r="29" spans="2:23" s="2662" customFormat="1" ht="18" customHeight="1" x14ac:dyDescent="0.25">
      <c r="B29" s="2649"/>
      <c r="C29" s="2663"/>
      <c r="D29" s="2650"/>
      <c r="E29" s="2650"/>
      <c r="F29" s="2651"/>
      <c r="G29" s="3651" t="s">
        <v>1804</v>
      </c>
      <c r="H29" s="3652"/>
      <c r="I29" s="3652"/>
      <c r="J29" s="2644">
        <v>2000</v>
      </c>
      <c r="K29" s="2664">
        <f t="shared" si="0"/>
        <v>24000</v>
      </c>
      <c r="L29" s="2664">
        <v>2000</v>
      </c>
      <c r="M29" s="2664">
        <f t="shared" si="0"/>
        <v>24000</v>
      </c>
      <c r="N29" s="1246"/>
      <c r="O29" s="1246"/>
      <c r="P29" s="1246"/>
      <c r="Q29" s="1246"/>
      <c r="R29" s="1246"/>
      <c r="S29" s="1246"/>
      <c r="T29" s="1246"/>
      <c r="U29" s="1246"/>
      <c r="V29" s="1246"/>
      <c r="W29" s="1246"/>
    </row>
    <row r="30" spans="2:23" s="2662" customFormat="1" ht="16.5" customHeight="1" x14ac:dyDescent="0.25">
      <c r="B30" s="2649"/>
      <c r="C30" s="2663"/>
      <c r="D30" s="2650"/>
      <c r="E30" s="2650"/>
      <c r="F30" s="2651"/>
      <c r="G30" s="3651" t="s">
        <v>2388</v>
      </c>
      <c r="H30" s="3652"/>
      <c r="I30" s="3652"/>
      <c r="J30" s="2644">
        <v>1000</v>
      </c>
      <c r="K30" s="2664">
        <f t="shared" si="0"/>
        <v>12000</v>
      </c>
      <c r="L30" s="2664">
        <v>1000</v>
      </c>
      <c r="M30" s="2664">
        <f t="shared" si="0"/>
        <v>12000</v>
      </c>
      <c r="N30" s="1246"/>
      <c r="O30" s="1246"/>
      <c r="P30" s="1246"/>
      <c r="Q30" s="1246"/>
      <c r="R30" s="1246"/>
      <c r="S30" s="1246"/>
      <c r="T30" s="1246"/>
      <c r="U30" s="1246"/>
      <c r="V30" s="1246"/>
      <c r="W30" s="1246"/>
    </row>
    <row r="31" spans="2:23" s="2662" customFormat="1" ht="16.899999999999999" customHeight="1" x14ac:dyDescent="0.25">
      <c r="B31" s="2649"/>
      <c r="C31" s="2663"/>
      <c r="D31" s="2650"/>
      <c r="E31" s="2650"/>
      <c r="F31" s="2651"/>
      <c r="G31" s="3651" t="s">
        <v>2389</v>
      </c>
      <c r="H31" s="3652"/>
      <c r="I31" s="3652"/>
      <c r="J31" s="2644">
        <v>3000</v>
      </c>
      <c r="K31" s="2664">
        <v>36000</v>
      </c>
      <c r="L31" s="2664">
        <v>3000</v>
      </c>
      <c r="M31" s="2664">
        <v>36000</v>
      </c>
      <c r="N31" s="1246"/>
      <c r="O31" s="1246"/>
      <c r="P31" s="1246"/>
      <c r="Q31" s="1246"/>
      <c r="R31" s="1246"/>
      <c r="S31" s="1246"/>
      <c r="T31" s="1246"/>
      <c r="U31" s="1246"/>
      <c r="V31" s="1246"/>
      <c r="W31" s="1246"/>
    </row>
    <row r="32" spans="2:23" s="2662" customFormat="1" ht="15.6" customHeight="1" x14ac:dyDescent="0.25">
      <c r="B32" s="2649"/>
      <c r="C32" s="2663"/>
      <c r="D32" s="2650"/>
      <c r="E32" s="2650"/>
      <c r="F32" s="2651"/>
      <c r="G32" s="3651" t="s">
        <v>2390</v>
      </c>
      <c r="H32" s="3652"/>
      <c r="I32" s="3652"/>
      <c r="J32" s="2644">
        <v>3000</v>
      </c>
      <c r="K32" s="2664">
        <v>36000</v>
      </c>
      <c r="L32" s="2664">
        <v>3000</v>
      </c>
      <c r="M32" s="2664">
        <v>36000</v>
      </c>
      <c r="N32" s="1246"/>
      <c r="O32" s="1246"/>
      <c r="P32" s="1246"/>
      <c r="Q32" s="1246"/>
      <c r="R32" s="1246"/>
      <c r="S32" s="1246"/>
      <c r="T32" s="1246"/>
      <c r="U32" s="1246"/>
      <c r="V32" s="1246"/>
      <c r="W32" s="1246"/>
    </row>
    <row r="33" spans="2:23" s="2662" customFormat="1" ht="15" customHeight="1" x14ac:dyDescent="0.25">
      <c r="B33" s="2649"/>
      <c r="C33" s="2663"/>
      <c r="D33" s="2650"/>
      <c r="E33" s="2650"/>
      <c r="F33" s="2651"/>
      <c r="G33" s="3651" t="s">
        <v>2391</v>
      </c>
      <c r="H33" s="3652"/>
      <c r="I33" s="3652"/>
      <c r="J33" s="2644">
        <v>1500</v>
      </c>
      <c r="K33" s="2664">
        <f t="shared" si="0"/>
        <v>18000</v>
      </c>
      <c r="L33" s="2664">
        <v>1500</v>
      </c>
      <c r="M33" s="2664">
        <f t="shared" si="0"/>
        <v>18000</v>
      </c>
      <c r="N33" s="1246"/>
      <c r="O33" s="1246"/>
      <c r="P33" s="1246"/>
      <c r="Q33" s="1246"/>
      <c r="R33" s="1246"/>
      <c r="S33" s="1246"/>
      <c r="T33" s="1246"/>
      <c r="U33" s="1246"/>
      <c r="V33" s="1246"/>
      <c r="W33" s="1246"/>
    </row>
    <row r="34" spans="2:23" s="2662" customFormat="1" ht="15" customHeight="1" x14ac:dyDescent="0.25">
      <c r="B34" s="2649"/>
      <c r="C34" s="2663"/>
      <c r="D34" s="2650"/>
      <c r="E34" s="2650"/>
      <c r="F34" s="2651"/>
      <c r="G34" s="3651" t="s">
        <v>2504</v>
      </c>
      <c r="H34" s="3652"/>
      <c r="I34" s="3653"/>
      <c r="J34" s="2644">
        <v>1500</v>
      </c>
      <c r="K34" s="2664">
        <f>(J34*12)</f>
        <v>18000</v>
      </c>
      <c r="L34" s="2664">
        <v>1500</v>
      </c>
      <c r="M34" s="2664">
        <f>(L34*12)</f>
        <v>18000</v>
      </c>
      <c r="N34" s="1246"/>
      <c r="O34" s="1246"/>
      <c r="P34" s="1246"/>
      <c r="Q34" s="1246"/>
      <c r="R34" s="1246"/>
      <c r="S34" s="1246"/>
      <c r="T34" s="1246"/>
      <c r="U34" s="1246"/>
      <c r="V34" s="1246"/>
      <c r="W34" s="1246"/>
    </row>
    <row r="35" spans="2:23" s="2662" customFormat="1" ht="15" customHeight="1" x14ac:dyDescent="0.25">
      <c r="B35" s="2649"/>
      <c r="C35" s="2663"/>
      <c r="D35" s="2650"/>
      <c r="E35" s="2650"/>
      <c r="F35" s="2651"/>
      <c r="G35" s="3651" t="s">
        <v>2505</v>
      </c>
      <c r="H35" s="3652"/>
      <c r="I35" s="3653"/>
      <c r="J35" s="2644">
        <v>3000</v>
      </c>
      <c r="K35" s="2664">
        <f>(J35*12)</f>
        <v>36000</v>
      </c>
      <c r="L35" s="2664">
        <v>3000</v>
      </c>
      <c r="M35" s="2664">
        <f>(L35*12)</f>
        <v>36000</v>
      </c>
      <c r="N35" s="1246"/>
      <c r="O35" s="1246"/>
      <c r="P35" s="1246"/>
      <c r="Q35" s="1246"/>
      <c r="R35" s="1246"/>
      <c r="S35" s="1246"/>
      <c r="T35" s="1246"/>
      <c r="U35" s="1246"/>
      <c r="V35" s="1246"/>
      <c r="W35" s="1246"/>
    </row>
    <row r="36" spans="2:23" s="2662" customFormat="1" ht="15" customHeight="1" x14ac:dyDescent="0.25">
      <c r="B36" s="2649"/>
      <c r="C36" s="2663"/>
      <c r="D36" s="2650"/>
      <c r="E36" s="2650"/>
      <c r="F36" s="2651"/>
      <c r="G36" s="3651" t="s">
        <v>2392</v>
      </c>
      <c r="H36" s="3652"/>
      <c r="I36" s="3652"/>
      <c r="J36" s="2644">
        <v>1000</v>
      </c>
      <c r="K36" s="2664">
        <f t="shared" si="0"/>
        <v>12000</v>
      </c>
      <c r="L36" s="2664">
        <v>1000</v>
      </c>
      <c r="M36" s="2664">
        <f t="shared" si="0"/>
        <v>12000</v>
      </c>
      <c r="N36" s="1246"/>
      <c r="O36" s="1246"/>
      <c r="P36" s="1246"/>
      <c r="Q36" s="1246"/>
      <c r="R36" s="1246"/>
      <c r="S36" s="1246"/>
      <c r="T36" s="1246"/>
      <c r="U36" s="1246"/>
      <c r="V36" s="1246"/>
      <c r="W36" s="1246"/>
    </row>
    <row r="37" spans="2:23" s="2662" customFormat="1" ht="15" customHeight="1" x14ac:dyDescent="0.25">
      <c r="B37" s="2649"/>
      <c r="C37" s="2663"/>
      <c r="D37" s="2650"/>
      <c r="E37" s="2650"/>
      <c r="F37" s="2651"/>
      <c r="G37" s="2665" t="s">
        <v>2393</v>
      </c>
      <c r="H37" s="2656"/>
      <c r="I37" s="2656"/>
      <c r="J37" s="2644">
        <v>1000</v>
      </c>
      <c r="K37" s="2664">
        <v>12000</v>
      </c>
      <c r="L37" s="2664">
        <v>1000</v>
      </c>
      <c r="M37" s="2664">
        <v>12000</v>
      </c>
      <c r="N37" s="1246"/>
      <c r="O37" s="1246"/>
      <c r="P37" s="1246"/>
      <c r="Q37" s="1246"/>
      <c r="R37" s="1246"/>
      <c r="S37" s="1246"/>
      <c r="T37" s="1246"/>
      <c r="U37" s="1246"/>
      <c r="V37" s="1246"/>
      <c r="W37" s="1246"/>
    </row>
    <row r="38" spans="2:23" s="2662" customFormat="1" ht="15" customHeight="1" x14ac:dyDescent="0.25">
      <c r="B38" s="2649"/>
      <c r="C38" s="2663"/>
      <c r="D38" s="2650"/>
      <c r="E38" s="2650"/>
      <c r="F38" s="2651"/>
      <c r="G38" s="2665" t="s">
        <v>2394</v>
      </c>
      <c r="H38" s="2656"/>
      <c r="I38" s="2656"/>
      <c r="J38" s="2644">
        <v>1362</v>
      </c>
      <c r="K38" s="2664">
        <f>(J38*12)</f>
        <v>16344</v>
      </c>
      <c r="L38" s="2664">
        <v>1362</v>
      </c>
      <c r="M38" s="2664">
        <f>(L38*12)</f>
        <v>16344</v>
      </c>
      <c r="N38" s="1246"/>
      <c r="O38" s="1246"/>
      <c r="P38" s="1246"/>
      <c r="Q38" s="1246"/>
      <c r="R38" s="1246"/>
      <c r="S38" s="1246"/>
      <c r="T38" s="1246"/>
      <c r="U38" s="1246"/>
      <c r="V38" s="1246"/>
      <c r="W38" s="1246"/>
    </row>
    <row r="39" spans="2:23" s="2662" customFormat="1" ht="15" customHeight="1" x14ac:dyDescent="0.25">
      <c r="B39" s="2649"/>
      <c r="C39" s="2663"/>
      <c r="D39" s="2650"/>
      <c r="E39" s="2650"/>
      <c r="F39" s="2651"/>
      <c r="G39" s="2665" t="s">
        <v>2395</v>
      </c>
      <c r="H39" s="2656"/>
      <c r="I39" s="2656"/>
      <c r="J39" s="2644">
        <v>1500</v>
      </c>
      <c r="K39" s="2664">
        <v>18000</v>
      </c>
      <c r="L39" s="2664">
        <v>1500</v>
      </c>
      <c r="M39" s="2664">
        <v>18000</v>
      </c>
      <c r="N39" s="1246"/>
      <c r="O39" s="1246"/>
      <c r="P39" s="1246"/>
      <c r="Q39" s="1246"/>
      <c r="R39" s="1246"/>
      <c r="S39" s="1246"/>
      <c r="T39" s="1246"/>
      <c r="U39" s="1246"/>
      <c r="V39" s="1246"/>
      <c r="W39" s="1246"/>
    </row>
    <row r="40" spans="2:23" s="2662" customFormat="1" ht="15" customHeight="1" x14ac:dyDescent="0.25">
      <c r="B40" s="2649"/>
      <c r="C40" s="2663"/>
      <c r="D40" s="2650"/>
      <c r="E40" s="2650"/>
      <c r="F40" s="2651"/>
      <c r="G40" s="2665" t="s">
        <v>2396</v>
      </c>
      <c r="H40" s="2656"/>
      <c r="I40" s="2656"/>
      <c r="J40" s="2644">
        <v>1000</v>
      </c>
      <c r="K40" s="2664">
        <v>12000</v>
      </c>
      <c r="L40" s="2664">
        <v>1000</v>
      </c>
      <c r="M40" s="2664">
        <v>12000</v>
      </c>
      <c r="N40" s="1246"/>
      <c r="O40" s="1246"/>
      <c r="P40" s="1246"/>
      <c r="Q40" s="1246"/>
      <c r="R40" s="1246"/>
      <c r="S40" s="1246"/>
      <c r="T40" s="1246"/>
      <c r="U40" s="1246"/>
      <c r="V40" s="1246"/>
      <c r="W40" s="1246"/>
    </row>
    <row r="41" spans="2:23" s="2662" customFormat="1" ht="15" customHeight="1" x14ac:dyDescent="0.25">
      <c r="B41" s="2649"/>
      <c r="C41" s="2663"/>
      <c r="D41" s="2650"/>
      <c r="E41" s="2650"/>
      <c r="F41" s="2651"/>
      <c r="G41" s="2665" t="s">
        <v>2397</v>
      </c>
      <c r="H41" s="2656"/>
      <c r="I41" s="2656"/>
      <c r="J41" s="2644">
        <v>1000</v>
      </c>
      <c r="K41" s="2664">
        <v>12000</v>
      </c>
      <c r="L41" s="2664">
        <v>1000</v>
      </c>
      <c r="M41" s="2664">
        <v>12000</v>
      </c>
      <c r="N41" s="1246"/>
      <c r="O41" s="1246"/>
      <c r="P41" s="1246"/>
      <c r="Q41" s="1246"/>
      <c r="R41" s="1246"/>
      <c r="S41" s="1246"/>
      <c r="T41" s="1246"/>
      <c r="U41" s="1246"/>
      <c r="V41" s="1246"/>
      <c r="W41" s="1246"/>
    </row>
    <row r="42" spans="2:23" s="2662" customFormat="1" ht="15" customHeight="1" x14ac:dyDescent="0.25">
      <c r="B42" s="2649"/>
      <c r="C42" s="2663"/>
      <c r="D42" s="2650"/>
      <c r="E42" s="2650"/>
      <c r="F42" s="2651"/>
      <c r="G42" s="2665" t="s">
        <v>2398</v>
      </c>
      <c r="H42" s="2656"/>
      <c r="I42" s="2656"/>
      <c r="J42" s="2644">
        <v>3000</v>
      </c>
      <c r="K42" s="2664">
        <v>36000</v>
      </c>
      <c r="L42" s="2664">
        <v>3000</v>
      </c>
      <c r="M42" s="2664">
        <v>36000</v>
      </c>
      <c r="N42" s="1246"/>
      <c r="O42" s="1246"/>
      <c r="P42" s="1246"/>
      <c r="Q42" s="1246"/>
      <c r="R42" s="1246"/>
      <c r="S42" s="1246"/>
      <c r="T42" s="1246"/>
      <c r="U42" s="1246"/>
      <c r="V42" s="1246"/>
      <c r="W42" s="1246"/>
    </row>
    <row r="43" spans="2:23" s="2662" customFormat="1" ht="18" customHeight="1" x14ac:dyDescent="0.25">
      <c r="B43" s="2649"/>
      <c r="C43" s="2663"/>
      <c r="D43" s="2650"/>
      <c r="E43" s="2650"/>
      <c r="F43" s="2651"/>
      <c r="G43" s="3651" t="s">
        <v>2117</v>
      </c>
      <c r="H43" s="3652"/>
      <c r="I43" s="3652"/>
      <c r="J43" s="2644">
        <v>3000</v>
      </c>
      <c r="K43" s="2664">
        <f t="shared" si="0"/>
        <v>36000</v>
      </c>
      <c r="L43" s="2664">
        <v>3000</v>
      </c>
      <c r="M43" s="2664">
        <f t="shared" si="0"/>
        <v>36000</v>
      </c>
      <c r="N43" s="1246"/>
      <c r="O43" s="1246"/>
      <c r="P43" s="1246"/>
      <c r="Q43" s="1246"/>
      <c r="R43" s="1246"/>
      <c r="S43" s="1246"/>
      <c r="T43" s="1246"/>
      <c r="U43" s="1246"/>
      <c r="V43" s="1246"/>
      <c r="W43" s="1246"/>
    </row>
    <row r="44" spans="2:23" s="2662" customFormat="1" x14ac:dyDescent="0.25">
      <c r="B44" s="2649"/>
      <c r="C44" s="2663"/>
      <c r="D44" s="2650"/>
      <c r="E44" s="2650"/>
      <c r="F44" s="2651"/>
      <c r="G44" s="3651" t="s">
        <v>2118</v>
      </c>
      <c r="H44" s="3652"/>
      <c r="I44" s="3652"/>
      <c r="J44" s="2644">
        <v>1500</v>
      </c>
      <c r="K44" s="2664">
        <f t="shared" si="0"/>
        <v>18000</v>
      </c>
      <c r="L44" s="2664">
        <v>1500</v>
      </c>
      <c r="M44" s="2664">
        <f t="shared" si="0"/>
        <v>18000</v>
      </c>
      <c r="N44" s="1246"/>
      <c r="O44" s="1246"/>
      <c r="P44" s="1246"/>
      <c r="Q44" s="1246"/>
      <c r="R44" s="1246"/>
      <c r="S44" s="1246"/>
      <c r="T44" s="1246"/>
      <c r="U44" s="1246"/>
      <c r="V44" s="1246"/>
      <c r="W44" s="1246"/>
    </row>
    <row r="45" spans="2:23" s="2662" customFormat="1" x14ac:dyDescent="0.25">
      <c r="B45" s="2649"/>
      <c r="C45" s="2663"/>
      <c r="D45" s="2650"/>
      <c r="E45" s="2650"/>
      <c r="F45" s="2651"/>
      <c r="G45" s="3651" t="s">
        <v>2119</v>
      </c>
      <c r="H45" s="3652"/>
      <c r="I45" s="3652"/>
      <c r="J45" s="2644">
        <v>1000</v>
      </c>
      <c r="K45" s="2664">
        <f t="shared" si="0"/>
        <v>12000</v>
      </c>
      <c r="L45" s="2664">
        <v>1000</v>
      </c>
      <c r="M45" s="2664">
        <f t="shared" si="0"/>
        <v>12000</v>
      </c>
      <c r="N45" s="1246"/>
      <c r="O45" s="1246"/>
      <c r="P45" s="1246"/>
      <c r="Q45" s="1246"/>
      <c r="R45" s="1246"/>
      <c r="S45" s="1246"/>
      <c r="T45" s="1246"/>
      <c r="U45" s="1246"/>
      <c r="V45" s="1246"/>
      <c r="W45" s="1246"/>
    </row>
    <row r="46" spans="2:23" s="2662" customFormat="1" ht="16.149999999999999" customHeight="1" x14ac:dyDescent="0.25">
      <c r="B46" s="2649"/>
      <c r="C46" s="2663"/>
      <c r="D46" s="2650"/>
      <c r="E46" s="2650"/>
      <c r="F46" s="2651"/>
      <c r="G46" s="3651" t="s">
        <v>2120</v>
      </c>
      <c r="H46" s="3652"/>
      <c r="I46" s="3652"/>
      <c r="J46" s="2644">
        <v>1000</v>
      </c>
      <c r="K46" s="2664">
        <f t="shared" si="0"/>
        <v>12000</v>
      </c>
      <c r="L46" s="2664">
        <v>1000</v>
      </c>
      <c r="M46" s="2664">
        <f t="shared" si="0"/>
        <v>12000</v>
      </c>
      <c r="N46" s="1246"/>
      <c r="O46" s="1246"/>
      <c r="P46" s="1246"/>
      <c r="Q46" s="1246"/>
      <c r="R46" s="1246"/>
      <c r="S46" s="1246"/>
      <c r="T46" s="1246"/>
      <c r="U46" s="1246"/>
      <c r="V46" s="1246"/>
      <c r="W46" s="1246"/>
    </row>
    <row r="47" spans="2:23" s="2662" customFormat="1" ht="16.149999999999999" customHeight="1" x14ac:dyDescent="0.25">
      <c r="B47" s="2649"/>
      <c r="C47" s="2663"/>
      <c r="D47" s="2650"/>
      <c r="E47" s="2650"/>
      <c r="F47" s="2651"/>
      <c r="G47" s="2665" t="s">
        <v>2399</v>
      </c>
      <c r="H47" s="2656"/>
      <c r="I47" s="2656"/>
      <c r="J47" s="2644">
        <v>2500</v>
      </c>
      <c r="K47" s="2664">
        <v>30000</v>
      </c>
      <c r="L47" s="2664">
        <v>2500</v>
      </c>
      <c r="M47" s="2664">
        <v>30000</v>
      </c>
      <c r="N47" s="1246"/>
      <c r="O47" s="1246"/>
      <c r="P47" s="1246"/>
      <c r="Q47" s="1246"/>
      <c r="R47" s="1246"/>
      <c r="S47" s="1246"/>
      <c r="T47" s="1246"/>
      <c r="U47" s="1246"/>
      <c r="V47" s="1246"/>
      <c r="W47" s="1246"/>
    </row>
    <row r="48" spans="2:23" s="2662" customFormat="1" ht="16.149999999999999" customHeight="1" x14ac:dyDescent="0.25">
      <c r="B48" s="2649"/>
      <c r="C48" s="2663"/>
      <c r="D48" s="2650"/>
      <c r="E48" s="2650"/>
      <c r="F48" s="2651"/>
      <c r="G48" s="3651" t="s">
        <v>1960</v>
      </c>
      <c r="H48" s="3652"/>
      <c r="I48" s="3652"/>
      <c r="J48" s="2644">
        <v>1500</v>
      </c>
      <c r="K48" s="2664">
        <f t="shared" si="0"/>
        <v>18000</v>
      </c>
      <c r="L48" s="2664">
        <v>1500</v>
      </c>
      <c r="M48" s="2664">
        <f t="shared" si="0"/>
        <v>18000</v>
      </c>
      <c r="N48" s="1246"/>
      <c r="O48" s="1246"/>
      <c r="P48" s="1246"/>
      <c r="Q48" s="1246"/>
      <c r="R48" s="1246"/>
      <c r="S48" s="1246"/>
      <c r="T48" s="1246"/>
      <c r="U48" s="1246"/>
      <c r="V48" s="1246"/>
      <c r="W48" s="1246"/>
    </row>
    <row r="49" spans="2:23" s="2662" customFormat="1" ht="15" customHeight="1" x14ac:dyDescent="0.25">
      <c r="B49" s="2649"/>
      <c r="C49" s="2663"/>
      <c r="D49" s="2650"/>
      <c r="E49" s="2650"/>
      <c r="F49" s="2651"/>
      <c r="G49" s="3651" t="s">
        <v>2400</v>
      </c>
      <c r="H49" s="3652"/>
      <c r="I49" s="3652"/>
      <c r="J49" s="2644">
        <v>2000</v>
      </c>
      <c r="K49" s="2664">
        <v>24000</v>
      </c>
      <c r="L49" s="2664">
        <v>2000</v>
      </c>
      <c r="M49" s="2664">
        <v>24000</v>
      </c>
      <c r="N49" s="1246"/>
      <c r="O49" s="1246"/>
      <c r="P49" s="1246"/>
      <c r="Q49" s="1246"/>
      <c r="R49" s="1246"/>
      <c r="S49" s="1246"/>
      <c r="T49" s="1246"/>
      <c r="U49" s="1246"/>
      <c r="V49" s="1246"/>
      <c r="W49" s="1246"/>
    </row>
    <row r="50" spans="2:23" s="2662" customFormat="1" ht="15" customHeight="1" x14ac:dyDescent="0.25">
      <c r="B50" s="2649"/>
      <c r="C50" s="2663"/>
      <c r="D50" s="2650"/>
      <c r="E50" s="2650"/>
      <c r="F50" s="2651"/>
      <c r="G50" s="3651" t="s">
        <v>2506</v>
      </c>
      <c r="H50" s="3652"/>
      <c r="I50" s="3653"/>
      <c r="J50" s="2644">
        <v>1000</v>
      </c>
      <c r="K50" s="2664">
        <f>(J50*12)</f>
        <v>12000</v>
      </c>
      <c r="L50" s="2664">
        <v>1000</v>
      </c>
      <c r="M50" s="2664">
        <f>(L50*12)</f>
        <v>12000</v>
      </c>
      <c r="N50" s="1246"/>
      <c r="O50" s="1246"/>
      <c r="P50" s="1246"/>
      <c r="Q50" s="1246"/>
      <c r="R50" s="1246"/>
      <c r="S50" s="1246"/>
      <c r="T50" s="1246"/>
      <c r="U50" s="1246"/>
      <c r="V50" s="1246"/>
      <c r="W50" s="1246"/>
    </row>
    <row r="51" spans="2:23" s="2662" customFormat="1" ht="16.149999999999999" customHeight="1" x14ac:dyDescent="0.25">
      <c r="B51" s="2649"/>
      <c r="C51" s="2663"/>
      <c r="D51" s="2650"/>
      <c r="E51" s="2650"/>
      <c r="F51" s="2651"/>
      <c r="G51" s="3651" t="s">
        <v>2296</v>
      </c>
      <c r="H51" s="3652"/>
      <c r="I51" s="3652"/>
      <c r="J51" s="2644">
        <v>1000</v>
      </c>
      <c r="K51" s="2664">
        <f t="shared" si="0"/>
        <v>12000</v>
      </c>
      <c r="L51" s="2664">
        <v>1000</v>
      </c>
      <c r="M51" s="2664">
        <f t="shared" si="0"/>
        <v>12000</v>
      </c>
      <c r="N51" s="1246"/>
      <c r="O51" s="1246"/>
      <c r="P51" s="1246"/>
      <c r="Q51" s="1246"/>
      <c r="R51" s="1246"/>
      <c r="S51" s="1246"/>
      <c r="T51" s="1246"/>
      <c r="U51" s="1246"/>
      <c r="V51" s="1246"/>
      <c r="W51" s="1246"/>
    </row>
    <row r="52" spans="2:23" s="2662" customFormat="1" ht="17.45" customHeight="1" x14ac:dyDescent="0.25">
      <c r="B52" s="2649"/>
      <c r="C52" s="2663"/>
      <c r="D52" s="2650"/>
      <c r="E52" s="2650"/>
      <c r="F52" s="2651"/>
      <c r="G52" s="3651" t="s">
        <v>2121</v>
      </c>
      <c r="H52" s="3652"/>
      <c r="I52" s="3652"/>
      <c r="J52" s="2644">
        <v>800</v>
      </c>
      <c r="K52" s="2664">
        <f t="shared" si="0"/>
        <v>9600</v>
      </c>
      <c r="L52" s="2664">
        <v>800</v>
      </c>
      <c r="M52" s="2664">
        <f t="shared" si="0"/>
        <v>9600</v>
      </c>
      <c r="N52" s="1246"/>
      <c r="O52" s="1246"/>
      <c r="P52" s="1246"/>
      <c r="Q52" s="1246"/>
      <c r="R52" s="1246"/>
      <c r="S52" s="1246"/>
      <c r="T52" s="1246"/>
      <c r="U52" s="1246"/>
      <c r="V52" s="1246"/>
      <c r="W52" s="1246"/>
    </row>
    <row r="53" spans="2:23" s="2662" customFormat="1" ht="17.45" customHeight="1" x14ac:dyDescent="0.25">
      <c r="B53" s="2649"/>
      <c r="C53" s="2663"/>
      <c r="D53" s="2650"/>
      <c r="E53" s="2650"/>
      <c r="F53" s="2651"/>
      <c r="G53" s="3651" t="s">
        <v>2122</v>
      </c>
      <c r="H53" s="3652"/>
      <c r="I53" s="3652"/>
      <c r="J53" s="2644">
        <v>1000</v>
      </c>
      <c r="K53" s="2664">
        <f t="shared" si="0"/>
        <v>12000</v>
      </c>
      <c r="L53" s="2664">
        <v>1000</v>
      </c>
      <c r="M53" s="2664">
        <f t="shared" si="0"/>
        <v>12000</v>
      </c>
      <c r="N53" s="1246"/>
      <c r="O53" s="1246"/>
      <c r="P53" s="1246"/>
      <c r="Q53" s="1246"/>
      <c r="R53" s="1246"/>
      <c r="S53" s="1246"/>
      <c r="T53" s="1246"/>
      <c r="U53" s="1246"/>
      <c r="V53" s="1246"/>
      <c r="W53" s="1246"/>
    </row>
    <row r="54" spans="2:23" s="2662" customFormat="1" ht="17.45" customHeight="1" x14ac:dyDescent="0.25">
      <c r="B54" s="2649"/>
      <c r="C54" s="2663"/>
      <c r="D54" s="2650"/>
      <c r="E54" s="2650"/>
      <c r="F54" s="2651"/>
      <c r="G54" s="2665" t="s">
        <v>2401</v>
      </c>
      <c r="H54" s="2656"/>
      <c r="I54" s="2656"/>
      <c r="J54" s="2644">
        <v>1500</v>
      </c>
      <c r="K54" s="2664">
        <v>18000</v>
      </c>
      <c r="L54" s="2664">
        <v>1500</v>
      </c>
      <c r="M54" s="2664">
        <v>18000</v>
      </c>
      <c r="N54" s="1246"/>
      <c r="O54" s="1246"/>
      <c r="P54" s="1246"/>
      <c r="Q54" s="1246"/>
      <c r="R54" s="1246"/>
      <c r="S54" s="1246"/>
      <c r="T54" s="1246"/>
      <c r="U54" s="1246"/>
      <c r="V54" s="1246"/>
      <c r="W54" s="1246"/>
    </row>
    <row r="55" spans="2:23" s="2662" customFormat="1" ht="17.45" customHeight="1" x14ac:dyDescent="0.25">
      <c r="B55" s="2649"/>
      <c r="C55" s="2663"/>
      <c r="D55" s="2650"/>
      <c r="E55" s="2650"/>
      <c r="F55" s="2651"/>
      <c r="G55" s="3651" t="s">
        <v>2507</v>
      </c>
      <c r="H55" s="3652"/>
      <c r="I55" s="3653"/>
      <c r="J55" s="2644">
        <v>1500</v>
      </c>
      <c r="K55" s="2664">
        <f>(J55*12)</f>
        <v>18000</v>
      </c>
      <c r="L55" s="2664">
        <v>1500</v>
      </c>
      <c r="M55" s="2664">
        <f>(L55*12)</f>
        <v>18000</v>
      </c>
      <c r="N55" s="1246"/>
      <c r="O55" s="1246"/>
      <c r="P55" s="1246"/>
      <c r="Q55" s="1246"/>
      <c r="R55" s="1246"/>
      <c r="S55" s="1246"/>
      <c r="T55" s="1246"/>
      <c r="U55" s="1246"/>
      <c r="V55" s="1246"/>
      <c r="W55" s="1246"/>
    </row>
    <row r="56" spans="2:23" s="2662" customFormat="1" ht="17.45" customHeight="1" x14ac:dyDescent="0.25">
      <c r="B56" s="2649"/>
      <c r="C56" s="2663"/>
      <c r="D56" s="2650"/>
      <c r="E56" s="2650"/>
      <c r="F56" s="2651"/>
      <c r="G56" s="3651" t="s">
        <v>2402</v>
      </c>
      <c r="H56" s="3652"/>
      <c r="I56" s="3652"/>
      <c r="J56" s="2644">
        <v>3000</v>
      </c>
      <c r="K56" s="2664">
        <v>36000</v>
      </c>
      <c r="L56" s="2664">
        <v>3000</v>
      </c>
      <c r="M56" s="2664">
        <v>36000</v>
      </c>
      <c r="N56" s="1246"/>
      <c r="O56" s="1246"/>
      <c r="P56" s="1246"/>
      <c r="Q56" s="1246"/>
      <c r="R56" s="1246"/>
      <c r="S56" s="1246"/>
      <c r="T56" s="1246"/>
      <c r="U56" s="1246"/>
      <c r="V56" s="1246"/>
      <c r="W56" s="1246"/>
    </row>
    <row r="57" spans="2:23" s="2662" customFormat="1" ht="17.45" customHeight="1" x14ac:dyDescent="0.25">
      <c r="B57" s="2649"/>
      <c r="C57" s="2663"/>
      <c r="D57" s="2650"/>
      <c r="E57" s="2650"/>
      <c r="F57" s="2651"/>
      <c r="G57" s="2665" t="s">
        <v>2403</v>
      </c>
      <c r="H57" s="2656"/>
      <c r="I57" s="2656"/>
      <c r="J57" s="2644">
        <v>1000</v>
      </c>
      <c r="K57" s="2664">
        <v>12000</v>
      </c>
      <c r="L57" s="2664">
        <v>1000</v>
      </c>
      <c r="M57" s="2664">
        <v>12000</v>
      </c>
      <c r="N57" s="1246"/>
      <c r="O57" s="1246"/>
      <c r="P57" s="1246"/>
      <c r="Q57" s="1246"/>
      <c r="R57" s="1246"/>
      <c r="S57" s="1246"/>
      <c r="T57" s="1246"/>
      <c r="U57" s="1246"/>
      <c r="V57" s="1246"/>
      <c r="W57" s="1246"/>
    </row>
    <row r="58" spans="2:23" s="2662" customFormat="1" ht="17.45" customHeight="1" x14ac:dyDescent="0.25">
      <c r="B58" s="2649"/>
      <c r="C58" s="2663"/>
      <c r="D58" s="2650"/>
      <c r="E58" s="2650"/>
      <c r="F58" s="2651"/>
      <c r="G58" s="3651" t="s">
        <v>2072</v>
      </c>
      <c r="H58" s="3652"/>
      <c r="I58" s="3652"/>
      <c r="J58" s="2644">
        <v>5000</v>
      </c>
      <c r="K58" s="2664">
        <f t="shared" si="0"/>
        <v>60000</v>
      </c>
      <c r="L58" s="2664">
        <v>5000</v>
      </c>
      <c r="M58" s="2664">
        <f t="shared" si="0"/>
        <v>60000</v>
      </c>
      <c r="N58" s="1246"/>
      <c r="O58" s="1246"/>
      <c r="P58" s="1246"/>
      <c r="Q58" s="1246"/>
      <c r="R58" s="1246"/>
      <c r="S58" s="1246"/>
      <c r="T58" s="1246"/>
      <c r="U58" s="1246"/>
      <c r="V58" s="1246"/>
      <c r="W58" s="1246"/>
    </row>
    <row r="59" spans="2:23" s="2662" customFormat="1" ht="17.45" customHeight="1" x14ac:dyDescent="0.25">
      <c r="B59" s="2649"/>
      <c r="C59" s="2663"/>
      <c r="D59" s="2650"/>
      <c r="E59" s="2650"/>
      <c r="F59" s="2651"/>
      <c r="G59" s="3651" t="s">
        <v>2123</v>
      </c>
      <c r="H59" s="3652"/>
      <c r="I59" s="3652"/>
      <c r="J59" s="2644">
        <v>2000</v>
      </c>
      <c r="K59" s="2664">
        <f t="shared" si="0"/>
        <v>24000</v>
      </c>
      <c r="L59" s="2664">
        <v>2000</v>
      </c>
      <c r="M59" s="2664">
        <f t="shared" si="0"/>
        <v>24000</v>
      </c>
      <c r="N59" s="1246"/>
      <c r="O59" s="1246"/>
      <c r="P59" s="1246"/>
      <c r="Q59" s="1246"/>
      <c r="R59" s="1246"/>
      <c r="S59" s="1246"/>
      <c r="T59" s="1246"/>
      <c r="U59" s="1246"/>
      <c r="V59" s="1246"/>
      <c r="W59" s="1246"/>
    </row>
    <row r="60" spans="2:23" s="2662" customFormat="1" x14ac:dyDescent="0.25">
      <c r="B60" s="2649"/>
      <c r="C60" s="2663"/>
      <c r="D60" s="2650"/>
      <c r="E60" s="2650"/>
      <c r="F60" s="2651"/>
      <c r="G60" s="3651" t="s">
        <v>580</v>
      </c>
      <c r="H60" s="3652"/>
      <c r="I60" s="3652"/>
      <c r="J60" s="2644">
        <v>2000</v>
      </c>
      <c r="K60" s="2664">
        <f t="shared" si="0"/>
        <v>24000</v>
      </c>
      <c r="L60" s="2664">
        <v>2000</v>
      </c>
      <c r="M60" s="2664">
        <f t="shared" si="0"/>
        <v>24000</v>
      </c>
      <c r="N60" s="1246"/>
      <c r="O60" s="1246"/>
      <c r="P60" s="1246"/>
      <c r="Q60" s="1246"/>
      <c r="R60" s="1246"/>
      <c r="S60" s="1246"/>
      <c r="T60" s="1246"/>
      <c r="U60" s="1246"/>
      <c r="V60" s="1246"/>
      <c r="W60" s="1246"/>
    </row>
    <row r="61" spans="2:23" s="2662" customFormat="1" x14ac:dyDescent="0.25">
      <c r="B61" s="2649"/>
      <c r="C61" s="2663"/>
      <c r="D61" s="2650"/>
      <c r="E61" s="2650"/>
      <c r="F61" s="2651"/>
      <c r="G61" s="3651" t="s">
        <v>2508</v>
      </c>
      <c r="H61" s="3652"/>
      <c r="I61" s="3653"/>
      <c r="J61" s="2644">
        <v>2909</v>
      </c>
      <c r="K61" s="2664">
        <f>(J61*12)</f>
        <v>34908</v>
      </c>
      <c r="L61" s="2664">
        <v>2909</v>
      </c>
      <c r="M61" s="2664">
        <f>(L61*12)</f>
        <v>34908</v>
      </c>
      <c r="N61" s="1246"/>
      <c r="O61" s="1246"/>
      <c r="P61" s="1246"/>
      <c r="Q61" s="1246"/>
      <c r="R61" s="1246"/>
      <c r="S61" s="1246"/>
      <c r="T61" s="1246"/>
      <c r="U61" s="1246"/>
      <c r="V61" s="1246"/>
      <c r="W61" s="1246"/>
    </row>
    <row r="62" spans="2:23" s="2662" customFormat="1" ht="15.6" customHeight="1" thickBot="1" x14ac:dyDescent="0.3">
      <c r="B62" s="2649"/>
      <c r="C62" s="2663"/>
      <c r="D62" s="2650"/>
      <c r="E62" s="2650"/>
      <c r="F62" s="2651" t="s">
        <v>2404</v>
      </c>
      <c r="G62" s="3651" t="s">
        <v>2124</v>
      </c>
      <c r="H62" s="3652"/>
      <c r="I62" s="3652"/>
      <c r="J62" s="2644">
        <v>1000</v>
      </c>
      <c r="K62" s="2664">
        <f t="shared" si="0"/>
        <v>12000</v>
      </c>
      <c r="L62" s="2664">
        <v>1000</v>
      </c>
      <c r="M62" s="2664">
        <f t="shared" si="0"/>
        <v>12000</v>
      </c>
      <c r="N62" s="1246"/>
      <c r="O62" s="1246"/>
      <c r="P62" s="1246"/>
      <c r="Q62" s="1246"/>
      <c r="R62" s="1246"/>
      <c r="S62" s="1246"/>
      <c r="T62" s="1246"/>
      <c r="U62" s="1246"/>
      <c r="V62" s="1246"/>
      <c r="W62" s="1246"/>
    </row>
    <row r="63" spans="2:23" s="233" customFormat="1" ht="15.75" thickBot="1" x14ac:dyDescent="0.3">
      <c r="B63" s="2103"/>
      <c r="C63" s="2103"/>
      <c r="D63" s="2103"/>
      <c r="E63" s="2103"/>
      <c r="F63" s="2103"/>
      <c r="G63" s="2103"/>
      <c r="H63" s="2103"/>
      <c r="I63" s="2103"/>
      <c r="J63" s="2114">
        <f>SUM(J15:J62)</f>
        <v>82571</v>
      </c>
      <c r="K63" s="2115">
        <f>SUM(K15:K62)</f>
        <v>990852</v>
      </c>
      <c r="L63" s="2102">
        <f>SUM(L15:L62)</f>
        <v>82571</v>
      </c>
      <c r="M63" s="2116">
        <f>SUM(M15:M62)</f>
        <v>990852</v>
      </c>
      <c r="N63" s="1246"/>
      <c r="O63" s="1246"/>
      <c r="P63" s="1246"/>
      <c r="Q63" s="1246"/>
      <c r="R63" s="1246"/>
      <c r="S63" s="1246"/>
      <c r="T63" s="1246"/>
      <c r="U63" s="1246"/>
      <c r="V63" s="1246"/>
      <c r="W63" s="1246"/>
    </row>
    <row r="64" spans="2:23" s="825" customFormat="1" ht="15" customHeight="1" thickBot="1" x14ac:dyDescent="0.3">
      <c r="B64" s="231"/>
      <c r="C64" s="231"/>
      <c r="D64" s="231"/>
      <c r="E64" s="231"/>
      <c r="F64" s="231"/>
      <c r="G64" s="231"/>
      <c r="R64" s="1246"/>
      <c r="S64" s="1246"/>
      <c r="T64" s="1246"/>
      <c r="U64" s="1246"/>
      <c r="V64" s="1246"/>
      <c r="W64" s="1246"/>
    </row>
    <row r="65" spans="2:23" s="825" customFormat="1" ht="15.75" customHeight="1" thickBot="1" x14ac:dyDescent="0.3">
      <c r="B65" s="231"/>
      <c r="C65" s="231"/>
      <c r="D65" s="231"/>
      <c r="E65" s="231"/>
      <c r="F65" s="231"/>
      <c r="G65" s="231"/>
      <c r="H65" s="3658" t="s">
        <v>2125</v>
      </c>
      <c r="I65" s="3659"/>
      <c r="J65" s="3655">
        <f>(PAG.54!L65+pag.55!L45+pag.56!L63)</f>
        <v>217906</v>
      </c>
      <c r="K65" s="3656"/>
      <c r="L65" s="3656"/>
      <c r="M65" s="3657"/>
      <c r="P65" s="2119"/>
      <c r="R65" s="1246"/>
      <c r="S65" s="1246"/>
      <c r="T65" s="1246"/>
      <c r="U65" s="1246"/>
      <c r="V65" s="1246"/>
      <c r="W65" s="1246"/>
    </row>
    <row r="66" spans="2:23" s="825" customFormat="1" ht="15.75" customHeight="1" thickBot="1" x14ac:dyDescent="0.3">
      <c r="B66" s="231"/>
      <c r="C66" s="231"/>
      <c r="D66" s="231"/>
      <c r="E66" s="231"/>
      <c r="F66" s="231"/>
      <c r="G66" s="231"/>
      <c r="H66" s="3658" t="s">
        <v>2282</v>
      </c>
      <c r="I66" s="3659"/>
      <c r="J66" s="3655">
        <f>(PAG.54!M65+pag.55!M45+pag.56!M63)</f>
        <v>2614872</v>
      </c>
      <c r="K66" s="3656"/>
      <c r="L66" s="3656"/>
      <c r="M66" s="3657"/>
      <c r="R66" s="1246"/>
      <c r="S66" s="1246"/>
      <c r="T66" s="1246"/>
      <c r="U66" s="1246"/>
      <c r="V66" s="1246"/>
      <c r="W66" s="1246"/>
    </row>
    <row r="67" spans="2:23" s="825" customFormat="1" ht="36.75" thickBot="1" x14ac:dyDescent="0.3">
      <c r="B67" s="231"/>
      <c r="C67" s="1710" t="s">
        <v>119</v>
      </c>
      <c r="D67" s="1710" t="s">
        <v>120</v>
      </c>
      <c r="E67" s="298" t="s">
        <v>121</v>
      </c>
      <c r="F67" s="231"/>
      <c r="G67" s="873"/>
      <c r="R67" s="1246"/>
      <c r="S67" s="1246"/>
      <c r="T67" s="1246"/>
      <c r="U67" s="1246"/>
      <c r="V67" s="1246"/>
      <c r="W67" s="1246"/>
    </row>
    <row r="68" spans="2:23" x14ac:dyDescent="0.25">
      <c r="B68" s="825"/>
      <c r="C68" s="1564"/>
      <c r="D68" s="1565"/>
      <c r="E68" s="1565"/>
      <c r="F68" s="825"/>
      <c r="G68" s="1563" t="s">
        <v>122</v>
      </c>
      <c r="H68" s="1563"/>
      <c r="I68" s="825"/>
      <c r="J68" s="1563" t="s">
        <v>101</v>
      </c>
      <c r="K68" s="825"/>
      <c r="L68" s="1563" t="s">
        <v>123</v>
      </c>
      <c r="M68" s="1563"/>
      <c r="N68" s="825"/>
      <c r="R68" s="1246"/>
      <c r="S68" s="1246"/>
      <c r="T68" s="1246"/>
      <c r="U68" s="1246"/>
      <c r="V68" s="1246"/>
      <c r="W68" s="1246"/>
    </row>
    <row r="69" spans="2:23" x14ac:dyDescent="0.25">
      <c r="B69" s="825"/>
      <c r="C69" s="1440"/>
      <c r="D69" s="330"/>
      <c r="E69" s="905"/>
      <c r="F69" s="825"/>
      <c r="G69" s="825"/>
      <c r="H69" s="825"/>
      <c r="I69" s="825"/>
      <c r="J69" s="825"/>
      <c r="K69" s="825"/>
      <c r="L69" s="825"/>
      <c r="M69" s="825"/>
    </row>
    <row r="70" spans="2:23" x14ac:dyDescent="0.25">
      <c r="B70" s="825"/>
      <c r="C70" s="330"/>
      <c r="D70" s="330"/>
      <c r="E70" s="330"/>
      <c r="F70" s="825"/>
      <c r="G70" s="825"/>
      <c r="H70" s="825"/>
      <c r="I70" s="825"/>
      <c r="J70" s="825"/>
      <c r="K70" s="825"/>
      <c r="L70" s="825"/>
      <c r="M70" s="825">
        <v>56</v>
      </c>
    </row>
    <row r="71" spans="2:23" x14ac:dyDescent="0.25">
      <c r="B71" s="825"/>
      <c r="C71" s="825"/>
      <c r="D71" s="825"/>
      <c r="E71" s="825"/>
      <c r="F71" s="825"/>
      <c r="G71" s="825"/>
    </row>
    <row r="72" spans="2:23" x14ac:dyDescent="0.25">
      <c r="B72" s="825"/>
      <c r="C72" s="825"/>
      <c r="D72" s="825"/>
      <c r="E72" s="825"/>
      <c r="F72" s="825"/>
      <c r="G72" s="825"/>
    </row>
    <row r="75" spans="2:23" x14ac:dyDescent="0.25">
      <c r="M75" s="336"/>
    </row>
  </sheetData>
  <mergeCells count="52">
    <mergeCell ref="G23:I23"/>
    <mergeCell ref="G34:I34"/>
    <mergeCell ref="G35:I35"/>
    <mergeCell ref="G20:I20"/>
    <mergeCell ref="G24:I24"/>
    <mergeCell ref="G14:I14"/>
    <mergeCell ref="C1:M1"/>
    <mergeCell ref="C2:M2"/>
    <mergeCell ref="C3:M3"/>
    <mergeCell ref="C4:M4"/>
    <mergeCell ref="F7:H7"/>
    <mergeCell ref="B12:F12"/>
    <mergeCell ref="G12:I13"/>
    <mergeCell ref="J12:K12"/>
    <mergeCell ref="L12:M12"/>
    <mergeCell ref="G15:I15"/>
    <mergeCell ref="G16:I16"/>
    <mergeCell ref="G17:I17"/>
    <mergeCell ref="G22:I22"/>
    <mergeCell ref="G18:I18"/>
    <mergeCell ref="G19:I19"/>
    <mergeCell ref="G21:I21"/>
    <mergeCell ref="G45:I45"/>
    <mergeCell ref="G48:I48"/>
    <mergeCell ref="G43:I43"/>
    <mergeCell ref="G44:I44"/>
    <mergeCell ref="G25:I25"/>
    <mergeCell ref="G36:I36"/>
    <mergeCell ref="G26:I26"/>
    <mergeCell ref="G28:I28"/>
    <mergeCell ref="G29:I29"/>
    <mergeCell ref="G30:I30"/>
    <mergeCell ref="G31:I31"/>
    <mergeCell ref="G33:I33"/>
    <mergeCell ref="G32:I32"/>
    <mergeCell ref="G46:I46"/>
    <mergeCell ref="J66:M66"/>
    <mergeCell ref="H66:I66"/>
    <mergeCell ref="G49:I49"/>
    <mergeCell ref="G58:I58"/>
    <mergeCell ref="G59:I59"/>
    <mergeCell ref="G52:I52"/>
    <mergeCell ref="G51:I51"/>
    <mergeCell ref="G60:I60"/>
    <mergeCell ref="J65:M65"/>
    <mergeCell ref="G53:I53"/>
    <mergeCell ref="G62:I62"/>
    <mergeCell ref="H65:I65"/>
    <mergeCell ref="G56:I56"/>
    <mergeCell ref="G50:I50"/>
    <mergeCell ref="G55:I55"/>
    <mergeCell ref="G61:I61"/>
  </mergeCells>
  <pageMargins left="0.7" right="0.7" top="0.75" bottom="0.75" header="0.3" footer="0.3"/>
  <pageSetup paperSize="5" scale="67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Q46"/>
  <sheetViews>
    <sheetView topLeftCell="F7" zoomScale="110" zoomScaleNormal="110" workbookViewId="0">
      <selection activeCell="Q25" sqref="Q25"/>
    </sheetView>
  </sheetViews>
  <sheetFormatPr baseColWidth="10" defaultRowHeight="15" x14ac:dyDescent="0.25"/>
  <cols>
    <col min="1" max="1" width="8.5703125" style="1246" customWidth="1"/>
    <col min="2" max="2" width="7" customWidth="1"/>
    <col min="3" max="3" width="7.85546875" customWidth="1"/>
    <col min="4" max="4" width="7.140625" customWidth="1"/>
    <col min="5" max="5" width="11" customWidth="1"/>
    <col min="6" max="6" width="8.85546875" customWidth="1"/>
    <col min="9" max="9" width="32.85546875" customWidth="1"/>
    <col min="10" max="10" width="10" customWidth="1"/>
    <col min="11" max="11" width="11.140625" customWidth="1"/>
    <col min="12" max="12" width="10.28515625" customWidth="1"/>
    <col min="13" max="13" width="10.7109375" customWidth="1"/>
    <col min="14" max="14" width="20" customWidth="1"/>
    <col min="15" max="15" width="6.140625" customWidth="1"/>
    <col min="16" max="16" width="5.28515625" customWidth="1"/>
    <col min="17" max="17" width="19.28515625" customWidth="1"/>
  </cols>
  <sheetData>
    <row r="1" spans="2:17" ht="15.75" x14ac:dyDescent="0.25">
      <c r="B1" s="3499" t="s">
        <v>74</v>
      </c>
      <c r="C1" s="3499"/>
      <c r="D1" s="3499"/>
      <c r="E1" s="3499"/>
      <c r="F1" s="3499"/>
      <c r="G1" s="3499"/>
      <c r="H1" s="3499"/>
      <c r="I1" s="3499"/>
      <c r="J1" s="3499"/>
      <c r="K1" s="3499"/>
      <c r="L1" s="3499"/>
      <c r="M1" s="3499"/>
      <c r="N1" s="3499"/>
      <c r="O1" s="3499"/>
      <c r="P1" s="3499"/>
      <c r="Q1" s="3499"/>
    </row>
    <row r="2" spans="2:17" x14ac:dyDescent="0.25">
      <c r="B2" s="3483" t="s">
        <v>18</v>
      </c>
      <c r="C2" s="3483"/>
      <c r="D2" s="3483"/>
      <c r="E2" s="3483"/>
      <c r="F2" s="3483"/>
      <c r="G2" s="3483"/>
      <c r="H2" s="3483"/>
      <c r="I2" s="3483"/>
      <c r="J2" s="3483"/>
      <c r="K2" s="3483"/>
      <c r="L2" s="3483"/>
      <c r="M2" s="3483"/>
      <c r="N2" s="3483"/>
      <c r="O2" s="3483"/>
      <c r="P2" s="3483"/>
      <c r="Q2" s="3483"/>
    </row>
    <row r="3" spans="2:17" x14ac:dyDescent="0.25">
      <c r="B3" s="3483" t="s">
        <v>1741</v>
      </c>
      <c r="C3" s="3483"/>
      <c r="D3" s="3483"/>
      <c r="E3" s="3483"/>
      <c r="F3" s="3483"/>
      <c r="G3" s="3483"/>
      <c r="H3" s="3483"/>
      <c r="I3" s="3483"/>
      <c r="J3" s="3483"/>
      <c r="K3" s="3483"/>
      <c r="L3" s="3483"/>
      <c r="M3" s="3483"/>
      <c r="N3" s="3483"/>
      <c r="O3" s="3483"/>
      <c r="P3" s="3483"/>
      <c r="Q3" s="3483"/>
    </row>
    <row r="4" spans="2:17" x14ac:dyDescent="0.25">
      <c r="B4" s="3500" t="s">
        <v>2459</v>
      </c>
      <c r="C4" s="3500"/>
      <c r="D4" s="3500"/>
      <c r="E4" s="3500"/>
      <c r="F4" s="3500"/>
      <c r="G4" s="3500"/>
      <c r="H4" s="3500"/>
      <c r="I4" s="3500"/>
      <c r="J4" s="3500"/>
      <c r="K4" s="3500"/>
      <c r="L4" s="3500"/>
      <c r="M4" s="3500"/>
      <c r="N4" s="3500"/>
      <c r="O4" s="3500"/>
      <c r="P4" s="3500"/>
      <c r="Q4" s="3500"/>
    </row>
    <row r="5" spans="2:17" x14ac:dyDescent="0.25">
      <c r="C5" s="825" t="s">
        <v>549</v>
      </c>
    </row>
    <row r="6" spans="2:17" ht="15.75" thickBot="1" x14ac:dyDescent="0.3"/>
    <row r="7" spans="2:17" ht="15.75" thickBot="1" x14ac:dyDescent="0.3">
      <c r="C7" s="92" t="s">
        <v>4</v>
      </c>
      <c r="E7" s="345">
        <v>7122</v>
      </c>
      <c r="F7" s="119" t="s">
        <v>109</v>
      </c>
      <c r="G7" s="119"/>
      <c r="H7" s="119"/>
      <c r="I7" s="119"/>
      <c r="J7" s="119"/>
      <c r="K7" s="119"/>
      <c r="L7" s="119"/>
      <c r="M7" s="119"/>
      <c r="N7" s="119"/>
      <c r="O7" s="119"/>
      <c r="P7" s="119"/>
    </row>
    <row r="8" spans="2:17" ht="15.75" thickBot="1" x14ac:dyDescent="0.3">
      <c r="C8" s="92" t="s">
        <v>76</v>
      </c>
      <c r="E8" s="343">
        <v>1</v>
      </c>
      <c r="F8" s="44" t="s">
        <v>1866</v>
      </c>
      <c r="G8" s="44"/>
      <c r="H8" s="44"/>
      <c r="I8" s="44"/>
      <c r="J8" s="44"/>
      <c r="K8" s="44"/>
      <c r="L8" s="44"/>
      <c r="M8" s="28"/>
      <c r="N8" s="28"/>
      <c r="O8" s="28"/>
      <c r="P8" s="28"/>
    </row>
    <row r="9" spans="2:17" ht="15.75" thickBot="1" x14ac:dyDescent="0.3">
      <c r="C9" s="92" t="s">
        <v>77</v>
      </c>
      <c r="E9" s="344" t="s">
        <v>582</v>
      </c>
      <c r="F9" s="22" t="s">
        <v>1867</v>
      </c>
      <c r="G9" s="22"/>
      <c r="H9" s="14"/>
      <c r="I9" s="14"/>
      <c r="J9" s="14"/>
      <c r="K9" s="14"/>
      <c r="L9" s="14"/>
      <c r="M9" s="14"/>
      <c r="N9" s="14"/>
      <c r="O9" s="14"/>
      <c r="P9" s="14"/>
    </row>
    <row r="10" spans="2:17" ht="15.75" thickBot="1" x14ac:dyDescent="0.3">
      <c r="C10" s="92" t="s">
        <v>78</v>
      </c>
      <c r="E10" s="343" t="s">
        <v>582</v>
      </c>
      <c r="F10" s="1177" t="s">
        <v>2016</v>
      </c>
      <c r="G10" s="1177"/>
      <c r="H10" s="1177"/>
      <c r="I10" s="14"/>
      <c r="J10" s="14"/>
      <c r="K10" s="14"/>
      <c r="L10" s="14"/>
      <c r="M10" s="14"/>
      <c r="N10" s="14"/>
      <c r="O10" s="144"/>
      <c r="P10" s="14"/>
    </row>
    <row r="11" spans="2:17" ht="15.75" thickBot="1" x14ac:dyDescent="0.3">
      <c r="C11" s="92" t="s">
        <v>79</v>
      </c>
      <c r="D11" s="92"/>
      <c r="E11" s="343" t="s">
        <v>542</v>
      </c>
      <c r="F11" s="22" t="s">
        <v>2016</v>
      </c>
      <c r="G11" s="22"/>
      <c r="H11" s="14"/>
      <c r="I11" s="14"/>
      <c r="J11" s="14"/>
      <c r="K11" s="14"/>
      <c r="L11" s="14"/>
      <c r="M11" s="14"/>
      <c r="N11" s="14"/>
      <c r="O11" s="14"/>
      <c r="P11" s="14"/>
    </row>
    <row r="12" spans="2:17" ht="15.75" thickBot="1" x14ac:dyDescent="0.3">
      <c r="C12" s="3676" t="s">
        <v>1944</v>
      </c>
      <c r="D12" s="3676"/>
      <c r="E12" s="3676"/>
      <c r="F12" s="22" t="s">
        <v>253</v>
      </c>
      <c r="G12" s="22"/>
      <c r="H12" s="22"/>
      <c r="I12" s="14"/>
      <c r="J12" s="14"/>
      <c r="K12" s="14"/>
      <c r="L12" s="14"/>
      <c r="M12" s="14"/>
      <c r="N12" s="14"/>
      <c r="O12" s="14"/>
      <c r="P12" s="166"/>
    </row>
    <row r="13" spans="2:17" ht="15.75" thickBot="1" x14ac:dyDescent="0.3">
      <c r="C13" s="92" t="s">
        <v>80</v>
      </c>
      <c r="E13" s="557" t="s">
        <v>873</v>
      </c>
    </row>
    <row r="14" spans="2:17" ht="18.75" customHeight="1" thickBot="1" x14ac:dyDescent="0.3">
      <c r="B14" s="3009" t="s">
        <v>107</v>
      </c>
      <c r="C14" s="3010"/>
      <c r="D14" s="3010"/>
      <c r="E14" s="3010"/>
      <c r="F14" s="3011"/>
      <c r="G14" s="3243" t="s">
        <v>127</v>
      </c>
      <c r="H14" s="3244"/>
      <c r="I14" s="3245"/>
      <c r="J14" s="3246" t="s">
        <v>22</v>
      </c>
      <c r="K14" s="3394" t="s">
        <v>47</v>
      </c>
      <c r="L14" s="3394" t="s">
        <v>678</v>
      </c>
      <c r="M14" s="3394" t="s">
        <v>872</v>
      </c>
      <c r="N14" s="3246" t="s">
        <v>129</v>
      </c>
      <c r="O14" s="3246" t="s">
        <v>130</v>
      </c>
      <c r="P14" s="3512" t="s">
        <v>131</v>
      </c>
      <c r="Q14" s="3246" t="s">
        <v>2127</v>
      </c>
    </row>
    <row r="15" spans="2:17" ht="30.75" customHeight="1" thickBot="1" x14ac:dyDescent="0.3">
      <c r="B15" s="97" t="s">
        <v>671</v>
      </c>
      <c r="C15" s="97" t="s">
        <v>111</v>
      </c>
      <c r="D15" s="97" t="s">
        <v>112</v>
      </c>
      <c r="E15" s="97" t="s">
        <v>113</v>
      </c>
      <c r="F15" s="97" t="s">
        <v>114</v>
      </c>
      <c r="G15" s="3217"/>
      <c r="H15" s="3218"/>
      <c r="I15" s="3219"/>
      <c r="J15" s="3507"/>
      <c r="K15" s="3481"/>
      <c r="L15" s="3481"/>
      <c r="M15" s="3478"/>
      <c r="N15" s="3201"/>
      <c r="O15" s="3201"/>
      <c r="P15" s="3513"/>
      <c r="Q15" s="3201"/>
    </row>
    <row r="16" spans="2:17" ht="16.5" customHeight="1" thickBot="1" x14ac:dyDescent="0.3">
      <c r="B16" s="130">
        <v>1</v>
      </c>
      <c r="C16" s="130">
        <v>2</v>
      </c>
      <c r="D16" s="130">
        <v>3</v>
      </c>
      <c r="E16" s="130">
        <v>4</v>
      </c>
      <c r="F16" s="130">
        <v>5</v>
      </c>
      <c r="G16" s="3514">
        <v>6</v>
      </c>
      <c r="H16" s="3514"/>
      <c r="I16" s="3515"/>
      <c r="J16" s="553"/>
      <c r="K16" s="553"/>
      <c r="L16" s="553"/>
      <c r="M16" s="147">
        <v>7</v>
      </c>
      <c r="N16" s="147">
        <v>8</v>
      </c>
      <c r="O16" s="130">
        <v>9</v>
      </c>
      <c r="P16" s="130">
        <v>10</v>
      </c>
      <c r="Q16" s="130">
        <v>11</v>
      </c>
    </row>
    <row r="17" spans="2:17" x14ac:dyDescent="0.25">
      <c r="B17" s="341">
        <v>2</v>
      </c>
      <c r="C17" s="1940">
        <v>6</v>
      </c>
      <c r="D17" s="1262"/>
      <c r="E17" s="1262"/>
      <c r="F17" s="591"/>
      <c r="G17" s="22" t="s">
        <v>864</v>
      </c>
      <c r="H17" s="22"/>
      <c r="I17" s="22"/>
      <c r="J17" s="558"/>
      <c r="K17" s="559"/>
      <c r="L17" s="559"/>
      <c r="M17" s="560"/>
      <c r="N17" s="53"/>
      <c r="O17" s="46"/>
      <c r="P17" s="46"/>
      <c r="Q17" s="54"/>
    </row>
    <row r="18" spans="2:17" x14ac:dyDescent="0.25">
      <c r="B18" s="341">
        <v>2</v>
      </c>
      <c r="C18" s="1950">
        <v>6</v>
      </c>
      <c r="D18" s="1271">
        <v>1</v>
      </c>
      <c r="E18" s="1271"/>
      <c r="F18" s="591"/>
      <c r="G18" s="3209" t="s">
        <v>808</v>
      </c>
      <c r="H18" s="2996"/>
      <c r="I18" s="3210"/>
      <c r="J18" s="561"/>
      <c r="K18" s="562"/>
      <c r="L18" s="480"/>
      <c r="M18" s="509"/>
      <c r="N18" s="10"/>
      <c r="O18" s="47"/>
      <c r="P18" s="47"/>
      <c r="Q18" s="35"/>
    </row>
    <row r="19" spans="2:17" x14ac:dyDescent="0.25">
      <c r="B19" s="346">
        <v>2</v>
      </c>
      <c r="C19" s="550">
        <v>6</v>
      </c>
      <c r="D19" s="551">
        <v>1</v>
      </c>
      <c r="E19" s="551">
        <v>1</v>
      </c>
      <c r="F19" s="590"/>
      <c r="G19" s="552" t="s">
        <v>865</v>
      </c>
      <c r="H19" s="552"/>
      <c r="I19" s="552"/>
      <c r="J19" s="508" t="s">
        <v>873</v>
      </c>
      <c r="K19" s="480" t="s">
        <v>681</v>
      </c>
      <c r="L19" s="480" t="s">
        <v>874</v>
      </c>
      <c r="M19" s="480" t="s">
        <v>875</v>
      </c>
      <c r="N19" s="517" t="s">
        <v>254</v>
      </c>
      <c r="O19" s="47"/>
      <c r="P19" s="47"/>
      <c r="Q19" s="438">
        <v>200000</v>
      </c>
    </row>
    <row r="20" spans="2:17" x14ac:dyDescent="0.25">
      <c r="B20" s="346">
        <v>2</v>
      </c>
      <c r="C20" s="550">
        <v>6</v>
      </c>
      <c r="D20" s="551">
        <v>1</v>
      </c>
      <c r="E20" s="551">
        <v>3</v>
      </c>
      <c r="F20" s="590"/>
      <c r="G20" s="552" t="s">
        <v>2006</v>
      </c>
      <c r="H20" s="552"/>
      <c r="I20" s="552"/>
      <c r="J20" s="508" t="s">
        <v>873</v>
      </c>
      <c r="K20" s="480" t="s">
        <v>681</v>
      </c>
      <c r="L20" s="480" t="s">
        <v>874</v>
      </c>
      <c r="M20" s="480" t="s">
        <v>875</v>
      </c>
      <c r="N20" s="517" t="s">
        <v>254</v>
      </c>
      <c r="O20" s="47"/>
      <c r="P20" s="47"/>
      <c r="Q20" s="438">
        <v>50000</v>
      </c>
    </row>
    <row r="21" spans="2:17" x14ac:dyDescent="0.25">
      <c r="B21" s="346">
        <v>2</v>
      </c>
      <c r="C21" s="550">
        <v>6</v>
      </c>
      <c r="D21" s="551">
        <v>1</v>
      </c>
      <c r="E21" s="551">
        <v>4</v>
      </c>
      <c r="F21" s="590"/>
      <c r="G21" s="552" t="s">
        <v>844</v>
      </c>
      <c r="H21" s="552"/>
      <c r="I21" s="552"/>
      <c r="J21" s="508" t="s">
        <v>873</v>
      </c>
      <c r="K21" s="480" t="s">
        <v>681</v>
      </c>
      <c r="L21" s="480" t="s">
        <v>874</v>
      </c>
      <c r="M21" s="480" t="s">
        <v>875</v>
      </c>
      <c r="N21" s="517" t="s">
        <v>254</v>
      </c>
      <c r="O21" s="49"/>
      <c r="P21" s="47"/>
      <c r="Q21" s="438">
        <v>400000</v>
      </c>
    </row>
    <row r="22" spans="2:17" x14ac:dyDescent="0.25">
      <c r="B22" s="346">
        <v>2</v>
      </c>
      <c r="C22" s="550">
        <v>6</v>
      </c>
      <c r="D22" s="551">
        <v>1</v>
      </c>
      <c r="E22" s="551">
        <v>9</v>
      </c>
      <c r="F22" s="590"/>
      <c r="G22" s="552" t="s">
        <v>866</v>
      </c>
      <c r="H22" s="552"/>
      <c r="I22" s="552"/>
      <c r="J22" s="508" t="s">
        <v>873</v>
      </c>
      <c r="K22" s="480" t="s">
        <v>681</v>
      </c>
      <c r="L22" s="480" t="s">
        <v>874</v>
      </c>
      <c r="M22" s="480" t="s">
        <v>875</v>
      </c>
      <c r="N22" s="517" t="s">
        <v>2582</v>
      </c>
      <c r="O22" s="49"/>
      <c r="P22" s="47"/>
      <c r="Q22" s="438">
        <v>1100000</v>
      </c>
    </row>
    <row r="23" spans="2:17" x14ac:dyDescent="0.25">
      <c r="B23" s="341">
        <v>2</v>
      </c>
      <c r="C23" s="1950">
        <v>6</v>
      </c>
      <c r="D23" s="1271">
        <v>4</v>
      </c>
      <c r="E23" s="1271"/>
      <c r="F23" s="793"/>
      <c r="G23" s="18" t="s">
        <v>863</v>
      </c>
      <c r="H23" s="18"/>
      <c r="I23" s="18"/>
      <c r="J23" s="508"/>
      <c r="K23" s="480"/>
      <c r="L23" s="563"/>
      <c r="M23" s="502"/>
      <c r="N23" s="517"/>
      <c r="O23" s="47"/>
      <c r="P23" s="47"/>
      <c r="Q23" s="35"/>
    </row>
    <row r="24" spans="2:17" x14ac:dyDescent="0.25">
      <c r="B24" s="346">
        <v>2</v>
      </c>
      <c r="C24" s="550">
        <v>6</v>
      </c>
      <c r="D24" s="551">
        <v>4</v>
      </c>
      <c r="E24" s="551">
        <v>1</v>
      </c>
      <c r="F24" s="2027"/>
      <c r="G24" s="30" t="s">
        <v>2405</v>
      </c>
      <c r="H24" s="30"/>
      <c r="I24" s="30"/>
      <c r="J24" s="508" t="s">
        <v>873</v>
      </c>
      <c r="K24" s="480" t="s">
        <v>681</v>
      </c>
      <c r="L24" s="480" t="s">
        <v>874</v>
      </c>
      <c r="M24" s="502" t="s">
        <v>875</v>
      </c>
      <c r="N24" s="517" t="s">
        <v>2048</v>
      </c>
      <c r="O24" s="47"/>
      <c r="P24" s="47"/>
      <c r="Q24" s="438">
        <v>2000000</v>
      </c>
    </row>
    <row r="25" spans="2:17" x14ac:dyDescent="0.25">
      <c r="B25" s="1887">
        <v>2</v>
      </c>
      <c r="C25" s="1940">
        <v>6</v>
      </c>
      <c r="D25" s="1262">
        <v>5</v>
      </c>
      <c r="E25" s="1262"/>
      <c r="F25" s="591"/>
      <c r="G25" s="16" t="s">
        <v>868</v>
      </c>
      <c r="H25" s="16"/>
      <c r="I25" s="16"/>
      <c r="J25" s="508"/>
      <c r="K25" s="563"/>
      <c r="L25" s="563"/>
      <c r="M25" s="480"/>
      <c r="N25" s="10"/>
      <c r="O25" s="47"/>
      <c r="P25" s="47"/>
      <c r="Q25" s="35"/>
    </row>
    <row r="26" spans="2:17" s="1246" customFormat="1" x14ac:dyDescent="0.25">
      <c r="B26" s="1887">
        <v>2</v>
      </c>
      <c r="C26" s="2236">
        <v>6</v>
      </c>
      <c r="D26" s="1262">
        <v>5</v>
      </c>
      <c r="E26" s="1262">
        <v>6</v>
      </c>
      <c r="F26" s="591"/>
      <c r="G26" s="3209" t="s">
        <v>2406</v>
      </c>
      <c r="H26" s="2996"/>
      <c r="I26" s="3210"/>
      <c r="J26" s="508"/>
      <c r="K26" s="563"/>
      <c r="L26" s="563"/>
      <c r="M26" s="1335"/>
      <c r="N26" s="1257"/>
      <c r="O26" s="1286"/>
      <c r="P26" s="1286"/>
      <c r="Q26" s="438"/>
    </row>
    <row r="27" spans="2:17" s="1246" customFormat="1" x14ac:dyDescent="0.25">
      <c r="B27" s="1887">
        <v>2</v>
      </c>
      <c r="C27" s="2236">
        <v>6</v>
      </c>
      <c r="D27" s="1262">
        <v>5</v>
      </c>
      <c r="E27" s="1262">
        <v>6</v>
      </c>
      <c r="F27" s="591">
        <v>1</v>
      </c>
      <c r="G27" s="3209" t="s">
        <v>2406</v>
      </c>
      <c r="H27" s="2996"/>
      <c r="I27" s="3210"/>
      <c r="J27" s="508" t="s">
        <v>873</v>
      </c>
      <c r="K27" s="563" t="s">
        <v>681</v>
      </c>
      <c r="L27" s="563" t="s">
        <v>874</v>
      </c>
      <c r="M27" s="1335" t="s">
        <v>875</v>
      </c>
      <c r="N27" s="1257" t="s">
        <v>2407</v>
      </c>
      <c r="O27" s="2767"/>
      <c r="P27" s="1286"/>
      <c r="Q27" s="438"/>
    </row>
    <row r="28" spans="2:17" x14ac:dyDescent="0.25">
      <c r="B28" s="1887">
        <v>2</v>
      </c>
      <c r="C28" s="1949">
        <v>6</v>
      </c>
      <c r="D28" s="1850">
        <v>5</v>
      </c>
      <c r="E28" s="1850">
        <v>7</v>
      </c>
      <c r="F28" s="2028"/>
      <c r="G28" s="10" t="s">
        <v>849</v>
      </c>
      <c r="H28" s="10"/>
      <c r="I28" s="10"/>
      <c r="J28" s="508" t="s">
        <v>873</v>
      </c>
      <c r="K28" s="480" t="s">
        <v>681</v>
      </c>
      <c r="L28" s="480" t="s">
        <v>874</v>
      </c>
      <c r="M28" s="480" t="s">
        <v>875</v>
      </c>
      <c r="N28" s="517" t="s">
        <v>876</v>
      </c>
      <c r="O28" s="49"/>
      <c r="P28" s="146"/>
      <c r="Q28" s="438">
        <v>300000</v>
      </c>
    </row>
    <row r="29" spans="2:17" s="1246" customFormat="1" x14ac:dyDescent="0.25">
      <c r="B29" s="1887">
        <v>2</v>
      </c>
      <c r="C29" s="2760">
        <v>6</v>
      </c>
      <c r="D29" s="2587">
        <v>5</v>
      </c>
      <c r="E29" s="2587">
        <v>8</v>
      </c>
      <c r="F29" s="2588"/>
      <c r="G29" s="1250" t="s">
        <v>2584</v>
      </c>
      <c r="H29" s="1250"/>
      <c r="I29" s="1250"/>
      <c r="J29" s="508" t="s">
        <v>873</v>
      </c>
      <c r="K29" s="1335" t="s">
        <v>681</v>
      </c>
      <c r="L29" s="1335" t="s">
        <v>874</v>
      </c>
      <c r="M29" s="1335" t="s">
        <v>875</v>
      </c>
      <c r="N29" s="2757" t="s">
        <v>2583</v>
      </c>
      <c r="O29" s="2767"/>
      <c r="P29" s="146"/>
      <c r="Q29" s="438">
        <v>800000</v>
      </c>
    </row>
    <row r="30" spans="2:17" x14ac:dyDescent="0.25">
      <c r="B30" s="341">
        <v>2</v>
      </c>
      <c r="C30" s="1940">
        <v>6</v>
      </c>
      <c r="D30" s="1262">
        <v>8</v>
      </c>
      <c r="E30" s="1262"/>
      <c r="F30" s="591"/>
      <c r="G30" s="18" t="s">
        <v>869</v>
      </c>
      <c r="H30" s="18"/>
      <c r="I30" s="4"/>
      <c r="J30" s="510"/>
      <c r="K30" s="563"/>
      <c r="L30" s="563"/>
      <c r="M30" s="480"/>
      <c r="N30" s="517"/>
      <c r="O30" s="49"/>
      <c r="P30" s="145"/>
      <c r="Q30" s="438"/>
    </row>
    <row r="31" spans="2:17" x14ac:dyDescent="0.25">
      <c r="B31" s="346">
        <v>2</v>
      </c>
      <c r="C31" s="1562">
        <v>6</v>
      </c>
      <c r="D31" s="1252">
        <v>8</v>
      </c>
      <c r="E31" s="1252">
        <v>3</v>
      </c>
      <c r="F31" s="590"/>
      <c r="G31" s="21" t="s">
        <v>870</v>
      </c>
      <c r="H31" s="21"/>
      <c r="I31" s="21"/>
      <c r="J31" s="508" t="s">
        <v>873</v>
      </c>
      <c r="K31" s="480" t="s">
        <v>681</v>
      </c>
      <c r="L31" s="480" t="s">
        <v>874</v>
      </c>
      <c r="M31" s="480" t="s">
        <v>875</v>
      </c>
      <c r="N31" s="517" t="s">
        <v>254</v>
      </c>
      <c r="O31" s="47"/>
      <c r="P31" s="47"/>
      <c r="Q31" s="438">
        <v>200000</v>
      </c>
    </row>
    <row r="32" spans="2:17" x14ac:dyDescent="0.25">
      <c r="B32" s="341">
        <v>2</v>
      </c>
      <c r="C32" s="1940">
        <v>6</v>
      </c>
      <c r="D32" s="1262">
        <v>9</v>
      </c>
      <c r="E32" s="1262"/>
      <c r="F32" s="591"/>
      <c r="G32" s="16" t="s">
        <v>850</v>
      </c>
      <c r="H32" s="16"/>
      <c r="I32" s="21"/>
      <c r="J32" s="510"/>
      <c r="K32" s="563"/>
      <c r="L32" s="563"/>
      <c r="M32" s="563"/>
      <c r="N32" s="10"/>
      <c r="O32" s="47"/>
      <c r="P32" s="47"/>
      <c r="Q32" s="438"/>
    </row>
    <row r="33" spans="2:17" x14ac:dyDescent="0.25">
      <c r="B33" s="1887">
        <v>2</v>
      </c>
      <c r="C33" s="1949">
        <v>6</v>
      </c>
      <c r="D33" s="1850">
        <v>9</v>
      </c>
      <c r="E33" s="1850">
        <v>5</v>
      </c>
      <c r="F33" s="2028"/>
      <c r="G33" s="3197" t="s">
        <v>871</v>
      </c>
      <c r="H33" s="3198"/>
      <c r="I33" s="3199"/>
      <c r="J33" s="508" t="s">
        <v>873</v>
      </c>
      <c r="K33" s="480" t="s">
        <v>681</v>
      </c>
      <c r="L33" s="480" t="s">
        <v>874</v>
      </c>
      <c r="M33" s="480" t="s">
        <v>875</v>
      </c>
      <c r="N33" s="517" t="s">
        <v>876</v>
      </c>
      <c r="O33" s="49"/>
      <c r="P33" s="145"/>
      <c r="Q33" s="438">
        <v>200000</v>
      </c>
    </row>
    <row r="34" spans="2:17" x14ac:dyDescent="0.25">
      <c r="B34" s="1887"/>
      <c r="C34" s="1949"/>
      <c r="D34" s="1850"/>
      <c r="E34" s="1850"/>
      <c r="F34" s="2028"/>
      <c r="G34" s="10"/>
      <c r="H34" s="10"/>
      <c r="I34" s="10"/>
      <c r="J34" s="564"/>
      <c r="K34" s="509"/>
      <c r="L34" s="509"/>
      <c r="M34" s="509"/>
      <c r="N34" s="10"/>
      <c r="O34" s="47"/>
      <c r="P34" s="47"/>
      <c r="Q34" s="35"/>
    </row>
    <row r="35" spans="2:17" x14ac:dyDescent="0.25">
      <c r="B35" s="1887"/>
      <c r="C35" s="1949"/>
      <c r="D35" s="1850"/>
      <c r="E35" s="1850"/>
      <c r="F35" s="2028"/>
      <c r="G35" s="10"/>
      <c r="H35" s="10"/>
      <c r="I35" s="10"/>
      <c r="J35" s="564"/>
      <c r="K35" s="509"/>
      <c r="L35" s="509"/>
      <c r="M35" s="509"/>
      <c r="N35" s="10"/>
      <c r="O35" s="47"/>
      <c r="P35" s="47"/>
      <c r="Q35" s="35"/>
    </row>
    <row r="36" spans="2:17" x14ac:dyDescent="0.25">
      <c r="B36" s="1887"/>
      <c r="C36" s="1949"/>
      <c r="D36" s="1850"/>
      <c r="E36" s="1850"/>
      <c r="F36" s="2028"/>
      <c r="G36" s="10"/>
      <c r="H36" s="10"/>
      <c r="I36" s="10"/>
      <c r="J36" s="564"/>
      <c r="K36" s="509"/>
      <c r="L36" s="509"/>
      <c r="M36" s="509"/>
      <c r="N36" s="10"/>
      <c r="O36" s="47"/>
      <c r="P36" s="47"/>
      <c r="Q36" s="35"/>
    </row>
    <row r="37" spans="2:17" x14ac:dyDescent="0.25">
      <c r="B37" s="1887"/>
      <c r="C37" s="1949"/>
      <c r="D37" s="1850"/>
      <c r="E37" s="1850"/>
      <c r="F37" s="2028"/>
      <c r="G37" s="10"/>
      <c r="H37" s="10"/>
      <c r="I37" s="10"/>
      <c r="J37" s="564"/>
      <c r="K37" s="509"/>
      <c r="L37" s="509"/>
      <c r="M37" s="509"/>
      <c r="N37" s="10"/>
      <c r="O37" s="47"/>
      <c r="P37" s="47"/>
      <c r="Q37" s="35"/>
    </row>
    <row r="38" spans="2:17" ht="15.75" thickBot="1" x14ac:dyDescent="0.3">
      <c r="B38" s="111"/>
      <c r="C38" s="25"/>
      <c r="D38" s="112"/>
      <c r="E38" s="112"/>
      <c r="F38" s="113"/>
      <c r="G38" s="7"/>
      <c r="H38" s="7"/>
      <c r="I38" s="7"/>
      <c r="J38" s="564"/>
      <c r="K38" s="509"/>
      <c r="L38" s="509"/>
      <c r="M38" s="509"/>
      <c r="N38" s="10"/>
      <c r="O38" s="47"/>
      <c r="P38" s="47"/>
      <c r="Q38" s="35"/>
    </row>
    <row r="39" spans="2:17" ht="15.75" thickBot="1" x14ac:dyDescent="0.3">
      <c r="B39" s="3260"/>
      <c r="C39" s="3212"/>
      <c r="D39" s="3212"/>
      <c r="E39" s="3212"/>
      <c r="F39" s="3212"/>
      <c r="G39" s="3212"/>
      <c r="H39" s="3212"/>
      <c r="I39" s="3212"/>
      <c r="J39" s="565"/>
      <c r="K39" s="566"/>
      <c r="L39" s="566"/>
      <c r="M39" s="566"/>
      <c r="N39" s="42"/>
      <c r="O39" s="56"/>
      <c r="P39" s="56"/>
      <c r="Q39" s="43"/>
    </row>
    <row r="40" spans="2:17" ht="15.75" thickBot="1" x14ac:dyDescent="0.3">
      <c r="B40" s="55"/>
      <c r="C40" s="2"/>
      <c r="D40" s="2"/>
      <c r="E40" s="2"/>
      <c r="F40" s="2"/>
      <c r="G40" s="2"/>
      <c r="H40" s="2"/>
      <c r="I40" s="513"/>
      <c r="J40" s="513"/>
      <c r="K40" s="513"/>
      <c r="L40" s="513"/>
      <c r="M40" s="2"/>
      <c r="N40" s="2"/>
      <c r="O40" s="2"/>
      <c r="P40" s="26" t="s">
        <v>331</v>
      </c>
      <c r="Q40" s="258">
        <f>SUM(Q19:Q39)</f>
        <v>5250000</v>
      </c>
    </row>
    <row r="41" spans="2:17" x14ac:dyDescent="0.25">
      <c r="B41" s="55"/>
      <c r="C41" s="2"/>
      <c r="D41" s="3086"/>
      <c r="E41" s="3086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62"/>
    </row>
    <row r="42" spans="2:17" x14ac:dyDescent="0.25">
      <c r="B42" s="55"/>
      <c r="C42" s="2"/>
      <c r="D42" s="4"/>
      <c r="E42" s="4"/>
      <c r="F42" s="2"/>
      <c r="G42" s="2"/>
      <c r="H42" s="4"/>
      <c r="I42" s="4"/>
      <c r="J42" s="2"/>
      <c r="K42" s="2"/>
      <c r="L42" s="2"/>
      <c r="M42" s="2"/>
      <c r="N42" s="4"/>
      <c r="O42" s="2"/>
      <c r="P42" s="2"/>
      <c r="Q42" s="62"/>
    </row>
    <row r="43" spans="2:17" x14ac:dyDescent="0.25">
      <c r="B43" s="55"/>
      <c r="C43" s="2"/>
      <c r="D43" s="3086" t="s">
        <v>135</v>
      </c>
      <c r="E43" s="3086"/>
      <c r="F43" s="2"/>
      <c r="G43" s="2"/>
      <c r="H43" s="3086" t="s">
        <v>101</v>
      </c>
      <c r="I43" s="3086"/>
      <c r="J43" s="516"/>
      <c r="K43" s="516"/>
      <c r="L43" s="516"/>
      <c r="M43" s="2"/>
      <c r="N43" s="516" t="s">
        <v>123</v>
      </c>
      <c r="O43" s="2"/>
      <c r="P43" s="2"/>
      <c r="Q43" s="62"/>
    </row>
    <row r="44" spans="2:17" x14ac:dyDescent="0.25">
      <c r="B44" s="5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62"/>
    </row>
    <row r="45" spans="2:17" ht="15.75" thickBot="1" x14ac:dyDescent="0.3">
      <c r="B45" s="63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8"/>
    </row>
    <row r="46" spans="2:17" x14ac:dyDescent="0.25">
      <c r="Q46">
        <v>57</v>
      </c>
    </row>
  </sheetData>
  <mergeCells count="24">
    <mergeCell ref="G16:I16"/>
    <mergeCell ref="D41:E41"/>
    <mergeCell ref="D43:E43"/>
    <mergeCell ref="H43:I43"/>
    <mergeCell ref="B14:F14"/>
    <mergeCell ref="B39:I39"/>
    <mergeCell ref="G14:I15"/>
    <mergeCell ref="G33:I33"/>
    <mergeCell ref="G18:I18"/>
    <mergeCell ref="G26:I26"/>
    <mergeCell ref="G27:I27"/>
    <mergeCell ref="B1:Q1"/>
    <mergeCell ref="B2:Q2"/>
    <mergeCell ref="B3:Q3"/>
    <mergeCell ref="B4:Q4"/>
    <mergeCell ref="Q14:Q15"/>
    <mergeCell ref="J14:J15"/>
    <mergeCell ref="K14:K15"/>
    <mergeCell ref="L14:L15"/>
    <mergeCell ref="M14:M15"/>
    <mergeCell ref="N14:N15"/>
    <mergeCell ref="O14:O15"/>
    <mergeCell ref="P14:P15"/>
    <mergeCell ref="C12:E12"/>
  </mergeCells>
  <pageMargins left="0.84" right="0.70866141732283472" top="0.74803149606299213" bottom="0.74803149606299213" header="0.31496062992125984" footer="0.31496062992125984"/>
  <pageSetup paperSize="5" scale="72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K27"/>
  <sheetViews>
    <sheetView zoomScale="130" zoomScaleNormal="130" workbookViewId="0">
      <selection activeCell="K16" sqref="K16"/>
    </sheetView>
  </sheetViews>
  <sheetFormatPr baseColWidth="10" defaultRowHeight="15" x14ac:dyDescent="0.25"/>
  <cols>
    <col min="1" max="1" width="7.42578125" style="1246" customWidth="1"/>
    <col min="4" max="4" width="12.42578125" customWidth="1"/>
    <col min="5" max="5" width="0.140625" customWidth="1"/>
    <col min="6" max="6" width="16.85546875" customWidth="1"/>
    <col min="7" max="7" width="19" customWidth="1"/>
    <col min="8" max="8" width="11.42578125" hidden="1" customWidth="1"/>
    <col min="9" max="9" width="16.7109375" customWidth="1"/>
    <col min="10" max="10" width="16.42578125" customWidth="1"/>
    <col min="11" max="11" width="19.5703125" customWidth="1"/>
    <col min="14" max="14" width="12.5703125" bestFit="1" customWidth="1"/>
  </cols>
  <sheetData>
    <row r="1" spans="2:11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  <c r="J1" s="3483"/>
      <c r="K1" s="3483"/>
    </row>
    <row r="2" spans="2:11" x14ac:dyDescent="0.25">
      <c r="B2" s="3483" t="s">
        <v>257</v>
      </c>
      <c r="C2" s="3483"/>
      <c r="D2" s="3483"/>
      <c r="E2" s="3483"/>
      <c r="F2" s="3483"/>
      <c r="G2" s="3483"/>
      <c r="H2" s="3483"/>
      <c r="I2" s="3483"/>
      <c r="J2" s="3483"/>
      <c r="K2" s="3483"/>
    </row>
    <row r="3" spans="2:11" x14ac:dyDescent="0.25">
      <c r="B3" s="3500" t="s">
        <v>255</v>
      </c>
      <c r="C3" s="3500"/>
      <c r="D3" s="3500"/>
      <c r="E3" s="3500"/>
      <c r="F3" s="3500"/>
      <c r="G3" s="3500"/>
      <c r="H3" s="3500"/>
      <c r="I3" s="3500"/>
      <c r="J3" s="3500"/>
      <c r="K3" s="3500"/>
    </row>
    <row r="4" spans="2:11" x14ac:dyDescent="0.25">
      <c r="B4" s="3483" t="s">
        <v>2458</v>
      </c>
      <c r="C4" s="3483"/>
      <c r="D4" s="3483"/>
      <c r="E4" s="3483"/>
      <c r="F4" s="3483"/>
      <c r="G4" s="3483"/>
      <c r="H4" s="3483"/>
      <c r="I4" s="3483"/>
      <c r="J4" s="3483"/>
      <c r="K4" s="3483"/>
    </row>
    <row r="5" spans="2:11" x14ac:dyDescent="0.25">
      <c r="B5" s="171" t="s">
        <v>256</v>
      </c>
    </row>
    <row r="6" spans="2:11" ht="15.75" thickBot="1" x14ac:dyDescent="0.3"/>
    <row r="7" spans="2:11" ht="15.75" thickBot="1" x14ac:dyDescent="0.3">
      <c r="B7" s="92" t="s">
        <v>258</v>
      </c>
      <c r="C7" s="94">
        <v>7122</v>
      </c>
      <c r="D7" s="465" t="s">
        <v>2095</v>
      </c>
      <c r="E7" s="4" t="s">
        <v>264</v>
      </c>
      <c r="F7" s="1837"/>
      <c r="G7" s="1807"/>
      <c r="H7" s="1807"/>
      <c r="I7" s="1808"/>
      <c r="J7" s="4"/>
      <c r="K7" s="4"/>
    </row>
    <row r="8" spans="2:11" x14ac:dyDescent="0.25">
      <c r="B8" s="92" t="s">
        <v>1870</v>
      </c>
      <c r="C8" s="18"/>
      <c r="D8" s="18"/>
      <c r="E8" s="4"/>
      <c r="F8" s="1261" t="s">
        <v>1868</v>
      </c>
      <c r="G8" s="1261"/>
      <c r="H8" s="1261"/>
      <c r="I8" s="1261" t="s">
        <v>1869</v>
      </c>
      <c r="J8" s="1261"/>
      <c r="K8" s="4"/>
    </row>
    <row r="9" spans="2:11" ht="15.75" thickBot="1" x14ac:dyDescent="0.3">
      <c r="B9" s="92" t="s">
        <v>42</v>
      </c>
      <c r="C9" s="172">
        <v>1</v>
      </c>
      <c r="E9" s="92" t="s">
        <v>262</v>
      </c>
      <c r="F9" s="3091"/>
      <c r="G9" s="3091"/>
      <c r="H9" s="3091"/>
      <c r="I9" s="3091"/>
      <c r="J9" s="3091"/>
      <c r="K9" s="10"/>
    </row>
    <row r="10" spans="2:11" ht="15.75" thickBot="1" x14ac:dyDescent="0.3">
      <c r="B10" s="92" t="s">
        <v>259</v>
      </c>
      <c r="C10" s="92"/>
      <c r="D10" s="567">
        <v>421101</v>
      </c>
      <c r="E10" s="92" t="s">
        <v>261</v>
      </c>
      <c r="F10" s="174"/>
      <c r="G10" s="174"/>
      <c r="H10" s="174"/>
      <c r="I10" s="173"/>
      <c r="J10" s="173"/>
      <c r="K10" s="173"/>
    </row>
    <row r="11" spans="2:11" ht="15.75" thickBot="1" x14ac:dyDescent="0.3">
      <c r="B11" s="3522" t="s">
        <v>265</v>
      </c>
      <c r="C11" s="3524" t="s">
        <v>266</v>
      </c>
      <c r="D11" s="3525"/>
      <c r="E11" s="3525"/>
      <c r="F11" s="3525"/>
      <c r="G11" s="3525"/>
      <c r="H11" s="3526"/>
      <c r="I11" s="3009" t="s">
        <v>267</v>
      </c>
      <c r="J11" s="3010"/>
      <c r="K11" s="3037"/>
    </row>
    <row r="12" spans="2:11" ht="48" customHeight="1" thickBot="1" x14ac:dyDescent="0.3">
      <c r="B12" s="3677"/>
      <c r="C12" s="3527"/>
      <c r="D12" s="3528"/>
      <c r="E12" s="3528"/>
      <c r="F12" s="3528"/>
      <c r="G12" s="3528"/>
      <c r="H12" s="3529"/>
      <c r="I12" s="100" t="s">
        <v>1</v>
      </c>
      <c r="J12" s="181" t="s">
        <v>2129</v>
      </c>
      <c r="K12" s="182" t="s">
        <v>269</v>
      </c>
    </row>
    <row r="13" spans="2:11" x14ac:dyDescent="0.25">
      <c r="B13" s="1930">
        <v>1</v>
      </c>
      <c r="C13" s="3209" t="s">
        <v>2030</v>
      </c>
      <c r="D13" s="2996"/>
      <c r="E13" s="2996"/>
      <c r="F13" s="2996"/>
      <c r="G13" s="2996"/>
      <c r="H13" s="35"/>
      <c r="I13" s="48" t="s">
        <v>68</v>
      </c>
      <c r="J13" s="2129">
        <v>200000</v>
      </c>
      <c r="K13" s="1338">
        <v>387260.66</v>
      </c>
    </row>
    <row r="14" spans="2:11" x14ac:dyDescent="0.25">
      <c r="B14" s="1930">
        <v>2</v>
      </c>
      <c r="C14" s="3209" t="s">
        <v>2031</v>
      </c>
      <c r="D14" s="2996"/>
      <c r="E14" s="2996"/>
      <c r="F14" s="2996"/>
      <c r="G14" s="2996"/>
      <c r="H14" s="35"/>
      <c r="I14" s="48" t="s">
        <v>53</v>
      </c>
      <c r="J14" s="176">
        <v>241604.23</v>
      </c>
      <c r="K14" s="1338">
        <v>225604.23</v>
      </c>
    </row>
    <row r="15" spans="2:11" x14ac:dyDescent="0.25">
      <c r="B15" s="1930">
        <v>3</v>
      </c>
      <c r="C15" s="3209" t="s">
        <v>2601</v>
      </c>
      <c r="D15" s="2996"/>
      <c r="E15" s="2996"/>
      <c r="F15" s="2996"/>
      <c r="G15" s="2996"/>
      <c r="H15" s="1278"/>
      <c r="I15" s="48" t="s">
        <v>54</v>
      </c>
      <c r="J15" s="176">
        <v>350099.8</v>
      </c>
      <c r="K15" s="1338">
        <v>350000</v>
      </c>
    </row>
    <row r="16" spans="2:11" x14ac:dyDescent="0.25">
      <c r="B16" s="1279"/>
      <c r="C16" s="3197"/>
      <c r="D16" s="3198"/>
      <c r="E16" s="3198"/>
      <c r="F16" s="3198"/>
      <c r="G16" s="3198"/>
      <c r="H16" s="1278"/>
      <c r="I16" s="1286"/>
      <c r="J16" s="1286"/>
      <c r="K16" s="1338"/>
    </row>
    <row r="17" spans="1:11" x14ac:dyDescent="0.25">
      <c r="B17" s="1279"/>
      <c r="C17" s="3197"/>
      <c r="D17" s="3198"/>
      <c r="E17" s="3198"/>
      <c r="F17" s="3198"/>
      <c r="G17" s="3198"/>
      <c r="H17" s="35"/>
      <c r="I17" s="47"/>
      <c r="J17" s="47"/>
      <c r="K17" s="1338"/>
    </row>
    <row r="18" spans="1:11" x14ac:dyDescent="0.25">
      <c r="B18" s="1279"/>
      <c r="C18" s="3197"/>
      <c r="D18" s="3198"/>
      <c r="E18" s="3198"/>
      <c r="F18" s="3198"/>
      <c r="G18" s="3198"/>
      <c r="H18" s="35"/>
      <c r="I18" s="47"/>
      <c r="J18" s="47"/>
      <c r="K18" s="1338"/>
    </row>
    <row r="19" spans="1:11" x14ac:dyDescent="0.25">
      <c r="A19" s="1291"/>
      <c r="B19" s="1257"/>
      <c r="C19" s="3197"/>
      <c r="D19" s="3198"/>
      <c r="E19" s="3198"/>
      <c r="F19" s="3198"/>
      <c r="G19" s="3198" t="s">
        <v>2128</v>
      </c>
      <c r="H19" s="35"/>
      <c r="I19" s="47"/>
      <c r="J19" s="47"/>
      <c r="K19" s="1338"/>
    </row>
    <row r="20" spans="1:11" x14ac:dyDescent="0.25">
      <c r="A20" s="1291"/>
      <c r="B20" s="1286"/>
      <c r="C20" s="3198"/>
      <c r="D20" s="3198"/>
      <c r="E20" s="3198"/>
      <c r="F20" s="3198"/>
      <c r="G20" s="3198"/>
      <c r="H20" s="35"/>
      <c r="I20" s="47"/>
      <c r="J20" s="47"/>
      <c r="K20" s="1338"/>
    </row>
    <row r="21" spans="1:11" x14ac:dyDescent="0.25">
      <c r="B21" s="1279"/>
      <c r="C21" s="3197"/>
      <c r="D21" s="3198"/>
      <c r="E21" s="3198"/>
      <c r="F21" s="3198"/>
      <c r="G21" s="3198"/>
      <c r="H21" s="35"/>
      <c r="I21" s="47"/>
      <c r="J21" s="47"/>
      <c r="K21" s="1338"/>
    </row>
    <row r="22" spans="1:11" ht="15.75" thickBot="1" x14ac:dyDescent="0.3">
      <c r="B22" s="1279"/>
      <c r="C22" s="3197"/>
      <c r="D22" s="3198"/>
      <c r="E22" s="3198"/>
      <c r="F22" s="3198"/>
      <c r="G22" s="3198"/>
      <c r="H22" s="66"/>
      <c r="I22" s="141"/>
      <c r="J22" s="87"/>
      <c r="K22" s="1338"/>
    </row>
    <row r="23" spans="1:11" ht="15.75" thickBot="1" x14ac:dyDescent="0.3">
      <c r="B23" s="177"/>
      <c r="C23" s="3225"/>
      <c r="D23" s="3226"/>
      <c r="E23" s="3226"/>
      <c r="F23" s="3226"/>
      <c r="G23" s="3226"/>
      <c r="H23" s="180" t="s">
        <v>99</v>
      </c>
      <c r="I23" s="255" t="s">
        <v>2130</v>
      </c>
      <c r="J23" s="115">
        <f>SUM(J13:J22)</f>
        <v>791704.03</v>
      </c>
      <c r="K23" s="1308">
        <f>SUM(K13:K22)</f>
        <v>962864.89</v>
      </c>
    </row>
    <row r="24" spans="1:11" ht="15.75" thickBot="1" x14ac:dyDescent="0.3">
      <c r="B24" s="1288"/>
      <c r="C24" s="1247"/>
      <c r="D24" s="2"/>
      <c r="E24" s="1247"/>
      <c r="F24" s="1247"/>
      <c r="G24" s="2"/>
      <c r="H24" s="4"/>
      <c r="I24" s="1320"/>
      <c r="J24" s="2"/>
      <c r="K24" s="62"/>
    </row>
    <row r="25" spans="1:11" x14ac:dyDescent="0.25">
      <c r="B25" s="3100" t="s">
        <v>270</v>
      </c>
      <c r="C25" s="3101"/>
      <c r="D25" s="2"/>
      <c r="E25" s="3101" t="s">
        <v>271</v>
      </c>
      <c r="F25" s="3101"/>
      <c r="G25" s="2"/>
      <c r="H25" s="3086" t="s">
        <v>272</v>
      </c>
      <c r="I25" s="3086"/>
      <c r="J25" s="2"/>
      <c r="K25" s="62"/>
    </row>
    <row r="26" spans="1:11" ht="15.75" thickBot="1" x14ac:dyDescent="0.3">
      <c r="B26" s="63"/>
      <c r="C26" s="64"/>
      <c r="D26" s="64"/>
      <c r="E26" s="64"/>
      <c r="F26" s="64"/>
      <c r="G26" s="64"/>
      <c r="H26" s="64"/>
      <c r="I26" s="64"/>
      <c r="J26" s="64"/>
      <c r="K26" s="68"/>
    </row>
    <row r="27" spans="1:11" x14ac:dyDescent="0.25">
      <c r="K27">
        <v>58</v>
      </c>
    </row>
  </sheetData>
  <mergeCells count="22">
    <mergeCell ref="B1:K1"/>
    <mergeCell ref="B2:K2"/>
    <mergeCell ref="B3:K3"/>
    <mergeCell ref="B4:K4"/>
    <mergeCell ref="B25:C25"/>
    <mergeCell ref="E25:F25"/>
    <mergeCell ref="H25:I25"/>
    <mergeCell ref="B11:B12"/>
    <mergeCell ref="C11:H12"/>
    <mergeCell ref="I11:K11"/>
    <mergeCell ref="F9:J9"/>
    <mergeCell ref="C13:G13"/>
    <mergeCell ref="C14:G14"/>
    <mergeCell ref="C15:G15"/>
    <mergeCell ref="C16:G16"/>
    <mergeCell ref="C22:G22"/>
    <mergeCell ref="C23:G23"/>
    <mergeCell ref="C17:G17"/>
    <mergeCell ref="C18:G18"/>
    <mergeCell ref="C19:G19"/>
    <mergeCell ref="C20:G20"/>
    <mergeCell ref="C21:G21"/>
  </mergeCells>
  <pageMargins left="0.9055118110236221" right="0.70866141732283472" top="0.74803149606299213" bottom="0.74803149606299213" header="0.31496062992125984" footer="0.31496062992125984"/>
  <pageSetup scale="91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FF0000"/>
  </sheetPr>
  <dimension ref="A1:AZ55"/>
  <sheetViews>
    <sheetView topLeftCell="M1" zoomScaleNormal="100" workbookViewId="0">
      <selection activeCell="O27" sqref="O27:R27"/>
    </sheetView>
  </sheetViews>
  <sheetFormatPr baseColWidth="10" defaultRowHeight="15" x14ac:dyDescent="0.25"/>
  <cols>
    <col min="1" max="1" width="8.5703125" style="1246" customWidth="1"/>
    <col min="2" max="2" width="7.42578125" customWidth="1"/>
    <col min="3" max="3" width="9.42578125" customWidth="1"/>
    <col min="4" max="4" width="5" customWidth="1"/>
    <col min="5" max="5" width="4.5703125" customWidth="1"/>
    <col min="6" max="6" width="6.42578125" customWidth="1"/>
    <col min="7" max="7" width="7.140625" customWidth="1"/>
    <col min="8" max="8" width="6.85546875" customWidth="1"/>
    <col min="9" max="9" width="5" customWidth="1"/>
    <col min="10" max="10" width="6.140625" customWidth="1"/>
    <col min="11" max="11" width="5.5703125" customWidth="1"/>
    <col min="12" max="12" width="4.140625" customWidth="1"/>
    <col min="13" max="13" width="5.140625" customWidth="1"/>
    <col min="14" max="14" width="6.140625" customWidth="1"/>
    <col min="18" max="18" width="25.28515625" customWidth="1"/>
    <col min="19" max="19" width="10.28515625" customWidth="1"/>
    <col min="20" max="20" width="8.28515625" customWidth="1"/>
    <col min="21" max="22" width="9.7109375" customWidth="1"/>
    <col min="23" max="23" width="19.28515625" customWidth="1"/>
    <col min="24" max="24" width="21.28515625" customWidth="1"/>
    <col min="25" max="25" width="21" customWidth="1"/>
    <col min="26" max="26" width="17.42578125" customWidth="1"/>
  </cols>
  <sheetData>
    <row r="1" spans="2:46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46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46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46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46" x14ac:dyDescent="0.25">
      <c r="B5" s="3102" t="s">
        <v>684</v>
      </c>
      <c r="C5" s="3036"/>
      <c r="D5" s="3036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3037"/>
    </row>
    <row r="6" spans="2:46" x14ac:dyDescent="0.25">
      <c r="B6" s="55"/>
      <c r="C6" s="2"/>
      <c r="D6" s="2"/>
      <c r="E6" s="2"/>
      <c r="F6" s="805" t="s">
        <v>1725</v>
      </c>
      <c r="G6" s="805"/>
      <c r="H6" s="805"/>
      <c r="I6" s="805"/>
      <c r="J6" s="805"/>
      <c r="K6" s="805"/>
      <c r="L6" s="805"/>
      <c r="M6" s="805"/>
      <c r="N6" s="2"/>
      <c r="O6" s="2"/>
      <c r="P6" s="2"/>
      <c r="Q6" s="2"/>
      <c r="R6" s="2"/>
      <c r="S6" s="2"/>
      <c r="T6" s="2"/>
      <c r="U6" s="2"/>
      <c r="V6" s="2"/>
      <c r="W6" s="26"/>
      <c r="X6" s="26" t="s">
        <v>19</v>
      </c>
      <c r="Y6" s="62"/>
    </row>
    <row r="7" spans="2:46" x14ac:dyDescent="0.25">
      <c r="B7" s="3038" t="s">
        <v>831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46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46" x14ac:dyDescent="0.25">
      <c r="B9" s="471" t="s">
        <v>828</v>
      </c>
      <c r="C9" s="119"/>
      <c r="D9" s="119"/>
      <c r="E9" s="119"/>
      <c r="F9" s="2"/>
      <c r="G9" s="2"/>
      <c r="H9" s="2"/>
      <c r="I9" s="2"/>
      <c r="J9" s="2"/>
      <c r="K9" s="3000" t="s">
        <v>832</v>
      </c>
      <c r="L9" s="3000"/>
      <c r="M9" s="3000"/>
      <c r="N9" s="3000"/>
      <c r="O9" s="3000"/>
      <c r="P9" s="3000"/>
      <c r="Q9" s="3000"/>
      <c r="R9" s="3000"/>
      <c r="S9" s="3000"/>
      <c r="T9" s="3000"/>
      <c r="U9" s="2"/>
      <c r="V9" s="2"/>
      <c r="W9" s="2"/>
      <c r="X9" s="2"/>
      <c r="Y9" s="62"/>
    </row>
    <row r="10" spans="2:46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46" ht="17.25" customHeight="1" thickBot="1" x14ac:dyDescent="0.3">
      <c r="B11" s="3401" t="s">
        <v>829</v>
      </c>
      <c r="C11" s="3401" t="s">
        <v>830</v>
      </c>
      <c r="D11" s="3009" t="s">
        <v>798</v>
      </c>
      <c r="E11" s="3010"/>
      <c r="F11" s="3010"/>
      <c r="G11" s="3010"/>
      <c r="H11" s="3010"/>
      <c r="I11" s="3401" t="s">
        <v>713</v>
      </c>
      <c r="J11" s="3009" t="s">
        <v>45</v>
      </c>
      <c r="K11" s="3010"/>
      <c r="L11" s="3010"/>
      <c r="M11" s="3010"/>
      <c r="N11" s="3011"/>
      <c r="O11" s="60"/>
      <c r="P11" s="34"/>
      <c r="Q11" s="34"/>
      <c r="R11" s="61"/>
      <c r="S11" s="3246" t="s">
        <v>714</v>
      </c>
      <c r="T11" s="3394" t="s">
        <v>47</v>
      </c>
      <c r="U11" s="3246" t="s">
        <v>678</v>
      </c>
      <c r="V11" s="3394" t="s">
        <v>14</v>
      </c>
      <c r="W11" s="3413" t="s">
        <v>2305</v>
      </c>
      <c r="X11" s="3414"/>
      <c r="Y11" s="221" t="s">
        <v>2456</v>
      </c>
    </row>
    <row r="12" spans="2:46" ht="20.25" customHeight="1" x14ac:dyDescent="0.25">
      <c r="B12" s="3402"/>
      <c r="C12" s="3402"/>
      <c r="D12" s="3401" t="s">
        <v>20</v>
      </c>
      <c r="E12" s="3401" t="s">
        <v>21</v>
      </c>
      <c r="F12" s="3401" t="s">
        <v>664</v>
      </c>
      <c r="G12" s="3401" t="s">
        <v>712</v>
      </c>
      <c r="H12" s="3401" t="s">
        <v>694</v>
      </c>
      <c r="I12" s="3402"/>
      <c r="J12" s="3402" t="s">
        <v>671</v>
      </c>
      <c r="K12" s="3402" t="s">
        <v>299</v>
      </c>
      <c r="L12" s="3402" t="s">
        <v>5</v>
      </c>
      <c r="M12" s="3402" t="s">
        <v>113</v>
      </c>
      <c r="N12" s="3402" t="s">
        <v>6</v>
      </c>
      <c r="O12" s="55"/>
      <c r="P12" s="2"/>
      <c r="Q12" s="2"/>
      <c r="R12" s="62"/>
      <c r="S12" s="3200"/>
      <c r="T12" s="3403"/>
      <c r="U12" s="3200"/>
      <c r="V12" s="3395"/>
      <c r="W12" s="3403" t="s">
        <v>49</v>
      </c>
      <c r="X12" s="3394" t="s">
        <v>50</v>
      </c>
      <c r="Y12" s="3394" t="s">
        <v>269</v>
      </c>
    </row>
    <row r="13" spans="2:46" x14ac:dyDescent="0.25">
      <c r="B13" s="3402"/>
      <c r="C13" s="3402"/>
      <c r="D13" s="3402"/>
      <c r="E13" s="3402"/>
      <c r="F13" s="3402"/>
      <c r="G13" s="3402"/>
      <c r="H13" s="3402"/>
      <c r="I13" s="3402"/>
      <c r="J13" s="3402"/>
      <c r="K13" s="3402"/>
      <c r="L13" s="3402"/>
      <c r="M13" s="3402"/>
      <c r="N13" s="3402"/>
      <c r="O13" s="2999" t="s">
        <v>46</v>
      </c>
      <c r="P13" s="3000"/>
      <c r="Q13" s="3000"/>
      <c r="R13" s="3001"/>
      <c r="S13" s="3200"/>
      <c r="T13" s="3403"/>
      <c r="U13" s="3200"/>
      <c r="V13" s="3395"/>
      <c r="W13" s="3395"/>
      <c r="X13" s="3395"/>
      <c r="Y13" s="3395"/>
    </row>
    <row r="14" spans="2:46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2"/>
      <c r="M14" s="3402"/>
      <c r="N14" s="3402"/>
      <c r="O14" s="55"/>
      <c r="P14" s="2"/>
      <c r="Q14" s="2"/>
      <c r="R14" s="62"/>
      <c r="S14" s="3200"/>
      <c r="T14" s="3403"/>
      <c r="U14" s="3200"/>
      <c r="V14" s="3395"/>
      <c r="W14" s="3395"/>
      <c r="X14" s="3395"/>
      <c r="Y14" s="3395"/>
    </row>
    <row r="15" spans="2:46" ht="24.75" customHeight="1" thickBot="1" x14ac:dyDescent="0.3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2"/>
      <c r="M15" s="3402"/>
      <c r="N15" s="3402"/>
      <c r="O15" s="55"/>
      <c r="P15" s="2"/>
      <c r="Q15" s="2"/>
      <c r="R15" s="190"/>
      <c r="S15" s="3201"/>
      <c r="T15" s="3403"/>
      <c r="U15" s="3200"/>
      <c r="V15" s="3395"/>
      <c r="W15" s="3481"/>
      <c r="X15" s="3481"/>
      <c r="Y15" s="3481"/>
    </row>
    <row r="16" spans="2:46" ht="20.25" customHeight="1" thickBot="1" x14ac:dyDescent="0.3">
      <c r="B16" s="527">
        <v>1</v>
      </c>
      <c r="C16" s="528">
        <v>2</v>
      </c>
      <c r="D16" s="528">
        <v>3</v>
      </c>
      <c r="E16" s="528">
        <v>4</v>
      </c>
      <c r="F16" s="528">
        <v>5</v>
      </c>
      <c r="G16" s="528">
        <v>6</v>
      </c>
      <c r="H16" s="528">
        <v>7</v>
      </c>
      <c r="I16" s="528"/>
      <c r="J16" s="528">
        <v>8</v>
      </c>
      <c r="K16" s="528">
        <v>9</v>
      </c>
      <c r="L16" s="528">
        <v>10</v>
      </c>
      <c r="M16" s="528">
        <v>11</v>
      </c>
      <c r="N16" s="530">
        <v>12</v>
      </c>
      <c r="O16" s="3010">
        <v>13</v>
      </c>
      <c r="P16" s="3010"/>
      <c r="Q16" s="3010"/>
      <c r="R16" s="3011"/>
      <c r="S16" s="97"/>
      <c r="T16" s="97">
        <v>14</v>
      </c>
      <c r="U16" s="519">
        <v>15</v>
      </c>
      <c r="V16" s="97">
        <v>16</v>
      </c>
      <c r="W16" s="97">
        <v>17</v>
      </c>
      <c r="X16" s="97">
        <v>18</v>
      </c>
      <c r="Y16" s="520">
        <v>19</v>
      </c>
      <c r="Z16" s="1246"/>
      <c r="AA16" s="1246"/>
      <c r="AB16" s="1246"/>
      <c r="AC16" s="1246"/>
      <c r="AD16" s="1246"/>
      <c r="AE16" s="1246"/>
      <c r="AF16" s="1246"/>
      <c r="AG16" s="1246"/>
      <c r="AH16" s="1246"/>
      <c r="AI16" s="1246"/>
      <c r="AJ16" s="1246"/>
      <c r="AK16" s="1246"/>
      <c r="AL16" s="1246"/>
      <c r="AM16" s="1246"/>
      <c r="AN16" s="1246"/>
      <c r="AO16" s="1246"/>
      <c r="AP16" s="1246"/>
      <c r="AQ16" s="1246"/>
      <c r="AR16" s="1246"/>
      <c r="AS16" s="1246"/>
      <c r="AT16" s="1246"/>
    </row>
    <row r="17" spans="2:46" ht="18" customHeight="1" x14ac:dyDescent="0.25">
      <c r="B17" s="477"/>
      <c r="C17" s="433"/>
      <c r="D17" s="490" t="s">
        <v>598</v>
      </c>
      <c r="E17" s="490" t="s">
        <v>541</v>
      </c>
      <c r="F17" s="490" t="s">
        <v>1681</v>
      </c>
      <c r="G17" s="433"/>
      <c r="H17" s="568"/>
      <c r="I17" s="560"/>
      <c r="J17" s="751">
        <v>2</v>
      </c>
      <c r="K17" s="435">
        <v>1</v>
      </c>
      <c r="L17" s="571"/>
      <c r="M17" s="1155"/>
      <c r="N17" s="478"/>
      <c r="O17" s="3223" t="s">
        <v>719</v>
      </c>
      <c r="P17" s="2993"/>
      <c r="Q17" s="2993"/>
      <c r="R17" s="3224"/>
      <c r="S17" s="50"/>
      <c r="T17" s="247"/>
      <c r="U17" s="439"/>
      <c r="V17" s="439"/>
      <c r="W17" s="2029"/>
      <c r="X17" s="2029"/>
      <c r="Y17" s="2029"/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  <c r="AJ17" s="1246"/>
      <c r="AK17" s="1246"/>
      <c r="AL17" s="1246"/>
      <c r="AM17" s="1246"/>
      <c r="AN17" s="1246"/>
      <c r="AO17" s="1246"/>
      <c r="AP17" s="1246"/>
      <c r="AQ17" s="1246"/>
      <c r="AR17" s="1246"/>
      <c r="AS17" s="1246"/>
      <c r="AT17" s="1246"/>
    </row>
    <row r="18" spans="2:46" s="1468" customFormat="1" x14ac:dyDescent="0.25">
      <c r="B18" s="2507"/>
      <c r="C18" s="2305"/>
      <c r="D18" s="2305"/>
      <c r="E18" s="2305"/>
      <c r="F18" s="2305"/>
      <c r="G18" s="2305"/>
      <c r="H18" s="2306"/>
      <c r="I18" s="2604"/>
      <c r="J18" s="2526">
        <v>2</v>
      </c>
      <c r="K18" s="2352">
        <v>1</v>
      </c>
      <c r="L18" s="2455">
        <v>1</v>
      </c>
      <c r="M18" s="2303"/>
      <c r="N18" s="2455"/>
      <c r="O18" s="3148" t="s">
        <v>811</v>
      </c>
      <c r="P18" s="3149"/>
      <c r="Q18" s="3149"/>
      <c r="R18" s="3388"/>
      <c r="S18" s="1538"/>
      <c r="T18" s="1538"/>
      <c r="U18" s="2328"/>
      <c r="V18" s="2328"/>
      <c r="W18" s="2330"/>
      <c r="X18" s="2330"/>
      <c r="Y18" s="2330"/>
    </row>
    <row r="19" spans="2:46" s="2368" customFormat="1" x14ac:dyDescent="0.25">
      <c r="B19" s="2275" t="s">
        <v>68</v>
      </c>
      <c r="C19" s="2286"/>
      <c r="D19" s="2286"/>
      <c r="E19" s="2286"/>
      <c r="F19" s="2286"/>
      <c r="G19" s="2286"/>
      <c r="H19" s="2287"/>
      <c r="I19" s="2884"/>
      <c r="J19" s="2885">
        <v>2</v>
      </c>
      <c r="K19" s="2282">
        <v>1</v>
      </c>
      <c r="L19" s="2333">
        <v>1</v>
      </c>
      <c r="M19" s="2320">
        <v>1</v>
      </c>
      <c r="N19" s="2319" t="s">
        <v>598</v>
      </c>
      <c r="O19" s="3455" t="s">
        <v>273</v>
      </c>
      <c r="P19" s="3104"/>
      <c r="Q19" s="3104"/>
      <c r="R19" s="3456"/>
      <c r="S19" s="2300">
        <v>1102</v>
      </c>
      <c r="T19" s="2300">
        <v>20</v>
      </c>
      <c r="U19" s="2335">
        <v>1995</v>
      </c>
      <c r="V19" s="2335">
        <v>100</v>
      </c>
      <c r="W19" s="1501">
        <v>6493692</v>
      </c>
      <c r="X19" s="1501">
        <v>4870269</v>
      </c>
      <c r="Y19" s="1501">
        <v>5904541.2000000002</v>
      </c>
    </row>
    <row r="20" spans="2:46" s="1468" customFormat="1" x14ac:dyDescent="0.25">
      <c r="B20" s="2275"/>
      <c r="C20" s="2273"/>
      <c r="D20" s="2273"/>
      <c r="E20" s="2273"/>
      <c r="F20" s="2273"/>
      <c r="G20" s="2273"/>
      <c r="H20" s="2274"/>
      <c r="I20" s="2386"/>
      <c r="J20" s="2326" t="s">
        <v>675</v>
      </c>
      <c r="K20" s="2276" t="s">
        <v>677</v>
      </c>
      <c r="L20" s="2339" t="s">
        <v>677</v>
      </c>
      <c r="M20" s="2300" t="s">
        <v>677</v>
      </c>
      <c r="N20" s="2289"/>
      <c r="O20" s="3387" t="s">
        <v>724</v>
      </c>
      <c r="P20" s="3149"/>
      <c r="Q20" s="3149"/>
      <c r="R20" s="3388"/>
      <c r="S20" s="2300"/>
      <c r="T20" s="2337"/>
      <c r="U20" s="2335"/>
      <c r="V20" s="2335"/>
      <c r="W20" s="2318"/>
      <c r="X20" s="2318"/>
      <c r="Y20" s="2318"/>
    </row>
    <row r="21" spans="2:46" s="1468" customFormat="1" x14ac:dyDescent="0.25">
      <c r="B21" s="2275" t="s">
        <v>68</v>
      </c>
      <c r="C21" s="2273"/>
      <c r="D21" s="2273"/>
      <c r="E21" s="2273"/>
      <c r="F21" s="2273"/>
      <c r="G21" s="2273"/>
      <c r="H21" s="2274"/>
      <c r="I21" s="2386"/>
      <c r="J21" s="2301" t="s">
        <v>675</v>
      </c>
      <c r="K21" s="2281" t="s">
        <v>677</v>
      </c>
      <c r="L21" s="2333" t="s">
        <v>677</v>
      </c>
      <c r="M21" s="2320" t="s">
        <v>722</v>
      </c>
      <c r="N21" s="2319" t="s">
        <v>598</v>
      </c>
      <c r="O21" s="3418" t="s">
        <v>724</v>
      </c>
      <c r="P21" s="3419"/>
      <c r="Q21" s="3419"/>
      <c r="R21" s="3420"/>
      <c r="S21" s="2300" t="s">
        <v>1318</v>
      </c>
      <c r="T21" s="2337"/>
      <c r="U21" s="2335"/>
      <c r="V21" s="2335"/>
      <c r="W21" s="2318">
        <v>772012.13</v>
      </c>
      <c r="X21" s="2318">
        <v>576009.15</v>
      </c>
      <c r="Y21" s="2318">
        <v>772012.13</v>
      </c>
    </row>
    <row r="22" spans="2:46" s="1468" customFormat="1" x14ac:dyDescent="0.25">
      <c r="B22" s="2275" t="s">
        <v>68</v>
      </c>
      <c r="C22" s="2273"/>
      <c r="D22" s="2273"/>
      <c r="E22" s="2273"/>
      <c r="F22" s="2273"/>
      <c r="G22" s="2273"/>
      <c r="H22" s="2274"/>
      <c r="I22" s="2386"/>
      <c r="J22" s="2301" t="s">
        <v>675</v>
      </c>
      <c r="K22" s="2281" t="s">
        <v>677</v>
      </c>
      <c r="L22" s="2333" t="s">
        <v>677</v>
      </c>
      <c r="M22" s="2320" t="s">
        <v>723</v>
      </c>
      <c r="N22" s="2319" t="s">
        <v>726</v>
      </c>
      <c r="O22" s="3418" t="s">
        <v>1307</v>
      </c>
      <c r="P22" s="3419"/>
      <c r="Q22" s="3419"/>
      <c r="R22" s="3420"/>
      <c r="S22" s="2300" t="s">
        <v>1318</v>
      </c>
      <c r="T22" s="2300" t="s">
        <v>681</v>
      </c>
      <c r="U22" s="2335" t="s">
        <v>1319</v>
      </c>
      <c r="V22" s="2335" t="s">
        <v>875</v>
      </c>
      <c r="W22" s="2318">
        <v>151561</v>
      </c>
      <c r="X22" s="2318">
        <v>113670.81</v>
      </c>
      <c r="Y22" s="2318">
        <v>200000</v>
      </c>
    </row>
    <row r="23" spans="2:46" s="1468" customFormat="1" x14ac:dyDescent="0.25">
      <c r="B23" s="2275"/>
      <c r="C23" s="2273"/>
      <c r="D23" s="2273"/>
      <c r="E23" s="2273"/>
      <c r="F23" s="2273"/>
      <c r="G23" s="2273"/>
      <c r="H23" s="2274"/>
      <c r="I23" s="2386"/>
      <c r="J23" s="2326">
        <v>2</v>
      </c>
      <c r="K23" s="2276">
        <v>1</v>
      </c>
      <c r="L23" s="2339">
        <v>2</v>
      </c>
      <c r="M23" s="2300"/>
      <c r="N23" s="2289"/>
      <c r="O23" s="3387" t="s">
        <v>2131</v>
      </c>
      <c r="P23" s="3149"/>
      <c r="Q23" s="3149"/>
      <c r="R23" s="3388"/>
      <c r="S23" s="2336"/>
      <c r="T23" s="2387"/>
      <c r="U23" s="2335"/>
      <c r="V23" s="2335"/>
      <c r="W23" s="2340"/>
      <c r="X23" s="2318"/>
      <c r="Y23" s="2340"/>
    </row>
    <row r="24" spans="2:46" s="1468" customFormat="1" x14ac:dyDescent="0.25">
      <c r="B24" s="2275"/>
      <c r="C24" s="2273"/>
      <c r="D24" s="2273"/>
      <c r="E24" s="2273"/>
      <c r="F24" s="2273"/>
      <c r="G24" s="2273"/>
      <c r="H24" s="2274"/>
      <c r="I24" s="2386"/>
      <c r="J24" s="2326" t="s">
        <v>675</v>
      </c>
      <c r="K24" s="2276" t="s">
        <v>677</v>
      </c>
      <c r="L24" s="2339" t="s">
        <v>675</v>
      </c>
      <c r="M24" s="2300" t="s">
        <v>675</v>
      </c>
      <c r="N24" s="2289"/>
      <c r="O24" s="3455" t="s">
        <v>801</v>
      </c>
      <c r="P24" s="3104"/>
      <c r="Q24" s="3104"/>
      <c r="R24" s="3456"/>
      <c r="S24" s="2336"/>
      <c r="T24" s="2387"/>
      <c r="U24" s="2335"/>
      <c r="V24" s="2335"/>
      <c r="W24" s="2340"/>
      <c r="X24" s="2318"/>
      <c r="Y24" s="2340"/>
    </row>
    <row r="25" spans="2:46" s="1468" customFormat="1" x14ac:dyDescent="0.25">
      <c r="B25" s="2275" t="s">
        <v>68</v>
      </c>
      <c r="C25" s="2273"/>
      <c r="D25" s="2273"/>
      <c r="E25" s="2273"/>
      <c r="F25" s="2273"/>
      <c r="G25" s="2273"/>
      <c r="H25" s="2274"/>
      <c r="I25" s="2386"/>
      <c r="J25" s="2301">
        <v>2</v>
      </c>
      <c r="K25" s="2281">
        <v>1</v>
      </c>
      <c r="L25" s="2333">
        <v>2</v>
      </c>
      <c r="M25" s="2320">
        <v>2</v>
      </c>
      <c r="N25" s="2319" t="s">
        <v>660</v>
      </c>
      <c r="O25" s="3455" t="s">
        <v>1895</v>
      </c>
      <c r="P25" s="3104"/>
      <c r="Q25" s="3104"/>
      <c r="R25" s="3456"/>
      <c r="S25" s="2300" t="s">
        <v>1318</v>
      </c>
      <c r="T25" s="2337" t="s">
        <v>681</v>
      </c>
      <c r="U25" s="2335" t="s">
        <v>1319</v>
      </c>
      <c r="V25" s="2335" t="s">
        <v>875</v>
      </c>
      <c r="W25" s="2318">
        <v>140000</v>
      </c>
      <c r="X25" s="2318">
        <v>104999.94</v>
      </c>
      <c r="Y25" s="2318">
        <v>200000</v>
      </c>
    </row>
    <row r="26" spans="2:46" s="1468" customFormat="1" x14ac:dyDescent="0.25">
      <c r="B26" s="2275" t="s">
        <v>68</v>
      </c>
      <c r="C26" s="2273"/>
      <c r="D26" s="2273"/>
      <c r="E26" s="2273"/>
      <c r="F26" s="2273"/>
      <c r="G26" s="2273"/>
      <c r="H26" s="2274"/>
      <c r="I26" s="2386"/>
      <c r="J26" s="2301" t="s">
        <v>675</v>
      </c>
      <c r="K26" s="2281" t="s">
        <v>677</v>
      </c>
      <c r="L26" s="2333" t="s">
        <v>675</v>
      </c>
      <c r="M26" s="2320" t="s">
        <v>675</v>
      </c>
      <c r="N26" s="2319" t="s">
        <v>727</v>
      </c>
      <c r="O26" s="3418" t="s">
        <v>1980</v>
      </c>
      <c r="P26" s="3419"/>
      <c r="Q26" s="3419"/>
      <c r="R26" s="3420"/>
      <c r="S26" s="2300" t="s">
        <v>1318</v>
      </c>
      <c r="T26" s="2300" t="s">
        <v>681</v>
      </c>
      <c r="U26" s="2335" t="s">
        <v>1319</v>
      </c>
      <c r="V26" s="2335" t="s">
        <v>875</v>
      </c>
      <c r="W26" s="2318">
        <v>54000</v>
      </c>
      <c r="X26" s="2318">
        <v>40500</v>
      </c>
      <c r="Y26" s="2318">
        <v>54000</v>
      </c>
    </row>
    <row r="27" spans="2:46" s="1468" customFormat="1" x14ac:dyDescent="0.25">
      <c r="B27" s="2275"/>
      <c r="C27" s="2273"/>
      <c r="D27" s="2273"/>
      <c r="E27" s="2273"/>
      <c r="F27" s="2273"/>
      <c r="G27" s="2273"/>
      <c r="H27" s="2274"/>
      <c r="I27" s="2386"/>
      <c r="J27" s="2326" t="s">
        <v>675</v>
      </c>
      <c r="K27" s="2276" t="s">
        <v>677</v>
      </c>
      <c r="L27" s="2339" t="s">
        <v>723</v>
      </c>
      <c r="M27" s="2300"/>
      <c r="N27" s="2289"/>
      <c r="O27" s="3387" t="s">
        <v>51</v>
      </c>
      <c r="P27" s="3149"/>
      <c r="Q27" s="3149"/>
      <c r="R27" s="3388"/>
      <c r="S27" s="2300"/>
      <c r="T27" s="2300"/>
      <c r="U27" s="2335"/>
      <c r="V27" s="2335"/>
      <c r="W27" s="2318"/>
      <c r="X27" s="2318"/>
      <c r="Y27" s="2318"/>
    </row>
    <row r="28" spans="2:46" s="1468" customFormat="1" x14ac:dyDescent="0.25">
      <c r="B28" s="2275"/>
      <c r="C28" s="2273"/>
      <c r="D28" s="2273"/>
      <c r="E28" s="2273"/>
      <c r="F28" s="2273"/>
      <c r="G28" s="2273"/>
      <c r="H28" s="2274"/>
      <c r="I28" s="2386"/>
      <c r="J28" s="2326" t="s">
        <v>675</v>
      </c>
      <c r="K28" s="2276" t="s">
        <v>677</v>
      </c>
      <c r="L28" s="2339" t="s">
        <v>723</v>
      </c>
      <c r="M28" s="2300" t="s">
        <v>677</v>
      </c>
      <c r="N28" s="2289"/>
      <c r="O28" s="3387" t="s">
        <v>319</v>
      </c>
      <c r="P28" s="3149"/>
      <c r="Q28" s="3149"/>
      <c r="R28" s="3388"/>
      <c r="S28" s="2300"/>
      <c r="T28" s="2300"/>
      <c r="U28" s="2335"/>
      <c r="V28" s="2335"/>
      <c r="W28" s="2318"/>
      <c r="X28" s="2318"/>
      <c r="Y28" s="2318"/>
    </row>
    <row r="29" spans="2:46" s="1468" customFormat="1" x14ac:dyDescent="0.25">
      <c r="B29" s="2275" t="s">
        <v>68</v>
      </c>
      <c r="C29" s="2273"/>
      <c r="D29" s="2273"/>
      <c r="E29" s="2273"/>
      <c r="F29" s="2273"/>
      <c r="G29" s="2273"/>
      <c r="H29" s="2274"/>
      <c r="I29" s="2386"/>
      <c r="J29" s="2301" t="s">
        <v>675</v>
      </c>
      <c r="K29" s="2281" t="s">
        <v>677</v>
      </c>
      <c r="L29" s="2333" t="s">
        <v>723</v>
      </c>
      <c r="M29" s="2320" t="s">
        <v>677</v>
      </c>
      <c r="N29" s="2319" t="s">
        <v>598</v>
      </c>
      <c r="O29" s="3418" t="s">
        <v>274</v>
      </c>
      <c r="P29" s="3419"/>
      <c r="Q29" s="3419"/>
      <c r="R29" s="3420"/>
      <c r="S29" s="2300" t="s">
        <v>1318</v>
      </c>
      <c r="T29" s="2300" t="s">
        <v>681</v>
      </c>
      <c r="U29" s="2335" t="s">
        <v>1319</v>
      </c>
      <c r="V29" s="2335" t="s">
        <v>875</v>
      </c>
      <c r="W29" s="2318">
        <v>305000</v>
      </c>
      <c r="X29" s="2318">
        <v>228750</v>
      </c>
      <c r="Y29" s="2318">
        <v>200000</v>
      </c>
    </row>
    <row r="30" spans="2:46" s="1468" customFormat="1" x14ac:dyDescent="0.25">
      <c r="B30" s="2275"/>
      <c r="C30" s="2273"/>
      <c r="D30" s="2273"/>
      <c r="E30" s="2273"/>
      <c r="F30" s="2273"/>
      <c r="G30" s="2273"/>
      <c r="H30" s="2274"/>
      <c r="I30" s="2386"/>
      <c r="J30" s="2326" t="s">
        <v>675</v>
      </c>
      <c r="K30" s="2276" t="s">
        <v>677</v>
      </c>
      <c r="L30" s="2339" t="s">
        <v>723</v>
      </c>
      <c r="M30" s="2300" t="s">
        <v>675</v>
      </c>
      <c r="N30" s="2289"/>
      <c r="O30" s="3387" t="s">
        <v>1308</v>
      </c>
      <c r="P30" s="3149"/>
      <c r="Q30" s="3149"/>
      <c r="R30" s="3388"/>
      <c r="S30" s="2300"/>
      <c r="T30" s="2337"/>
      <c r="U30" s="2335"/>
      <c r="V30" s="2335"/>
      <c r="W30" s="2318"/>
      <c r="X30" s="2318"/>
      <c r="Y30" s="2318"/>
    </row>
    <row r="31" spans="2:46" s="1468" customFormat="1" x14ac:dyDescent="0.25">
      <c r="B31" s="2275" t="s">
        <v>68</v>
      </c>
      <c r="C31" s="2273"/>
      <c r="D31" s="2273"/>
      <c r="E31" s="2273"/>
      <c r="F31" s="2273"/>
      <c r="G31" s="2273"/>
      <c r="H31" s="2274"/>
      <c r="I31" s="2386"/>
      <c r="J31" s="2301" t="s">
        <v>675</v>
      </c>
      <c r="K31" s="2281" t="s">
        <v>677</v>
      </c>
      <c r="L31" s="2333" t="s">
        <v>723</v>
      </c>
      <c r="M31" s="2320" t="s">
        <v>675</v>
      </c>
      <c r="N31" s="2319" t="s">
        <v>598</v>
      </c>
      <c r="O31" s="3455" t="s">
        <v>275</v>
      </c>
      <c r="P31" s="3104"/>
      <c r="Q31" s="3104"/>
      <c r="R31" s="3456"/>
      <c r="S31" s="2300" t="s">
        <v>1318</v>
      </c>
      <c r="T31" s="2337" t="s">
        <v>681</v>
      </c>
      <c r="U31" s="2335" t="s">
        <v>1319</v>
      </c>
      <c r="V31" s="2335" t="s">
        <v>875</v>
      </c>
      <c r="W31" s="2318">
        <v>350000</v>
      </c>
      <c r="X31" s="2318">
        <v>262500</v>
      </c>
      <c r="Y31" s="2318">
        <v>350000</v>
      </c>
    </row>
    <row r="32" spans="2:46" s="1468" customFormat="1" ht="16.149999999999999" customHeight="1" x14ac:dyDescent="0.25">
      <c r="B32" s="2275"/>
      <c r="C32" s="2273"/>
      <c r="D32" s="2273"/>
      <c r="E32" s="2273"/>
      <c r="F32" s="2273"/>
      <c r="G32" s="2273"/>
      <c r="H32" s="2274"/>
      <c r="I32" s="2386"/>
      <c r="J32" s="2326" t="s">
        <v>675</v>
      </c>
      <c r="K32" s="2276" t="s">
        <v>677</v>
      </c>
      <c r="L32" s="2339" t="s">
        <v>723</v>
      </c>
      <c r="M32" s="2300" t="s">
        <v>680</v>
      </c>
      <c r="N32" s="2289"/>
      <c r="O32" s="3387" t="s">
        <v>1309</v>
      </c>
      <c r="P32" s="3149"/>
      <c r="Q32" s="3149"/>
      <c r="R32" s="3388"/>
      <c r="S32" s="2300"/>
      <c r="T32" s="2337"/>
      <c r="U32" s="2335"/>
      <c r="V32" s="2335"/>
      <c r="W32" s="2318"/>
      <c r="X32" s="2318"/>
      <c r="Y32" s="2318"/>
    </row>
    <row r="33" spans="2:25" s="1468" customFormat="1" x14ac:dyDescent="0.25">
      <c r="B33" s="2275" t="s">
        <v>68</v>
      </c>
      <c r="C33" s="2273"/>
      <c r="D33" s="2273"/>
      <c r="E33" s="2273"/>
      <c r="F33" s="2273"/>
      <c r="G33" s="2273"/>
      <c r="H33" s="2274"/>
      <c r="I33" s="2386"/>
      <c r="J33" s="2301" t="s">
        <v>675</v>
      </c>
      <c r="K33" s="2281" t="s">
        <v>677</v>
      </c>
      <c r="L33" s="2333" t="s">
        <v>723</v>
      </c>
      <c r="M33" s="2320" t="s">
        <v>680</v>
      </c>
      <c r="N33" s="2319" t="s">
        <v>598</v>
      </c>
      <c r="O33" s="3455" t="s">
        <v>276</v>
      </c>
      <c r="P33" s="3104"/>
      <c r="Q33" s="3104"/>
      <c r="R33" s="3456"/>
      <c r="S33" s="2300" t="s">
        <v>1318</v>
      </c>
      <c r="T33" s="2300" t="s">
        <v>681</v>
      </c>
      <c r="U33" s="2335" t="s">
        <v>1319</v>
      </c>
      <c r="V33" s="2335" t="s">
        <v>875</v>
      </c>
      <c r="W33" s="2318">
        <v>175000</v>
      </c>
      <c r="X33" s="2318">
        <v>153750</v>
      </c>
      <c r="Y33" s="2318">
        <v>175000</v>
      </c>
    </row>
    <row r="34" spans="2:25" s="1468" customFormat="1" x14ac:dyDescent="0.25">
      <c r="B34" s="2275"/>
      <c r="C34" s="2273"/>
      <c r="D34" s="2273"/>
      <c r="E34" s="2273"/>
      <c r="F34" s="2273"/>
      <c r="G34" s="2273"/>
      <c r="H34" s="2274"/>
      <c r="I34" s="2386"/>
      <c r="J34" s="2326" t="s">
        <v>675</v>
      </c>
      <c r="K34" s="2276" t="s">
        <v>677</v>
      </c>
      <c r="L34" s="2339" t="s">
        <v>723</v>
      </c>
      <c r="M34" s="2300" t="s">
        <v>722</v>
      </c>
      <c r="N34" s="2289"/>
      <c r="O34" s="3387" t="s">
        <v>877</v>
      </c>
      <c r="P34" s="3149"/>
      <c r="Q34" s="3149"/>
      <c r="R34" s="3388"/>
      <c r="S34" s="2300"/>
      <c r="T34" s="2300"/>
      <c r="U34" s="2335"/>
      <c r="V34" s="2335"/>
      <c r="W34" s="2318"/>
      <c r="X34" s="2318"/>
      <c r="Y34" s="2318"/>
    </row>
    <row r="35" spans="2:25" s="1468" customFormat="1" x14ac:dyDescent="0.25">
      <c r="B35" s="2275" t="s">
        <v>68</v>
      </c>
      <c r="C35" s="2273"/>
      <c r="D35" s="2273"/>
      <c r="E35" s="2273"/>
      <c r="F35" s="2273"/>
      <c r="G35" s="2273"/>
      <c r="H35" s="2274"/>
      <c r="I35" s="2386"/>
      <c r="J35" s="2301" t="s">
        <v>675</v>
      </c>
      <c r="K35" s="2281" t="s">
        <v>677</v>
      </c>
      <c r="L35" s="2333" t="s">
        <v>723</v>
      </c>
      <c r="M35" s="2320" t="s">
        <v>722</v>
      </c>
      <c r="N35" s="2319" t="s">
        <v>598</v>
      </c>
      <c r="O35" s="3418" t="s">
        <v>877</v>
      </c>
      <c r="P35" s="3419"/>
      <c r="Q35" s="3419"/>
      <c r="R35" s="3420"/>
      <c r="S35" s="2300" t="s">
        <v>1318</v>
      </c>
      <c r="T35" s="2300" t="s">
        <v>681</v>
      </c>
      <c r="U35" s="2335" t="s">
        <v>1319</v>
      </c>
      <c r="V35" s="2335" t="s">
        <v>875</v>
      </c>
      <c r="W35" s="2318"/>
      <c r="X35" s="2318"/>
      <c r="Y35" s="2318"/>
    </row>
    <row r="36" spans="2:25" s="1468" customFormat="1" x14ac:dyDescent="0.25">
      <c r="B36" s="2275"/>
      <c r="C36" s="2273"/>
      <c r="D36" s="2273"/>
      <c r="E36" s="2273"/>
      <c r="F36" s="2273"/>
      <c r="G36" s="2273"/>
      <c r="H36" s="2274"/>
      <c r="I36" s="2386"/>
      <c r="J36" s="2326" t="s">
        <v>675</v>
      </c>
      <c r="K36" s="2276" t="s">
        <v>675</v>
      </c>
      <c r="L36" s="2339"/>
      <c r="M36" s="2300"/>
      <c r="N36" s="2289"/>
      <c r="O36" s="3387" t="s">
        <v>878</v>
      </c>
      <c r="P36" s="3149"/>
      <c r="Q36" s="3149"/>
      <c r="R36" s="3388"/>
      <c r="S36" s="2300"/>
      <c r="T36" s="2300"/>
      <c r="U36" s="2335"/>
      <c r="V36" s="2335"/>
      <c r="W36" s="2318"/>
      <c r="X36" s="2318"/>
      <c r="Y36" s="2318"/>
    </row>
    <row r="37" spans="2:25" s="1468" customFormat="1" x14ac:dyDescent="0.25">
      <c r="B37" s="2275"/>
      <c r="C37" s="2273"/>
      <c r="D37" s="2273"/>
      <c r="E37" s="2273"/>
      <c r="F37" s="2273"/>
      <c r="G37" s="2273"/>
      <c r="H37" s="2274"/>
      <c r="I37" s="2386"/>
      <c r="J37" s="2326" t="s">
        <v>675</v>
      </c>
      <c r="K37" s="2276" t="s">
        <v>675</v>
      </c>
      <c r="L37" s="2339" t="s">
        <v>677</v>
      </c>
      <c r="M37" s="2300"/>
      <c r="N37" s="2289"/>
      <c r="O37" s="3387" t="s">
        <v>816</v>
      </c>
      <c r="P37" s="3149"/>
      <c r="Q37" s="3149"/>
      <c r="R37" s="3388"/>
      <c r="S37" s="2300"/>
      <c r="T37" s="2300"/>
      <c r="U37" s="2335"/>
      <c r="V37" s="2335"/>
      <c r="W37" s="2318"/>
      <c r="X37" s="2318"/>
      <c r="Y37" s="2318"/>
    </row>
    <row r="38" spans="2:25" s="1468" customFormat="1" x14ac:dyDescent="0.25">
      <c r="B38" s="2275"/>
      <c r="C38" s="2273"/>
      <c r="D38" s="2273"/>
      <c r="E38" s="2273"/>
      <c r="F38" s="2273"/>
      <c r="G38" s="2273"/>
      <c r="H38" s="2274"/>
      <c r="I38" s="2386"/>
      <c r="J38" s="2326" t="s">
        <v>675</v>
      </c>
      <c r="K38" s="2276" t="s">
        <v>675</v>
      </c>
      <c r="L38" s="2339" t="s">
        <v>677</v>
      </c>
      <c r="M38" s="2300" t="s">
        <v>675</v>
      </c>
      <c r="N38" s="2289"/>
      <c r="O38" s="3387" t="s">
        <v>1310</v>
      </c>
      <c r="P38" s="3149"/>
      <c r="Q38" s="3149"/>
      <c r="R38" s="3388"/>
      <c r="S38" s="2300"/>
      <c r="T38" s="2337"/>
      <c r="U38" s="2335"/>
      <c r="V38" s="2335"/>
      <c r="W38" s="2318"/>
      <c r="X38" s="2318"/>
      <c r="Y38" s="2318"/>
    </row>
    <row r="39" spans="2:25" s="1468" customFormat="1" x14ac:dyDescent="0.25">
      <c r="B39" s="2275" t="s">
        <v>53</v>
      </c>
      <c r="C39" s="2273"/>
      <c r="D39" s="2273"/>
      <c r="E39" s="2273"/>
      <c r="F39" s="2273"/>
      <c r="G39" s="2273"/>
      <c r="H39" s="2274"/>
      <c r="I39" s="2386"/>
      <c r="J39" s="2301" t="s">
        <v>675</v>
      </c>
      <c r="K39" s="2281" t="s">
        <v>675</v>
      </c>
      <c r="L39" s="2333" t="s">
        <v>677</v>
      </c>
      <c r="M39" s="2320" t="s">
        <v>675</v>
      </c>
      <c r="N39" s="2319" t="s">
        <v>598</v>
      </c>
      <c r="O39" s="3455" t="s">
        <v>1310</v>
      </c>
      <c r="P39" s="3104"/>
      <c r="Q39" s="3104"/>
      <c r="R39" s="3456"/>
      <c r="S39" s="2300" t="s">
        <v>1318</v>
      </c>
      <c r="T39" s="2337" t="s">
        <v>668</v>
      </c>
      <c r="U39" s="2335" t="s">
        <v>1284</v>
      </c>
      <c r="V39" s="2335" t="s">
        <v>1283</v>
      </c>
      <c r="W39" s="2318">
        <v>20000</v>
      </c>
      <c r="X39" s="2318">
        <v>15000</v>
      </c>
      <c r="Y39" s="2318">
        <v>20000</v>
      </c>
    </row>
    <row r="40" spans="2:25" s="1468" customFormat="1" x14ac:dyDescent="0.25">
      <c r="B40" s="2275"/>
      <c r="C40" s="2273"/>
      <c r="D40" s="2273"/>
      <c r="E40" s="2273"/>
      <c r="F40" s="2273"/>
      <c r="G40" s="2273"/>
      <c r="H40" s="2274"/>
      <c r="I40" s="2386"/>
      <c r="J40" s="2326" t="s">
        <v>675</v>
      </c>
      <c r="K40" s="2276" t="s">
        <v>675</v>
      </c>
      <c r="L40" s="2339" t="s">
        <v>677</v>
      </c>
      <c r="M40" s="2300" t="s">
        <v>680</v>
      </c>
      <c r="N40" s="2289"/>
      <c r="O40" s="3387" t="s">
        <v>157</v>
      </c>
      <c r="P40" s="3149"/>
      <c r="Q40" s="3149"/>
      <c r="R40" s="3388"/>
      <c r="S40" s="2300"/>
      <c r="T40" s="2337"/>
      <c r="U40" s="2335"/>
      <c r="V40" s="2335"/>
      <c r="W40" s="2318"/>
      <c r="X40" s="2318"/>
      <c r="Y40" s="2318"/>
    </row>
    <row r="41" spans="2:25" s="1468" customFormat="1" x14ac:dyDescent="0.25">
      <c r="B41" s="2275" t="s">
        <v>53</v>
      </c>
      <c r="C41" s="2273"/>
      <c r="D41" s="2273"/>
      <c r="E41" s="2273"/>
      <c r="F41" s="2273"/>
      <c r="G41" s="2273"/>
      <c r="H41" s="2274"/>
      <c r="I41" s="2386"/>
      <c r="J41" s="2301" t="s">
        <v>675</v>
      </c>
      <c r="K41" s="2281" t="s">
        <v>675</v>
      </c>
      <c r="L41" s="2333" t="s">
        <v>677</v>
      </c>
      <c r="M41" s="2320" t="s">
        <v>680</v>
      </c>
      <c r="N41" s="2319" t="s">
        <v>598</v>
      </c>
      <c r="O41" s="3455" t="s">
        <v>157</v>
      </c>
      <c r="P41" s="3104"/>
      <c r="Q41" s="3104"/>
      <c r="R41" s="3456"/>
      <c r="S41" s="2300" t="s">
        <v>1318</v>
      </c>
      <c r="T41" s="2300" t="s">
        <v>668</v>
      </c>
      <c r="U41" s="2335" t="s">
        <v>1320</v>
      </c>
      <c r="V41" s="2335" t="s">
        <v>1283</v>
      </c>
      <c r="W41" s="2318">
        <v>140000</v>
      </c>
      <c r="X41" s="2318">
        <v>105000</v>
      </c>
      <c r="Y41" s="2318">
        <v>140000</v>
      </c>
    </row>
    <row r="42" spans="2:25" s="1468" customFormat="1" x14ac:dyDescent="0.25">
      <c r="B42" s="2275"/>
      <c r="C42" s="2273"/>
      <c r="D42" s="2273"/>
      <c r="E42" s="2273"/>
      <c r="F42" s="2273"/>
      <c r="G42" s="2273"/>
      <c r="H42" s="2274"/>
      <c r="I42" s="2386"/>
      <c r="J42" s="2326" t="s">
        <v>675</v>
      </c>
      <c r="K42" s="2276" t="s">
        <v>675</v>
      </c>
      <c r="L42" s="2339" t="s">
        <v>675</v>
      </c>
      <c r="M42" s="2300"/>
      <c r="N42" s="2319"/>
      <c r="O42" s="3387" t="s">
        <v>277</v>
      </c>
      <c r="P42" s="3149"/>
      <c r="Q42" s="3149"/>
      <c r="R42" s="3388"/>
      <c r="S42" s="2300"/>
      <c r="T42" s="2300"/>
      <c r="U42" s="2335"/>
      <c r="V42" s="2335"/>
      <c r="W42" s="2318"/>
      <c r="X42" s="2318"/>
      <c r="Y42" s="2318"/>
    </row>
    <row r="43" spans="2:25" s="1468" customFormat="1" x14ac:dyDescent="0.25">
      <c r="B43" s="2275"/>
      <c r="C43" s="2273"/>
      <c r="D43" s="2273"/>
      <c r="E43" s="2273"/>
      <c r="F43" s="2273"/>
      <c r="G43" s="2273"/>
      <c r="H43" s="2274"/>
      <c r="I43" s="2386"/>
      <c r="J43" s="2326" t="s">
        <v>675</v>
      </c>
      <c r="K43" s="2276" t="s">
        <v>675</v>
      </c>
      <c r="L43" s="2339" t="s">
        <v>675</v>
      </c>
      <c r="M43" s="2300" t="s">
        <v>675</v>
      </c>
      <c r="N43" s="2289"/>
      <c r="O43" s="3387" t="s">
        <v>1917</v>
      </c>
      <c r="P43" s="3149"/>
      <c r="Q43" s="3149"/>
      <c r="R43" s="3388"/>
      <c r="S43" s="2300"/>
      <c r="T43" s="2300"/>
      <c r="U43" s="2335"/>
      <c r="V43" s="2335"/>
      <c r="W43" s="2318"/>
      <c r="X43" s="2318"/>
      <c r="Y43" s="2318"/>
    </row>
    <row r="44" spans="2:25" s="1468" customFormat="1" x14ac:dyDescent="0.25">
      <c r="B44" s="2275" t="s">
        <v>53</v>
      </c>
      <c r="C44" s="2273"/>
      <c r="D44" s="2273"/>
      <c r="E44" s="2273"/>
      <c r="F44" s="2273"/>
      <c r="G44" s="2273"/>
      <c r="H44" s="2274"/>
      <c r="I44" s="2386"/>
      <c r="J44" s="2301" t="s">
        <v>675</v>
      </c>
      <c r="K44" s="2281" t="s">
        <v>675</v>
      </c>
      <c r="L44" s="2333" t="s">
        <v>675</v>
      </c>
      <c r="M44" s="2320" t="s">
        <v>675</v>
      </c>
      <c r="N44" s="2319" t="s">
        <v>598</v>
      </c>
      <c r="O44" s="3418" t="s">
        <v>1917</v>
      </c>
      <c r="P44" s="3419"/>
      <c r="Q44" s="3419"/>
      <c r="R44" s="3420"/>
      <c r="S44" s="2300" t="s">
        <v>1318</v>
      </c>
      <c r="T44" s="2300" t="s">
        <v>668</v>
      </c>
      <c r="U44" s="2335" t="s">
        <v>1320</v>
      </c>
      <c r="V44" s="2335" t="s">
        <v>1283</v>
      </c>
      <c r="W44" s="2318">
        <v>50000</v>
      </c>
      <c r="X44" s="2318">
        <v>37500</v>
      </c>
      <c r="Y44" s="2318">
        <v>50000</v>
      </c>
    </row>
    <row r="45" spans="2:25" s="1468" customFormat="1" ht="15.75" x14ac:dyDescent="0.25">
      <c r="B45" s="2388"/>
      <c r="C45" s="2273"/>
      <c r="D45" s="2273"/>
      <c r="E45" s="2273"/>
      <c r="F45" s="2273"/>
      <c r="G45" s="2273"/>
      <c r="H45" s="2274"/>
      <c r="I45" s="2386"/>
      <c r="J45" s="2326" t="s">
        <v>675</v>
      </c>
      <c r="K45" s="2276" t="s">
        <v>675</v>
      </c>
      <c r="L45" s="2339" t="s">
        <v>680</v>
      </c>
      <c r="M45" s="2300"/>
      <c r="N45" s="2319"/>
      <c r="O45" s="3387" t="s">
        <v>141</v>
      </c>
      <c r="P45" s="3149"/>
      <c r="Q45" s="3149"/>
      <c r="R45" s="3388"/>
      <c r="S45" s="2300"/>
      <c r="T45" s="2300"/>
      <c r="U45" s="2342"/>
      <c r="V45" s="2342"/>
      <c r="W45" s="2318"/>
      <c r="X45" s="2318"/>
      <c r="Y45" s="2318"/>
    </row>
    <row r="46" spans="2:25" s="1468" customFormat="1" ht="15.75" x14ac:dyDescent="0.25">
      <c r="B46" s="2388"/>
      <c r="C46" s="2273"/>
      <c r="D46" s="2273"/>
      <c r="E46" s="2273"/>
      <c r="F46" s="2273"/>
      <c r="G46" s="2273"/>
      <c r="H46" s="2274"/>
      <c r="I46" s="2386"/>
      <c r="J46" s="2326" t="s">
        <v>675</v>
      </c>
      <c r="K46" s="2276" t="s">
        <v>675</v>
      </c>
      <c r="L46" s="2339" t="s">
        <v>680</v>
      </c>
      <c r="M46" s="2300" t="s">
        <v>677</v>
      </c>
      <c r="N46" s="2319"/>
      <c r="O46" s="3387" t="s">
        <v>1311</v>
      </c>
      <c r="P46" s="3149"/>
      <c r="Q46" s="3149"/>
      <c r="R46" s="3388"/>
      <c r="S46" s="2313"/>
      <c r="T46" s="2313"/>
      <c r="U46" s="2344"/>
      <c r="V46" s="2344"/>
      <c r="W46" s="2318"/>
      <c r="X46" s="2318"/>
      <c r="Y46" s="2318"/>
    </row>
    <row r="47" spans="2:25" s="1468" customFormat="1" ht="15.75" x14ac:dyDescent="0.25">
      <c r="B47" s="2275" t="s">
        <v>68</v>
      </c>
      <c r="C47" s="2273"/>
      <c r="D47" s="2273"/>
      <c r="E47" s="2273"/>
      <c r="F47" s="2273"/>
      <c r="G47" s="2273"/>
      <c r="H47" s="2274"/>
      <c r="I47" s="2386"/>
      <c r="J47" s="2301" t="s">
        <v>675</v>
      </c>
      <c r="K47" s="2281" t="s">
        <v>675</v>
      </c>
      <c r="L47" s="2333" t="s">
        <v>680</v>
      </c>
      <c r="M47" s="2320" t="s">
        <v>677</v>
      </c>
      <c r="N47" s="2319" t="s">
        <v>598</v>
      </c>
      <c r="O47" s="3455" t="s">
        <v>278</v>
      </c>
      <c r="P47" s="3104"/>
      <c r="Q47" s="3104"/>
      <c r="R47" s="3456"/>
      <c r="S47" s="2313" t="s">
        <v>1318</v>
      </c>
      <c r="T47" s="2313" t="s">
        <v>1319</v>
      </c>
      <c r="U47" s="2344" t="s">
        <v>1319</v>
      </c>
      <c r="V47" s="2344" t="s">
        <v>875</v>
      </c>
      <c r="W47" s="2318">
        <v>55000</v>
      </c>
      <c r="X47" s="2318">
        <v>41249.97</v>
      </c>
      <c r="Y47" s="2318">
        <v>55000</v>
      </c>
    </row>
    <row r="48" spans="2:25" s="1468" customFormat="1" ht="16.5" thickBot="1" x14ac:dyDescent="0.3">
      <c r="B48" s="2388"/>
      <c r="C48" s="2273"/>
      <c r="D48" s="2273"/>
      <c r="E48" s="2273"/>
      <c r="F48" s="2273"/>
      <c r="G48" s="2273"/>
      <c r="H48" s="2274"/>
      <c r="I48" s="2386"/>
      <c r="J48" s="2326" t="s">
        <v>675</v>
      </c>
      <c r="K48" s="2276" t="s">
        <v>675</v>
      </c>
      <c r="L48" s="2339" t="s">
        <v>738</v>
      </c>
      <c r="M48" s="2300"/>
      <c r="N48" s="2289"/>
      <c r="O48" s="3539" t="s">
        <v>879</v>
      </c>
      <c r="P48" s="3540"/>
      <c r="Q48" s="3540"/>
      <c r="R48" s="3541"/>
      <c r="S48" s="2295"/>
      <c r="T48" s="2294"/>
      <c r="U48" s="2358"/>
      <c r="V48" s="2358"/>
      <c r="W48" s="2030"/>
      <c r="X48" s="2030"/>
      <c r="Y48" s="2030"/>
    </row>
    <row r="49" spans="1:52" s="1888" customFormat="1" ht="15.75" thickBot="1" x14ac:dyDescent="0.3">
      <c r="A49" s="1468"/>
      <c r="B49" s="2267"/>
      <c r="C49" s="2267"/>
      <c r="D49" s="2267"/>
      <c r="E49" s="2267"/>
      <c r="F49" s="2267"/>
      <c r="G49" s="2267"/>
      <c r="H49" s="2267"/>
      <c r="I49" s="2267"/>
      <c r="J49" s="2267"/>
      <c r="K49" s="2267"/>
      <c r="L49" s="2267"/>
      <c r="M49" s="2267" t="s">
        <v>194</v>
      </c>
      <c r="N49" s="2267"/>
      <c r="O49" s="2267"/>
      <c r="P49" s="2267"/>
      <c r="Q49" s="2267"/>
      <c r="R49" s="2267"/>
      <c r="S49" s="2578"/>
      <c r="T49" s="2268"/>
      <c r="U49" s="2579"/>
      <c r="V49" s="2579"/>
      <c r="W49" s="2573">
        <f>SUM(W17:W48)</f>
        <v>8706265.129999999</v>
      </c>
      <c r="X49" s="2576">
        <f>SUM(X17:X48)</f>
        <v>6549198.8700000001</v>
      </c>
      <c r="Y49" s="2573">
        <f>SUM(Y17:Y48)</f>
        <v>8120553.3300000001</v>
      </c>
      <c r="Z49" s="1246"/>
      <c r="AA49" s="1246"/>
      <c r="AB49" s="1246"/>
      <c r="AC49" s="1246"/>
      <c r="AD49" s="1246"/>
      <c r="AE49" s="1246"/>
      <c r="AF49" s="1246"/>
      <c r="AG49" s="1246"/>
      <c r="AH49" s="1246"/>
      <c r="AI49" s="1246"/>
      <c r="AJ49" s="1246"/>
      <c r="AK49" s="1246"/>
      <c r="AL49" s="1246"/>
      <c r="AM49" s="1246"/>
      <c r="AN49" s="1246"/>
      <c r="AO49" s="1246"/>
      <c r="AP49" s="1246"/>
      <c r="AQ49" s="1246"/>
      <c r="AR49" s="1246"/>
      <c r="AS49" s="1246"/>
      <c r="AT49" s="1246"/>
      <c r="AU49" s="1246"/>
      <c r="AV49" s="1246"/>
      <c r="AW49" s="1246"/>
      <c r="AX49" s="1246"/>
      <c r="AY49" s="1246"/>
      <c r="AZ49" s="1246"/>
    </row>
    <row r="50" spans="1:52" x14ac:dyDescent="0.25">
      <c r="B50" s="60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Y50" s="61"/>
    </row>
    <row r="51" spans="1:52" x14ac:dyDescent="0.25">
      <c r="B51" s="55"/>
      <c r="C51" s="2"/>
      <c r="D51" s="2"/>
      <c r="E51" s="2"/>
      <c r="F51" s="2"/>
      <c r="G51" s="2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62"/>
    </row>
    <row r="52" spans="1:52" x14ac:dyDescent="0.25">
      <c r="B52" s="55"/>
      <c r="C52" s="3290"/>
      <c r="D52" s="3290"/>
      <c r="E52" s="3290"/>
      <c r="F52" s="3290"/>
      <c r="G52" s="2"/>
      <c r="H52" s="26"/>
      <c r="I52" s="26"/>
      <c r="J52" s="26"/>
      <c r="K52" s="26"/>
      <c r="L52" s="26"/>
      <c r="M52" s="26"/>
      <c r="N52" s="18"/>
      <c r="O52" s="18"/>
      <c r="P52" s="18"/>
      <c r="Q52" s="18"/>
      <c r="R52" s="26"/>
      <c r="S52" s="26"/>
      <c r="T52" s="26"/>
      <c r="U52" s="26"/>
      <c r="V52" s="18"/>
      <c r="W52" s="18"/>
      <c r="X52" s="18"/>
      <c r="Y52" s="62"/>
    </row>
    <row r="53" spans="1:52" x14ac:dyDescent="0.25">
      <c r="B53" s="55"/>
      <c r="C53" s="3147" t="s">
        <v>1306</v>
      </c>
      <c r="D53" s="3147"/>
      <c r="E53" s="3147"/>
      <c r="F53" s="3147"/>
      <c r="G53" s="2"/>
      <c r="H53" s="26"/>
      <c r="I53" s="26"/>
      <c r="J53" s="26"/>
      <c r="K53" s="26"/>
      <c r="L53" s="26"/>
      <c r="M53" s="26"/>
      <c r="N53" s="3000" t="s">
        <v>763</v>
      </c>
      <c r="O53" s="3000"/>
      <c r="P53" s="3000"/>
      <c r="Q53" s="3000"/>
      <c r="R53" s="26"/>
      <c r="S53" s="26"/>
      <c r="T53" s="26"/>
      <c r="U53" s="26"/>
      <c r="V53" s="3000" t="s">
        <v>12</v>
      </c>
      <c r="W53" s="3000"/>
      <c r="X53" s="3000"/>
      <c r="Y53" s="62"/>
    </row>
    <row r="54" spans="1:52" ht="15.75" thickBot="1" x14ac:dyDescent="0.3">
      <c r="B54" s="63"/>
      <c r="C54" s="64"/>
      <c r="D54" s="64"/>
      <c r="E54" s="64"/>
      <c r="F54" s="64"/>
      <c r="G54" s="64"/>
      <c r="H54" s="179"/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68"/>
    </row>
    <row r="55" spans="1:52" x14ac:dyDescent="0.25">
      <c r="Y55">
        <v>59</v>
      </c>
    </row>
  </sheetData>
  <mergeCells count="69">
    <mergeCell ref="O46:R46"/>
    <mergeCell ref="O47:R47"/>
    <mergeCell ref="O48:R48"/>
    <mergeCell ref="O39:R39"/>
    <mergeCell ref="O40:R40"/>
    <mergeCell ref="O41:R41"/>
    <mergeCell ref="O42:R42"/>
    <mergeCell ref="O45:R45"/>
    <mergeCell ref="O34:R34"/>
    <mergeCell ref="O35:R35"/>
    <mergeCell ref="O36:R36"/>
    <mergeCell ref="O37:R37"/>
    <mergeCell ref="O38:R38"/>
    <mergeCell ref="O29:R29"/>
    <mergeCell ref="O30:R30"/>
    <mergeCell ref="O31:R31"/>
    <mergeCell ref="O32:R32"/>
    <mergeCell ref="O33:R33"/>
    <mergeCell ref="O16:R16"/>
    <mergeCell ref="C52:F52"/>
    <mergeCell ref="O25:R25"/>
    <mergeCell ref="O26:R26"/>
    <mergeCell ref="O43:R43"/>
    <mergeCell ref="O44:R44"/>
    <mergeCell ref="O17:R17"/>
    <mergeCell ref="O18:R18"/>
    <mergeCell ref="O19:R19"/>
    <mergeCell ref="O20:R20"/>
    <mergeCell ref="O21:R21"/>
    <mergeCell ref="O22:R22"/>
    <mergeCell ref="O23:R23"/>
    <mergeCell ref="O24:R24"/>
    <mergeCell ref="O27:R27"/>
    <mergeCell ref="O28:R28"/>
    <mergeCell ref="B1:Y1"/>
    <mergeCell ref="B2:Y2"/>
    <mergeCell ref="B3:Y3"/>
    <mergeCell ref="B4:Y4"/>
    <mergeCell ref="B5:D5"/>
    <mergeCell ref="W5:Y5"/>
    <mergeCell ref="B7:Y7"/>
    <mergeCell ref="K12:K15"/>
    <mergeCell ref="Y12:Y15"/>
    <mergeCell ref="F12:F15"/>
    <mergeCell ref="G12:G15"/>
    <mergeCell ref="M12:M15"/>
    <mergeCell ref="N12:N15"/>
    <mergeCell ref="O13:R13"/>
    <mergeCell ref="B11:B15"/>
    <mergeCell ref="C11:C15"/>
    <mergeCell ref="D12:D15"/>
    <mergeCell ref="E12:E15"/>
    <mergeCell ref="H12:H15"/>
    <mergeCell ref="C53:F53"/>
    <mergeCell ref="V53:X53"/>
    <mergeCell ref="N53:Q53"/>
    <mergeCell ref="K9:T9"/>
    <mergeCell ref="V11:V15"/>
    <mergeCell ref="W12:W15"/>
    <mergeCell ref="W11:X11"/>
    <mergeCell ref="X12:X15"/>
    <mergeCell ref="I11:I15"/>
    <mergeCell ref="J12:J15"/>
    <mergeCell ref="J11:N11"/>
    <mergeCell ref="D11:H11"/>
    <mergeCell ref="U11:U15"/>
    <mergeCell ref="S11:S15"/>
    <mergeCell ref="T11:T15"/>
    <mergeCell ref="L12:L15"/>
  </mergeCells>
  <pageMargins left="0.23622047244094488" right="0.23622047244094488" top="0.74803149606299213" bottom="0.74803149606299213" header="0.31496062992125984" footer="0.31496062992125984"/>
  <pageSetup paperSize="5" scale="6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FF0000"/>
    <pageSetUpPr fitToPage="1"/>
  </sheetPr>
  <dimension ref="A1:AU74"/>
  <sheetViews>
    <sheetView zoomScaleNormal="100" workbookViewId="0">
      <selection activeCell="G24" sqref="G24"/>
    </sheetView>
  </sheetViews>
  <sheetFormatPr baseColWidth="10" defaultRowHeight="15" x14ac:dyDescent="0.25"/>
  <cols>
    <col min="1" max="1" width="10" style="1246" customWidth="1"/>
    <col min="2" max="2" width="7.7109375" customWidth="1"/>
    <col min="3" max="3" width="8.7109375" customWidth="1"/>
    <col min="4" max="4" width="5" customWidth="1"/>
    <col min="5" max="5" width="6.28515625" customWidth="1"/>
    <col min="6" max="6" width="6.7109375" customWidth="1"/>
    <col min="7" max="7" width="7.85546875" customWidth="1"/>
    <col min="8" max="8" width="5.28515625" customWidth="1"/>
    <col min="9" max="9" width="4.7109375" customWidth="1"/>
    <col min="10" max="11" width="5.5703125" customWidth="1"/>
    <col min="12" max="12" width="8" customWidth="1"/>
    <col min="13" max="13" width="6.7109375" customWidth="1"/>
    <col min="14" max="14" width="7.140625" customWidth="1"/>
    <col min="18" max="18" width="29" customWidth="1"/>
    <col min="19" max="19" width="9.85546875" customWidth="1"/>
    <col min="20" max="20" width="12.28515625" customWidth="1"/>
    <col min="21" max="21" width="11.7109375" customWidth="1"/>
    <col min="22" max="22" width="11.5703125" customWidth="1"/>
    <col min="23" max="23" width="20.7109375" customWidth="1"/>
    <col min="24" max="24" width="21" customWidth="1"/>
    <col min="25" max="25" width="20.5703125" customWidth="1"/>
  </cols>
  <sheetData>
    <row r="1" spans="2:25" s="1246" customFormat="1" ht="19.899999999999999" customHeight="1" thickBot="1" x14ac:dyDescent="0.3"/>
    <row r="2" spans="2:25" x14ac:dyDescent="0.25">
      <c r="B2" s="3102" t="s">
        <v>17</v>
      </c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6"/>
      <c r="N2" s="3036"/>
      <c r="O2" s="3036"/>
      <c r="P2" s="3036"/>
      <c r="Q2" s="3036"/>
      <c r="R2" s="3036"/>
      <c r="S2" s="3036"/>
      <c r="T2" s="3036"/>
      <c r="U2" s="3036"/>
      <c r="V2" s="3036"/>
      <c r="W2" s="3036"/>
      <c r="X2" s="3036"/>
      <c r="Y2" s="3037"/>
    </row>
    <row r="3" spans="2:25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221"/>
      <c r="O3" s="3221"/>
      <c r="P3" s="3221"/>
      <c r="Q3" s="3221"/>
      <c r="R3" s="3221"/>
      <c r="S3" s="3221"/>
      <c r="T3" s="3221"/>
      <c r="U3" s="3221"/>
      <c r="V3" s="3221"/>
      <c r="W3" s="3221"/>
      <c r="X3" s="3221"/>
      <c r="Y3" s="3222"/>
    </row>
    <row r="4" spans="2:25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3102" t="s">
        <v>684</v>
      </c>
      <c r="C6" s="3036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61"/>
    </row>
    <row r="7" spans="2:25" x14ac:dyDescent="0.25">
      <c r="B7" s="55"/>
      <c r="C7" s="2"/>
      <c r="D7" s="2"/>
      <c r="E7" s="805" t="s">
        <v>1430</v>
      </c>
      <c r="F7" s="805"/>
      <c r="G7" s="805"/>
      <c r="H7" s="805"/>
      <c r="I7" s="805"/>
      <c r="J7" s="805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/>
      <c r="X7" s="26" t="s">
        <v>19</v>
      </c>
      <c r="Y7" s="62"/>
    </row>
    <row r="8" spans="2:25" x14ac:dyDescent="0.25">
      <c r="B8" s="3038" t="s">
        <v>784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25" x14ac:dyDescent="0.25">
      <c r="B10" s="471" t="s">
        <v>833</v>
      </c>
      <c r="C10" s="119"/>
      <c r="D10" s="119"/>
      <c r="E10" s="119"/>
      <c r="F10" s="2"/>
      <c r="G10" s="2"/>
      <c r="H10" s="2"/>
      <c r="I10" s="2"/>
      <c r="J10" s="2"/>
      <c r="K10" s="2"/>
      <c r="L10" s="2"/>
      <c r="M10" s="3000" t="s">
        <v>839</v>
      </c>
      <c r="N10" s="3000"/>
      <c r="O10" s="3000"/>
      <c r="P10" s="3000"/>
      <c r="Q10" s="3000"/>
      <c r="R10" s="3000"/>
      <c r="S10" s="3000"/>
      <c r="T10" s="3000"/>
      <c r="U10" s="3000"/>
      <c r="V10" s="2"/>
      <c r="W10" s="2"/>
      <c r="X10" s="2"/>
      <c r="Y10" s="62"/>
    </row>
    <row r="11" spans="2:25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25" ht="16.5" customHeight="1" thickBot="1" x14ac:dyDescent="0.3">
      <c r="B12" s="3401" t="s">
        <v>834</v>
      </c>
      <c r="C12" s="3700" t="s">
        <v>835</v>
      </c>
      <c r="D12" s="3010" t="s">
        <v>798</v>
      </c>
      <c r="E12" s="3010"/>
      <c r="F12" s="3010"/>
      <c r="G12" s="3010"/>
      <c r="H12" s="3011"/>
      <c r="I12" s="3401" t="s">
        <v>713</v>
      </c>
      <c r="J12" s="3009" t="s">
        <v>45</v>
      </c>
      <c r="K12" s="3010"/>
      <c r="L12" s="3010"/>
      <c r="M12" s="3010"/>
      <c r="N12" s="3011"/>
      <c r="O12" s="73"/>
      <c r="P12" s="26"/>
      <c r="Q12" s="26"/>
      <c r="R12" s="210"/>
      <c r="S12" s="3394" t="s">
        <v>22</v>
      </c>
      <c r="T12" s="3394" t="s">
        <v>838</v>
      </c>
      <c r="U12" s="3394" t="s">
        <v>678</v>
      </c>
      <c r="V12" s="3394" t="s">
        <v>13</v>
      </c>
      <c r="W12" s="3413" t="s">
        <v>2305</v>
      </c>
      <c r="X12" s="3414"/>
      <c r="Y12" s="128" t="s">
        <v>2455</v>
      </c>
    </row>
    <row r="13" spans="2:25" ht="17.25" customHeight="1" x14ac:dyDescent="0.25">
      <c r="B13" s="3402"/>
      <c r="C13" s="3548"/>
      <c r="D13" s="3401" t="s">
        <v>690</v>
      </c>
      <c r="E13" s="3401" t="s">
        <v>21</v>
      </c>
      <c r="F13" s="3401" t="s">
        <v>772</v>
      </c>
      <c r="G13" s="3401" t="s">
        <v>712</v>
      </c>
      <c r="H13" s="3401" t="s">
        <v>694</v>
      </c>
      <c r="I13" s="3402"/>
      <c r="J13" s="3401" t="s">
        <v>836</v>
      </c>
      <c r="K13" s="3401" t="s">
        <v>299</v>
      </c>
      <c r="L13" s="3402" t="s">
        <v>837</v>
      </c>
      <c r="M13" s="3402" t="s">
        <v>113</v>
      </c>
      <c r="N13" s="3402" t="s">
        <v>6</v>
      </c>
      <c r="O13" s="73"/>
      <c r="P13" s="26"/>
      <c r="Q13" s="26"/>
      <c r="R13" s="210"/>
      <c r="S13" s="3403"/>
      <c r="T13" s="3403"/>
      <c r="U13" s="3395"/>
      <c r="V13" s="3403"/>
      <c r="W13" s="3403" t="s">
        <v>49</v>
      </c>
      <c r="X13" s="3403" t="s">
        <v>705</v>
      </c>
      <c r="Y13" s="3394" t="s">
        <v>779</v>
      </c>
    </row>
    <row r="14" spans="2:25" x14ac:dyDescent="0.25">
      <c r="B14" s="3402"/>
      <c r="C14" s="3548"/>
      <c r="D14" s="3402"/>
      <c r="E14" s="3402"/>
      <c r="F14" s="3402"/>
      <c r="G14" s="3402"/>
      <c r="H14" s="3402"/>
      <c r="I14" s="3402"/>
      <c r="J14" s="3402"/>
      <c r="K14" s="3402"/>
      <c r="L14" s="3402"/>
      <c r="M14" s="3402"/>
      <c r="N14" s="3402"/>
      <c r="O14" s="2999" t="s">
        <v>46</v>
      </c>
      <c r="P14" s="3000"/>
      <c r="Q14" s="3000"/>
      <c r="R14" s="3001"/>
      <c r="S14" s="3403"/>
      <c r="T14" s="3403"/>
      <c r="U14" s="3395"/>
      <c r="V14" s="3403"/>
      <c r="W14" s="3395"/>
      <c r="X14" s="3395"/>
      <c r="Y14" s="3395"/>
    </row>
    <row r="15" spans="2:25" x14ac:dyDescent="0.25">
      <c r="B15" s="3402"/>
      <c r="C15" s="3548"/>
      <c r="D15" s="3402"/>
      <c r="E15" s="3402"/>
      <c r="F15" s="3402"/>
      <c r="G15" s="3402"/>
      <c r="H15" s="3402"/>
      <c r="I15" s="3402"/>
      <c r="J15" s="3402"/>
      <c r="K15" s="3402"/>
      <c r="L15" s="3402"/>
      <c r="M15" s="3402"/>
      <c r="N15" s="3402"/>
      <c r="O15" s="73"/>
      <c r="P15" s="26"/>
      <c r="Q15" s="26"/>
      <c r="R15" s="210"/>
      <c r="S15" s="3403"/>
      <c r="T15" s="3403"/>
      <c r="U15" s="3395"/>
      <c r="V15" s="3403"/>
      <c r="W15" s="3395"/>
      <c r="X15" s="3395"/>
      <c r="Y15" s="3395"/>
    </row>
    <row r="16" spans="2:25" ht="30" customHeight="1" thickBot="1" x14ac:dyDescent="0.3">
      <c r="B16" s="3402"/>
      <c r="C16" s="3548"/>
      <c r="D16" s="3402"/>
      <c r="E16" s="3402"/>
      <c r="F16" s="3402"/>
      <c r="G16" s="3402"/>
      <c r="H16" s="3402"/>
      <c r="I16" s="3402"/>
      <c r="J16" s="3402"/>
      <c r="K16" s="3402"/>
      <c r="L16" s="3402"/>
      <c r="M16" s="3402"/>
      <c r="N16" s="3402"/>
      <c r="O16" s="178"/>
      <c r="P16" s="179"/>
      <c r="Q16" s="179"/>
      <c r="R16" s="65"/>
      <c r="S16" s="3478"/>
      <c r="T16" s="3478"/>
      <c r="U16" s="3481"/>
      <c r="V16" s="3478"/>
      <c r="W16" s="3481"/>
      <c r="X16" s="3481"/>
      <c r="Y16" s="3481"/>
    </row>
    <row r="17" spans="2:46" ht="16.5" thickBot="1" x14ac:dyDescent="0.3">
      <c r="B17" s="527">
        <v>1</v>
      </c>
      <c r="C17" s="528">
        <v>2</v>
      </c>
      <c r="D17" s="528">
        <v>3</v>
      </c>
      <c r="E17" s="528">
        <v>4</v>
      </c>
      <c r="F17" s="528">
        <v>5</v>
      </c>
      <c r="G17" s="528">
        <v>6</v>
      </c>
      <c r="H17" s="528">
        <v>7</v>
      </c>
      <c r="I17" s="492"/>
      <c r="J17" s="335">
        <v>8</v>
      </c>
      <c r="K17" s="501">
        <v>9</v>
      </c>
      <c r="L17" s="1136">
        <v>10</v>
      </c>
      <c r="M17" s="750">
        <v>11</v>
      </c>
      <c r="N17" s="492">
        <v>12</v>
      </c>
      <c r="O17" s="3010">
        <v>13</v>
      </c>
      <c r="P17" s="3010"/>
      <c r="Q17" s="3010"/>
      <c r="R17" s="3010"/>
      <c r="S17" s="100"/>
      <c r="T17" s="100">
        <v>14</v>
      </c>
      <c r="U17" s="814">
        <v>15</v>
      </c>
      <c r="V17" s="814">
        <v>16</v>
      </c>
      <c r="W17" s="97">
        <v>17</v>
      </c>
      <c r="X17" s="97">
        <v>18</v>
      </c>
      <c r="Y17" s="1516">
        <v>19</v>
      </c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  <c r="AJ17" s="1246"/>
      <c r="AK17" s="1246"/>
      <c r="AL17" s="1246"/>
      <c r="AM17" s="1246"/>
      <c r="AN17" s="1246"/>
      <c r="AO17" s="1246"/>
      <c r="AP17" s="1246"/>
      <c r="AQ17" s="1246"/>
      <c r="AR17" s="1246"/>
      <c r="AS17" s="1246"/>
      <c r="AT17" s="1246"/>
    </row>
    <row r="18" spans="2:46" s="1468" customFormat="1" ht="15.75" x14ac:dyDescent="0.25">
      <c r="B18" s="2389" t="s">
        <v>68</v>
      </c>
      <c r="C18" s="2886"/>
      <c r="D18" s="2887" t="s">
        <v>598</v>
      </c>
      <c r="E18" s="2369" t="s">
        <v>541</v>
      </c>
      <c r="F18" s="2369" t="s">
        <v>1681</v>
      </c>
      <c r="G18" s="2305"/>
      <c r="H18" s="2305"/>
      <c r="I18" s="2390"/>
      <c r="J18" s="2276">
        <v>2</v>
      </c>
      <c r="K18" s="2353">
        <v>2</v>
      </c>
      <c r="L18" s="2303">
        <v>8</v>
      </c>
      <c r="M18" s="2391">
        <v>2</v>
      </c>
      <c r="N18" s="2275" t="s">
        <v>598</v>
      </c>
      <c r="O18" s="3678" t="s">
        <v>880</v>
      </c>
      <c r="P18" s="3679"/>
      <c r="Q18" s="3679"/>
      <c r="R18" s="3680"/>
      <c r="S18" s="2888">
        <v>1102</v>
      </c>
      <c r="T18" s="2889">
        <v>20</v>
      </c>
      <c r="U18" s="2889">
        <v>1995</v>
      </c>
      <c r="V18" s="2890">
        <v>100</v>
      </c>
      <c r="W18" s="2891">
        <v>200000</v>
      </c>
      <c r="X18" s="2892">
        <v>150000</v>
      </c>
      <c r="Y18" s="2891">
        <v>200000</v>
      </c>
    </row>
    <row r="19" spans="2:46" s="1468" customFormat="1" ht="15.75" x14ac:dyDescent="0.25">
      <c r="B19" s="2300" t="s">
        <v>53</v>
      </c>
      <c r="C19" s="2386"/>
      <c r="D19" s="2311"/>
      <c r="E19" s="2273"/>
      <c r="F19" s="2273"/>
      <c r="G19" s="2273"/>
      <c r="H19" s="2273"/>
      <c r="I19" s="2390"/>
      <c r="J19" s="2276">
        <v>2</v>
      </c>
      <c r="K19" s="2353">
        <v>2</v>
      </c>
      <c r="L19" s="2303">
        <v>8</v>
      </c>
      <c r="M19" s="2391">
        <v>2</v>
      </c>
      <c r="N19" s="2275" t="s">
        <v>598</v>
      </c>
      <c r="O19" s="3684" t="s">
        <v>880</v>
      </c>
      <c r="P19" s="3685"/>
      <c r="Q19" s="3685"/>
      <c r="R19" s="3686"/>
      <c r="S19" s="2392">
        <v>1102</v>
      </c>
      <c r="T19" s="2393">
        <v>30</v>
      </c>
      <c r="U19" s="2393">
        <v>9995</v>
      </c>
      <c r="V19" s="2394">
        <v>102</v>
      </c>
      <c r="W19" s="2395">
        <v>300000</v>
      </c>
      <c r="X19" s="2396">
        <v>225000</v>
      </c>
      <c r="Y19" s="2395">
        <v>300000</v>
      </c>
    </row>
    <row r="20" spans="2:46" s="1468" customFormat="1" ht="15.75" x14ac:dyDescent="0.25">
      <c r="B20" s="2300" t="s">
        <v>54</v>
      </c>
      <c r="C20" s="2386"/>
      <c r="D20" s="2311"/>
      <c r="E20" s="2273"/>
      <c r="F20" s="2273"/>
      <c r="G20" s="2273"/>
      <c r="H20" s="2273"/>
      <c r="I20" s="2274"/>
      <c r="J20" s="2275">
        <v>2</v>
      </c>
      <c r="K20" s="2276">
        <v>2</v>
      </c>
      <c r="L20" s="2353">
        <v>8</v>
      </c>
      <c r="M20" s="2303">
        <v>2</v>
      </c>
      <c r="N20" s="2391" t="s">
        <v>598</v>
      </c>
      <c r="O20" s="3687" t="s">
        <v>880</v>
      </c>
      <c r="P20" s="3688"/>
      <c r="Q20" s="3688"/>
      <c r="R20" s="3689"/>
      <c r="S20" s="2392">
        <v>1102</v>
      </c>
      <c r="T20" s="2393">
        <v>20</v>
      </c>
      <c r="U20" s="2393">
        <v>1955</v>
      </c>
      <c r="V20" s="2394">
        <v>100</v>
      </c>
      <c r="W20" s="2395">
        <v>200000</v>
      </c>
      <c r="X20" s="2396">
        <v>150000</v>
      </c>
      <c r="Y20" s="2395">
        <v>200000</v>
      </c>
    </row>
    <row r="21" spans="2:46" s="1468" customFormat="1" ht="15.75" x14ac:dyDescent="0.25">
      <c r="B21" s="2300" t="s">
        <v>583</v>
      </c>
      <c r="C21" s="2386"/>
      <c r="D21" s="2311"/>
      <c r="E21" s="2273"/>
      <c r="F21" s="2273"/>
      <c r="G21" s="2273"/>
      <c r="H21" s="2273"/>
      <c r="I21" s="2274"/>
      <c r="J21" s="2280">
        <v>2</v>
      </c>
      <c r="K21" s="2276">
        <v>2</v>
      </c>
      <c r="L21" s="2893">
        <v>8</v>
      </c>
      <c r="M21" s="2894">
        <v>2</v>
      </c>
      <c r="N21" s="2895" t="s">
        <v>598</v>
      </c>
      <c r="O21" s="3684" t="s">
        <v>881</v>
      </c>
      <c r="P21" s="3685"/>
      <c r="Q21" s="3685"/>
      <c r="R21" s="3686"/>
      <c r="S21" s="2392">
        <v>1102</v>
      </c>
      <c r="T21" s="2393">
        <v>20</v>
      </c>
      <c r="U21" s="2393">
        <v>1995</v>
      </c>
      <c r="V21" s="2394">
        <v>100</v>
      </c>
      <c r="W21" s="2395">
        <v>200000</v>
      </c>
      <c r="X21" s="2396">
        <v>150000</v>
      </c>
      <c r="Y21" s="2395">
        <v>200000</v>
      </c>
    </row>
    <row r="22" spans="2:46" s="1468" customFormat="1" ht="15.75" x14ac:dyDescent="0.25">
      <c r="B22" s="2300"/>
      <c r="C22" s="2386"/>
      <c r="D22" s="2311"/>
      <c r="E22" s="2273"/>
      <c r="F22" s="2273"/>
      <c r="G22" s="2273"/>
      <c r="H22" s="2273"/>
      <c r="I22" s="2274"/>
      <c r="J22" s="2275" t="s">
        <v>675</v>
      </c>
      <c r="K22" s="2276" t="s">
        <v>675</v>
      </c>
      <c r="L22" s="2353" t="s">
        <v>738</v>
      </c>
      <c r="M22" s="2303" t="s">
        <v>734</v>
      </c>
      <c r="N22" s="2391"/>
      <c r="O22" s="3690" t="s">
        <v>1312</v>
      </c>
      <c r="P22" s="3691"/>
      <c r="Q22" s="3691"/>
      <c r="R22" s="3692"/>
      <c r="S22" s="2392"/>
      <c r="T22" s="2393"/>
      <c r="U22" s="2393"/>
      <c r="V22" s="2394"/>
      <c r="W22" s="2395"/>
      <c r="X22" s="2396"/>
      <c r="Y22" s="2395"/>
    </row>
    <row r="23" spans="2:46" s="1468" customFormat="1" ht="15.75" x14ac:dyDescent="0.25">
      <c r="B23" s="2300" t="s">
        <v>53</v>
      </c>
      <c r="C23" s="2386"/>
      <c r="D23" s="2311"/>
      <c r="E23" s="2273"/>
      <c r="F23" s="2273"/>
      <c r="G23" s="2273"/>
      <c r="H23" s="2273"/>
      <c r="I23" s="2323"/>
      <c r="J23" s="2353" t="s">
        <v>675</v>
      </c>
      <c r="K23" s="2303" t="s">
        <v>675</v>
      </c>
      <c r="L23" s="2276" t="s">
        <v>738</v>
      </c>
      <c r="M23" s="2353" t="s">
        <v>734</v>
      </c>
      <c r="N23" s="2303" t="s">
        <v>660</v>
      </c>
      <c r="O23" s="3684" t="s">
        <v>1314</v>
      </c>
      <c r="P23" s="3685"/>
      <c r="Q23" s="3685"/>
      <c r="R23" s="3686"/>
      <c r="S23" s="2392">
        <v>1102</v>
      </c>
      <c r="T23" s="2393">
        <v>30</v>
      </c>
      <c r="U23" s="2393">
        <v>9996</v>
      </c>
      <c r="V23" s="2394">
        <v>102</v>
      </c>
      <c r="W23" s="2395">
        <v>50000</v>
      </c>
      <c r="X23" s="2396">
        <v>37500</v>
      </c>
      <c r="Y23" s="2395">
        <v>50000</v>
      </c>
    </row>
    <row r="24" spans="2:46" s="1468" customFormat="1" ht="15.75" x14ac:dyDescent="0.25">
      <c r="B24" s="2300" t="s">
        <v>53</v>
      </c>
      <c r="C24" s="2386"/>
      <c r="D24" s="2311"/>
      <c r="E24" s="2273"/>
      <c r="F24" s="2273"/>
      <c r="G24" s="2273"/>
      <c r="H24" s="2273"/>
      <c r="I24" s="2323"/>
      <c r="J24" s="2353">
        <v>2</v>
      </c>
      <c r="K24" s="2303">
        <v>2</v>
      </c>
      <c r="L24" s="2276">
        <v>8</v>
      </c>
      <c r="M24" s="2353">
        <v>7</v>
      </c>
      <c r="N24" s="2303" t="s">
        <v>721</v>
      </c>
      <c r="O24" s="3684" t="s">
        <v>1871</v>
      </c>
      <c r="P24" s="3685"/>
      <c r="Q24" s="3685"/>
      <c r="R24" s="3686"/>
      <c r="S24" s="2392">
        <v>1102</v>
      </c>
      <c r="T24" s="2393">
        <v>30</v>
      </c>
      <c r="U24" s="2393">
        <v>9996</v>
      </c>
      <c r="V24" s="2394">
        <v>102</v>
      </c>
      <c r="W24" s="1537">
        <v>35000</v>
      </c>
      <c r="X24" s="2397">
        <v>262500</v>
      </c>
      <c r="Y24" s="1537">
        <v>35000</v>
      </c>
    </row>
    <row r="25" spans="2:46" s="1468" customFormat="1" ht="15.75" x14ac:dyDescent="0.25">
      <c r="B25" s="2300" t="s">
        <v>53</v>
      </c>
      <c r="C25" s="2386"/>
      <c r="D25" s="2311"/>
      <c r="E25" s="2273"/>
      <c r="F25" s="2273"/>
      <c r="G25" s="2273"/>
      <c r="H25" s="2273"/>
      <c r="I25" s="2323"/>
      <c r="J25" s="2353">
        <v>2</v>
      </c>
      <c r="K25" s="2303">
        <v>2</v>
      </c>
      <c r="L25" s="2276">
        <v>8</v>
      </c>
      <c r="M25" s="2353">
        <v>9</v>
      </c>
      <c r="N25" s="2303"/>
      <c r="O25" s="3684" t="s">
        <v>1872</v>
      </c>
      <c r="P25" s="3685"/>
      <c r="Q25" s="3685"/>
      <c r="R25" s="3686"/>
      <c r="S25" s="2392">
        <v>1102</v>
      </c>
      <c r="T25" s="2393">
        <v>30</v>
      </c>
      <c r="U25" s="2393">
        <v>9995</v>
      </c>
      <c r="V25" s="2394">
        <v>102</v>
      </c>
      <c r="W25" s="1537"/>
      <c r="X25" s="2397"/>
      <c r="Y25" s="1537"/>
    </row>
    <row r="26" spans="2:46" s="1468" customFormat="1" ht="16.149999999999999" customHeight="1" x14ac:dyDescent="0.25">
      <c r="B26" s="2336"/>
      <c r="C26" s="2386"/>
      <c r="D26" s="2311"/>
      <c r="E26" s="2273"/>
      <c r="F26" s="2273"/>
      <c r="G26" s="2273"/>
      <c r="H26" s="2273"/>
      <c r="I26" s="2274"/>
      <c r="J26" s="2275">
        <v>2</v>
      </c>
      <c r="K26" s="2276">
        <v>3</v>
      </c>
      <c r="L26" s="2289"/>
      <c r="M26" s="2300"/>
      <c r="N26" s="2342"/>
      <c r="O26" s="3693" t="s">
        <v>62</v>
      </c>
      <c r="P26" s="3693"/>
      <c r="Q26" s="3693"/>
      <c r="R26" s="3693"/>
      <c r="S26" s="2398"/>
      <c r="T26" s="2393"/>
      <c r="U26" s="2393"/>
      <c r="V26" s="2394"/>
      <c r="W26" s="1537"/>
      <c r="X26" s="2397"/>
      <c r="Y26" s="1537"/>
    </row>
    <row r="27" spans="2:46" s="1468" customFormat="1" ht="18" customHeight="1" x14ac:dyDescent="0.25">
      <c r="B27" s="2336"/>
      <c r="C27" s="2386"/>
      <c r="D27" s="2311"/>
      <c r="E27" s="2273"/>
      <c r="F27" s="2273"/>
      <c r="G27" s="2273"/>
      <c r="H27" s="2273"/>
      <c r="I27" s="2274"/>
      <c r="J27" s="2275" t="s">
        <v>675</v>
      </c>
      <c r="K27" s="2276" t="s">
        <v>680</v>
      </c>
      <c r="L27" s="2289" t="s">
        <v>677</v>
      </c>
      <c r="M27" s="2300"/>
      <c r="N27" s="2342"/>
      <c r="O27" s="3693" t="s">
        <v>1313</v>
      </c>
      <c r="P27" s="3693"/>
      <c r="Q27" s="3693"/>
      <c r="R27" s="3693"/>
      <c r="S27" s="2398"/>
      <c r="T27" s="2393"/>
      <c r="U27" s="2393"/>
      <c r="V27" s="2394"/>
      <c r="W27" s="1537"/>
      <c r="X27" s="2397"/>
      <c r="Y27" s="1537"/>
    </row>
    <row r="28" spans="2:46" s="1468" customFormat="1" ht="17.45" customHeight="1" x14ac:dyDescent="0.25">
      <c r="B28" s="2336"/>
      <c r="C28" s="2386"/>
      <c r="D28" s="2311"/>
      <c r="E28" s="2273"/>
      <c r="F28" s="2273"/>
      <c r="G28" s="2273"/>
      <c r="H28" s="2273"/>
      <c r="I28" s="2274"/>
      <c r="J28" s="2275" t="s">
        <v>675</v>
      </c>
      <c r="K28" s="2276" t="s">
        <v>680</v>
      </c>
      <c r="L28" s="2289" t="s">
        <v>677</v>
      </c>
      <c r="M28" s="2300" t="s">
        <v>677</v>
      </c>
      <c r="N28" s="2342"/>
      <c r="O28" s="3693" t="s">
        <v>1315</v>
      </c>
      <c r="P28" s="3693"/>
      <c r="Q28" s="3693"/>
      <c r="R28" s="3693"/>
      <c r="S28" s="2398"/>
      <c r="T28" s="2393"/>
      <c r="U28" s="2393"/>
      <c r="V28" s="2394"/>
      <c r="W28" s="1537"/>
      <c r="X28" s="2397"/>
      <c r="Y28" s="1537"/>
    </row>
    <row r="29" spans="2:46" s="1468" customFormat="1" ht="15.75" x14ac:dyDescent="0.25">
      <c r="B29" s="2300" t="s">
        <v>53</v>
      </c>
      <c r="C29" s="2386"/>
      <c r="D29" s="2311"/>
      <c r="E29" s="2273"/>
      <c r="F29" s="2273"/>
      <c r="G29" s="2273"/>
      <c r="H29" s="2273"/>
      <c r="I29" s="2274"/>
      <c r="J29" s="2280">
        <v>2</v>
      </c>
      <c r="K29" s="2281">
        <v>3</v>
      </c>
      <c r="L29" s="2319">
        <v>1</v>
      </c>
      <c r="M29" s="2320">
        <v>1</v>
      </c>
      <c r="N29" s="2896" t="s">
        <v>598</v>
      </c>
      <c r="O29" s="3694" t="s">
        <v>1873</v>
      </c>
      <c r="P29" s="3695"/>
      <c r="Q29" s="3695"/>
      <c r="R29" s="3696"/>
      <c r="S29" s="2392">
        <v>1102</v>
      </c>
      <c r="T29" s="2393">
        <v>30</v>
      </c>
      <c r="U29" s="2393">
        <v>9996</v>
      </c>
      <c r="V29" s="2394">
        <v>102</v>
      </c>
      <c r="W29" s="1537">
        <v>50000</v>
      </c>
      <c r="X29" s="2397">
        <v>27500</v>
      </c>
      <c r="Y29" s="1537">
        <v>50000</v>
      </c>
    </row>
    <row r="30" spans="2:46" s="1468" customFormat="1" ht="15.75" x14ac:dyDescent="0.25">
      <c r="B30" s="2300"/>
      <c r="C30" s="2386"/>
      <c r="D30" s="2311"/>
      <c r="E30" s="2273"/>
      <c r="F30" s="2273"/>
      <c r="G30" s="2273"/>
      <c r="H30" s="2273"/>
      <c r="I30" s="2274"/>
      <c r="J30" s="2275">
        <v>2</v>
      </c>
      <c r="K30" s="2276">
        <v>3</v>
      </c>
      <c r="L30" s="2289">
        <v>3</v>
      </c>
      <c r="M30" s="2300"/>
      <c r="N30" s="2399"/>
      <c r="O30" s="3690" t="s">
        <v>279</v>
      </c>
      <c r="P30" s="3691"/>
      <c r="Q30" s="3691"/>
      <c r="R30" s="3692"/>
      <c r="S30" s="2392"/>
      <c r="T30" s="2393"/>
      <c r="U30" s="2393"/>
      <c r="V30" s="2394"/>
      <c r="W30" s="1537"/>
      <c r="X30" s="2397" t="s">
        <v>531</v>
      </c>
      <c r="Y30" s="1537"/>
    </row>
    <row r="31" spans="2:46" s="1468" customFormat="1" ht="15.75" x14ac:dyDescent="0.25">
      <c r="B31" s="2300"/>
      <c r="C31" s="2386"/>
      <c r="D31" s="2311"/>
      <c r="E31" s="2273"/>
      <c r="F31" s="2273"/>
      <c r="G31" s="2273"/>
      <c r="H31" s="2273"/>
      <c r="I31" s="2274"/>
      <c r="J31" s="2275" t="s">
        <v>675</v>
      </c>
      <c r="K31" s="2276" t="s">
        <v>680</v>
      </c>
      <c r="L31" s="2289" t="s">
        <v>680</v>
      </c>
      <c r="M31" s="2300" t="s">
        <v>677</v>
      </c>
      <c r="N31" s="2399"/>
      <c r="O31" s="3690" t="s">
        <v>280</v>
      </c>
      <c r="P31" s="3691"/>
      <c r="Q31" s="3691"/>
      <c r="R31" s="3692"/>
      <c r="S31" s="2392"/>
      <c r="T31" s="2393"/>
      <c r="U31" s="2393"/>
      <c r="V31" s="2394"/>
      <c r="W31" s="1537"/>
      <c r="X31" s="2397"/>
      <c r="Y31" s="1537"/>
    </row>
    <row r="32" spans="2:46" s="1468" customFormat="1" ht="15.75" x14ac:dyDescent="0.25">
      <c r="B32" s="2300" t="s">
        <v>53</v>
      </c>
      <c r="C32" s="2386"/>
      <c r="D32" s="2311"/>
      <c r="E32" s="2273"/>
      <c r="F32" s="2273"/>
      <c r="G32" s="2273"/>
      <c r="H32" s="2273"/>
      <c r="I32" s="2274"/>
      <c r="J32" s="2280">
        <v>2</v>
      </c>
      <c r="K32" s="2281">
        <v>3</v>
      </c>
      <c r="L32" s="2319">
        <v>3</v>
      </c>
      <c r="M32" s="2320">
        <v>1</v>
      </c>
      <c r="N32" s="2896" t="s">
        <v>598</v>
      </c>
      <c r="O32" s="3684" t="s">
        <v>65</v>
      </c>
      <c r="P32" s="3685"/>
      <c r="Q32" s="3685"/>
      <c r="R32" s="3686"/>
      <c r="S32" s="2392">
        <v>1102</v>
      </c>
      <c r="T32" s="2393">
        <v>30</v>
      </c>
      <c r="U32" s="2393">
        <v>9995</v>
      </c>
      <c r="V32" s="2394">
        <v>102</v>
      </c>
      <c r="W32" s="1537">
        <v>15000</v>
      </c>
      <c r="X32" s="2397">
        <v>11250</v>
      </c>
      <c r="Y32" s="1537">
        <v>15000</v>
      </c>
    </row>
    <row r="33" spans="2:25" s="1468" customFormat="1" ht="15" customHeight="1" x14ac:dyDescent="0.25">
      <c r="B33" s="2300"/>
      <c r="C33" s="2386"/>
      <c r="D33" s="2311"/>
      <c r="E33" s="2273"/>
      <c r="F33" s="2273"/>
      <c r="G33" s="2273"/>
      <c r="H33" s="2273"/>
      <c r="I33" s="2274"/>
      <c r="J33" s="2275">
        <v>2</v>
      </c>
      <c r="K33" s="2276">
        <v>3</v>
      </c>
      <c r="L33" s="2289">
        <v>7</v>
      </c>
      <c r="M33" s="2300"/>
      <c r="N33" s="2399"/>
      <c r="O33" s="3690" t="s">
        <v>584</v>
      </c>
      <c r="P33" s="3691"/>
      <c r="Q33" s="3691"/>
      <c r="R33" s="3692"/>
      <c r="S33" s="2392"/>
      <c r="T33" s="2393"/>
      <c r="U33" s="2393"/>
      <c r="V33" s="2394"/>
      <c r="W33" s="1537"/>
      <c r="X33" s="2397"/>
      <c r="Y33" s="1537"/>
    </row>
    <row r="34" spans="2:25" s="1468" customFormat="1" ht="13.5" customHeight="1" x14ac:dyDescent="0.25">
      <c r="B34" s="2300"/>
      <c r="C34" s="2386"/>
      <c r="D34" s="2311"/>
      <c r="E34" s="2273"/>
      <c r="F34" s="2273"/>
      <c r="G34" s="2273"/>
      <c r="H34" s="2273"/>
      <c r="I34" s="2274"/>
      <c r="J34" s="2275">
        <v>2</v>
      </c>
      <c r="K34" s="2276">
        <v>3</v>
      </c>
      <c r="L34" s="2289">
        <v>7</v>
      </c>
      <c r="M34" s="2300">
        <v>1</v>
      </c>
      <c r="N34" s="2399"/>
      <c r="O34" s="3690" t="s">
        <v>66</v>
      </c>
      <c r="P34" s="3691"/>
      <c r="Q34" s="3691"/>
      <c r="R34" s="3692"/>
      <c r="S34" s="2392"/>
      <c r="T34" s="2393"/>
      <c r="U34" s="2393"/>
      <c r="V34" s="2394"/>
      <c r="W34" s="1537"/>
      <c r="X34" s="2397"/>
      <c r="Y34" s="1537"/>
    </row>
    <row r="35" spans="2:25" s="1468" customFormat="1" ht="20.25" customHeight="1" x14ac:dyDescent="0.25">
      <c r="B35" s="2300" t="s">
        <v>53</v>
      </c>
      <c r="C35" s="2386"/>
      <c r="D35" s="2311"/>
      <c r="E35" s="2273"/>
      <c r="F35" s="2273"/>
      <c r="G35" s="2273"/>
      <c r="H35" s="2273"/>
      <c r="I35" s="2274"/>
      <c r="J35" s="2280" t="s">
        <v>675</v>
      </c>
      <c r="K35" s="2281" t="s">
        <v>680</v>
      </c>
      <c r="L35" s="2319" t="s">
        <v>734</v>
      </c>
      <c r="M35" s="2320" t="s">
        <v>677</v>
      </c>
      <c r="N35" s="2896" t="s">
        <v>598</v>
      </c>
      <c r="O35" s="3684" t="s">
        <v>1292</v>
      </c>
      <c r="P35" s="3685"/>
      <c r="Q35" s="3685"/>
      <c r="R35" s="3686"/>
      <c r="S35" s="2392">
        <v>1102</v>
      </c>
      <c r="T35" s="2393">
        <v>30</v>
      </c>
      <c r="U35" s="2393">
        <v>9996</v>
      </c>
      <c r="V35" s="2394">
        <v>102</v>
      </c>
      <c r="W35" s="1537">
        <v>100000</v>
      </c>
      <c r="X35" s="2397">
        <v>75000</v>
      </c>
      <c r="Y35" s="1537">
        <v>100000</v>
      </c>
    </row>
    <row r="36" spans="2:25" s="1468" customFormat="1" ht="15.75" x14ac:dyDescent="0.25">
      <c r="B36" s="2300"/>
      <c r="C36" s="2386"/>
      <c r="D36" s="2311"/>
      <c r="E36" s="2273"/>
      <c r="F36" s="2273"/>
      <c r="G36" s="2273"/>
      <c r="H36" s="2273"/>
      <c r="I36" s="2274"/>
      <c r="J36" s="2275">
        <v>2</v>
      </c>
      <c r="K36" s="2276">
        <v>3</v>
      </c>
      <c r="L36" s="2289">
        <v>9</v>
      </c>
      <c r="M36" s="2300"/>
      <c r="N36" s="2399"/>
      <c r="O36" s="3690" t="s">
        <v>281</v>
      </c>
      <c r="P36" s="3691"/>
      <c r="Q36" s="3691"/>
      <c r="R36" s="3692"/>
      <c r="S36" s="2392"/>
      <c r="T36" s="2393"/>
      <c r="U36" s="2393"/>
      <c r="V36" s="2394"/>
      <c r="W36" s="1537"/>
      <c r="X36" s="2397"/>
      <c r="Y36" s="1537"/>
    </row>
    <row r="37" spans="2:25" s="1468" customFormat="1" ht="15.75" x14ac:dyDescent="0.25">
      <c r="B37" s="2300"/>
      <c r="C37" s="2386"/>
      <c r="D37" s="2311"/>
      <c r="E37" s="2273"/>
      <c r="F37" s="2273"/>
      <c r="G37" s="2273"/>
      <c r="H37" s="2273"/>
      <c r="I37" s="2274"/>
      <c r="J37" s="2275" t="s">
        <v>675</v>
      </c>
      <c r="K37" s="2276" t="s">
        <v>680</v>
      </c>
      <c r="L37" s="2289" t="s">
        <v>737</v>
      </c>
      <c r="M37" s="2300" t="s">
        <v>677</v>
      </c>
      <c r="N37" s="2399"/>
      <c r="O37" s="3690" t="s">
        <v>432</v>
      </c>
      <c r="P37" s="3691"/>
      <c r="Q37" s="3691"/>
      <c r="R37" s="3692"/>
      <c r="S37" s="2392"/>
      <c r="T37" s="2393"/>
      <c r="U37" s="2393"/>
      <c r="V37" s="2394"/>
      <c r="W37" s="1537"/>
      <c r="X37" s="2397"/>
      <c r="Y37" s="1537"/>
    </row>
    <row r="38" spans="2:25" s="1468" customFormat="1" ht="15.75" x14ac:dyDescent="0.25">
      <c r="B38" s="2300" t="s">
        <v>53</v>
      </c>
      <c r="C38" s="2386"/>
      <c r="D38" s="2311"/>
      <c r="E38" s="2273"/>
      <c r="F38" s="2273"/>
      <c r="G38" s="2273"/>
      <c r="H38" s="2273"/>
      <c r="I38" s="2274"/>
      <c r="J38" s="2280">
        <v>2</v>
      </c>
      <c r="K38" s="2281">
        <v>3</v>
      </c>
      <c r="L38" s="2319">
        <v>9</v>
      </c>
      <c r="M38" s="2320">
        <v>1</v>
      </c>
      <c r="N38" s="2896" t="s">
        <v>598</v>
      </c>
      <c r="O38" s="3684" t="s">
        <v>69</v>
      </c>
      <c r="P38" s="3685"/>
      <c r="Q38" s="3685"/>
      <c r="R38" s="3686"/>
      <c r="S38" s="2392">
        <v>1102</v>
      </c>
      <c r="T38" s="2393">
        <v>30</v>
      </c>
      <c r="U38" s="2393">
        <v>9995</v>
      </c>
      <c r="V38" s="2394">
        <v>102</v>
      </c>
      <c r="W38" s="1537">
        <v>30000</v>
      </c>
      <c r="X38" s="2397">
        <v>22500</v>
      </c>
      <c r="Y38" s="1537">
        <v>30000</v>
      </c>
    </row>
    <row r="39" spans="2:25" s="1468" customFormat="1" ht="15.75" x14ac:dyDescent="0.25">
      <c r="B39" s="2336"/>
      <c r="C39" s="2386"/>
      <c r="D39" s="2311"/>
      <c r="E39" s="2273"/>
      <c r="F39" s="2273"/>
      <c r="G39" s="2273"/>
      <c r="H39" s="2273"/>
      <c r="I39" s="2274"/>
      <c r="J39" s="2275">
        <v>2</v>
      </c>
      <c r="K39" s="2276">
        <v>3</v>
      </c>
      <c r="L39" s="2289">
        <v>9</v>
      </c>
      <c r="M39" s="2300">
        <v>2</v>
      </c>
      <c r="N39" s="2399"/>
      <c r="O39" s="3690" t="s">
        <v>1316</v>
      </c>
      <c r="P39" s="3691"/>
      <c r="Q39" s="3691"/>
      <c r="R39" s="3692"/>
      <c r="S39" s="2392"/>
      <c r="T39" s="2393"/>
      <c r="U39" s="2393"/>
      <c r="V39" s="2394"/>
      <c r="W39" s="1537"/>
      <c r="X39" s="2397"/>
      <c r="Y39" s="1537"/>
    </row>
    <row r="40" spans="2:25" s="1468" customFormat="1" ht="15.75" x14ac:dyDescent="0.25">
      <c r="B40" s="2300" t="s">
        <v>53</v>
      </c>
      <c r="C40" s="2386"/>
      <c r="D40" s="2311"/>
      <c r="E40" s="2273"/>
      <c r="F40" s="2273"/>
      <c r="G40" s="2273"/>
      <c r="H40" s="2273"/>
      <c r="I40" s="2274"/>
      <c r="J40" s="2280">
        <v>2</v>
      </c>
      <c r="K40" s="2281">
        <v>3</v>
      </c>
      <c r="L40" s="2282">
        <v>9</v>
      </c>
      <c r="M40" s="2282" t="s">
        <v>675</v>
      </c>
      <c r="N40" s="2400" t="s">
        <v>598</v>
      </c>
      <c r="O40" s="3684" t="s">
        <v>1316</v>
      </c>
      <c r="P40" s="3685"/>
      <c r="Q40" s="3685"/>
      <c r="R40" s="3686"/>
      <c r="S40" s="2392">
        <v>1102</v>
      </c>
      <c r="T40" s="2393">
        <v>30</v>
      </c>
      <c r="U40" s="2393">
        <v>9995</v>
      </c>
      <c r="V40" s="2394">
        <v>102</v>
      </c>
      <c r="W40" s="1537">
        <v>51000</v>
      </c>
      <c r="X40" s="2397">
        <v>38250</v>
      </c>
      <c r="Y40" s="1537">
        <v>51000</v>
      </c>
    </row>
    <row r="41" spans="2:25" s="1468" customFormat="1" ht="15.75" x14ac:dyDescent="0.25">
      <c r="B41" s="2300"/>
      <c r="C41" s="2386"/>
      <c r="D41" s="2311"/>
      <c r="E41" s="2273"/>
      <c r="F41" s="2273"/>
      <c r="G41" s="2273"/>
      <c r="H41" s="2273"/>
      <c r="I41" s="2274"/>
      <c r="J41" s="2275" t="s">
        <v>675</v>
      </c>
      <c r="K41" s="2276" t="s">
        <v>680</v>
      </c>
      <c r="L41" s="2276" t="s">
        <v>737</v>
      </c>
      <c r="M41" s="2276" t="s">
        <v>737</v>
      </c>
      <c r="N41" s="2400"/>
      <c r="O41" s="3690" t="s">
        <v>1748</v>
      </c>
      <c r="P41" s="3691"/>
      <c r="Q41" s="3691"/>
      <c r="R41" s="3692"/>
      <c r="S41" s="2392"/>
      <c r="T41" s="2393"/>
      <c r="U41" s="2393"/>
      <c r="V41" s="2394"/>
      <c r="W41" s="1537"/>
      <c r="X41" s="2397"/>
      <c r="Y41" s="1537"/>
    </row>
    <row r="42" spans="2:25" s="1468" customFormat="1" ht="15.75" x14ac:dyDescent="0.25">
      <c r="B42" s="2300" t="s">
        <v>53</v>
      </c>
      <c r="C42" s="2386"/>
      <c r="D42" s="2311"/>
      <c r="E42" s="2273"/>
      <c r="F42" s="2273"/>
      <c r="G42" s="2273"/>
      <c r="H42" s="2273"/>
      <c r="I42" s="2274"/>
      <c r="J42" s="2280" t="s">
        <v>675</v>
      </c>
      <c r="K42" s="2281" t="s">
        <v>680</v>
      </c>
      <c r="L42" s="2282" t="s">
        <v>737</v>
      </c>
      <c r="M42" s="2282" t="s">
        <v>737</v>
      </c>
      <c r="N42" s="2400" t="s">
        <v>598</v>
      </c>
      <c r="O42" s="3684" t="s">
        <v>1749</v>
      </c>
      <c r="P42" s="3685"/>
      <c r="Q42" s="3685"/>
      <c r="R42" s="3686"/>
      <c r="S42" s="2392"/>
      <c r="T42" s="2393"/>
      <c r="U42" s="2393"/>
      <c r="V42" s="2394"/>
      <c r="W42" s="1537">
        <v>100000</v>
      </c>
      <c r="X42" s="2397">
        <v>75000</v>
      </c>
      <c r="Y42" s="1537">
        <v>100000</v>
      </c>
    </row>
    <row r="43" spans="2:25" s="1468" customFormat="1" ht="15.75" x14ac:dyDescent="0.25">
      <c r="B43" s="2300"/>
      <c r="C43" s="2386"/>
      <c r="D43" s="2311"/>
      <c r="E43" s="2273"/>
      <c r="F43" s="2273"/>
      <c r="G43" s="2273"/>
      <c r="H43" s="2273"/>
      <c r="I43" s="2274"/>
      <c r="J43" s="2280" t="s">
        <v>675</v>
      </c>
      <c r="K43" s="2281" t="s">
        <v>722</v>
      </c>
      <c r="L43" s="2282"/>
      <c r="M43" s="2282"/>
      <c r="N43" s="2400"/>
      <c r="O43" s="3690" t="s">
        <v>2409</v>
      </c>
      <c r="P43" s="3685"/>
      <c r="Q43" s="3685"/>
      <c r="R43" s="3686"/>
      <c r="S43" s="2392"/>
      <c r="T43" s="2393"/>
      <c r="U43" s="2393"/>
      <c r="V43" s="2394"/>
      <c r="W43" s="1537"/>
      <c r="X43" s="2397"/>
      <c r="Y43" s="1537"/>
    </row>
    <row r="44" spans="2:25" s="1468" customFormat="1" ht="15.75" x14ac:dyDescent="0.25">
      <c r="B44" s="2300"/>
      <c r="C44" s="2386"/>
      <c r="D44" s="2311"/>
      <c r="E44" s="2273"/>
      <c r="F44" s="2273"/>
      <c r="G44" s="2273"/>
      <c r="H44" s="2273"/>
      <c r="I44" s="2274"/>
      <c r="J44" s="2280" t="s">
        <v>675</v>
      </c>
      <c r="K44" s="2281" t="s">
        <v>722</v>
      </c>
      <c r="L44" s="2282" t="s">
        <v>675</v>
      </c>
      <c r="M44" s="2282"/>
      <c r="N44" s="2400"/>
      <c r="O44" s="3684" t="s">
        <v>2410</v>
      </c>
      <c r="P44" s="3691"/>
      <c r="Q44" s="3691"/>
      <c r="R44" s="3692"/>
      <c r="S44" s="2392"/>
      <c r="T44" s="2393"/>
      <c r="U44" s="2393"/>
      <c r="V44" s="2394"/>
      <c r="W44" s="1537"/>
      <c r="X44" s="2397"/>
      <c r="Y44" s="1537"/>
    </row>
    <row r="45" spans="2:25" s="1468" customFormat="1" ht="15.75" x14ac:dyDescent="0.25">
      <c r="B45" s="2300" t="s">
        <v>52</v>
      </c>
      <c r="C45" s="2386"/>
      <c r="D45" s="2311"/>
      <c r="E45" s="2273"/>
      <c r="F45" s="2273"/>
      <c r="G45" s="2273"/>
      <c r="H45" s="2273"/>
      <c r="I45" s="2274"/>
      <c r="J45" s="2280" t="s">
        <v>675</v>
      </c>
      <c r="K45" s="2281" t="s">
        <v>722</v>
      </c>
      <c r="L45" s="2282" t="s">
        <v>675</v>
      </c>
      <c r="M45" s="2282" t="s">
        <v>680</v>
      </c>
      <c r="N45" s="2400" t="s">
        <v>610</v>
      </c>
      <c r="O45" s="3684" t="s">
        <v>2411</v>
      </c>
      <c r="P45" s="3685"/>
      <c r="Q45" s="3685"/>
      <c r="R45" s="3686"/>
      <c r="S45" s="2392"/>
      <c r="T45" s="2393"/>
      <c r="U45" s="2393"/>
      <c r="V45" s="2394"/>
      <c r="W45" s="1537"/>
      <c r="X45" s="2397"/>
      <c r="Y45" s="1537"/>
    </row>
    <row r="46" spans="2:25" s="1468" customFormat="1" ht="15.75" x14ac:dyDescent="0.25">
      <c r="B46" s="2336"/>
      <c r="C46" s="2386"/>
      <c r="D46" s="2311"/>
      <c r="E46" s="2273"/>
      <c r="F46" s="2273"/>
      <c r="G46" s="2273"/>
      <c r="H46" s="2273"/>
      <c r="I46" s="2274"/>
      <c r="J46" s="2275">
        <v>2</v>
      </c>
      <c r="K46" s="2276">
        <v>6</v>
      </c>
      <c r="L46" s="2276"/>
      <c r="M46" s="2276"/>
      <c r="N46" s="2401"/>
      <c r="O46" s="3690" t="s">
        <v>882</v>
      </c>
      <c r="P46" s="3691"/>
      <c r="Q46" s="3691"/>
      <c r="R46" s="3692"/>
      <c r="S46" s="2392"/>
      <c r="T46" s="2393"/>
      <c r="U46" s="2393"/>
      <c r="V46" s="2394"/>
      <c r="W46" s="1537"/>
      <c r="X46" s="2397"/>
      <c r="Y46" s="1537"/>
    </row>
    <row r="47" spans="2:25" s="1468" customFormat="1" ht="15.75" x14ac:dyDescent="0.25">
      <c r="B47" s="2336"/>
      <c r="C47" s="2386"/>
      <c r="D47" s="2311"/>
      <c r="E47" s="2273"/>
      <c r="F47" s="2273"/>
      <c r="G47" s="2273"/>
      <c r="H47" s="2273"/>
      <c r="I47" s="2274"/>
      <c r="J47" s="2275">
        <v>2</v>
      </c>
      <c r="K47" s="2276">
        <v>6</v>
      </c>
      <c r="L47" s="2276">
        <v>1</v>
      </c>
      <c r="M47" s="2276"/>
      <c r="N47" s="2401"/>
      <c r="O47" s="3690" t="s">
        <v>745</v>
      </c>
      <c r="P47" s="3691"/>
      <c r="Q47" s="3691"/>
      <c r="R47" s="3692"/>
      <c r="S47" s="2392"/>
      <c r="T47" s="2393"/>
      <c r="U47" s="2393"/>
      <c r="V47" s="2394"/>
      <c r="W47" s="2402"/>
      <c r="X47" s="2403"/>
      <c r="Y47" s="2402"/>
    </row>
    <row r="48" spans="2:25" s="1468" customFormat="1" ht="15.75" x14ac:dyDescent="0.25">
      <c r="B48" s="2336"/>
      <c r="C48" s="2386"/>
      <c r="D48" s="2311"/>
      <c r="E48" s="2273"/>
      <c r="F48" s="2273"/>
      <c r="G48" s="2273"/>
      <c r="H48" s="2273"/>
      <c r="I48" s="2274"/>
      <c r="J48" s="2275" t="s">
        <v>675</v>
      </c>
      <c r="K48" s="2276" t="s">
        <v>743</v>
      </c>
      <c r="L48" s="2276" t="s">
        <v>677</v>
      </c>
      <c r="M48" s="2276" t="s">
        <v>677</v>
      </c>
      <c r="N48" s="2401"/>
      <c r="O48" s="3690" t="s">
        <v>746</v>
      </c>
      <c r="P48" s="3691"/>
      <c r="Q48" s="3691"/>
      <c r="R48" s="3692"/>
      <c r="S48" s="2392"/>
      <c r="T48" s="2393"/>
      <c r="U48" s="2393"/>
      <c r="V48" s="2394"/>
      <c r="W48" s="2402"/>
      <c r="X48" s="2403"/>
      <c r="Y48" s="2402"/>
    </row>
    <row r="49" spans="1:47" s="1468" customFormat="1" ht="15.75" x14ac:dyDescent="0.25">
      <c r="B49" s="2300" t="s">
        <v>54</v>
      </c>
      <c r="C49" s="2386"/>
      <c r="D49" s="2311"/>
      <c r="E49" s="2273"/>
      <c r="F49" s="2273"/>
      <c r="G49" s="2273"/>
      <c r="H49" s="2273"/>
      <c r="I49" s="2274"/>
      <c r="J49" s="2280">
        <v>2</v>
      </c>
      <c r="K49" s="2281">
        <v>6</v>
      </c>
      <c r="L49" s="2282">
        <v>1</v>
      </c>
      <c r="M49" s="2282">
        <v>1</v>
      </c>
      <c r="N49" s="2400" t="s">
        <v>598</v>
      </c>
      <c r="O49" s="3684" t="s">
        <v>746</v>
      </c>
      <c r="P49" s="3685"/>
      <c r="Q49" s="3685"/>
      <c r="R49" s="3686"/>
      <c r="S49" s="2392">
        <v>1102</v>
      </c>
      <c r="T49" s="2393">
        <v>20</v>
      </c>
      <c r="U49" s="2393">
        <v>1995</v>
      </c>
      <c r="V49" s="2394">
        <v>100</v>
      </c>
      <c r="W49" s="1537">
        <v>50000</v>
      </c>
      <c r="X49" s="2397">
        <v>37500</v>
      </c>
      <c r="Y49" s="1537">
        <v>50000</v>
      </c>
    </row>
    <row r="50" spans="1:47" s="1468" customFormat="1" ht="15.75" x14ac:dyDescent="0.25">
      <c r="B50" s="2300" t="s">
        <v>54</v>
      </c>
      <c r="C50" s="2386"/>
      <c r="D50" s="2311"/>
      <c r="E50" s="2273"/>
      <c r="F50" s="2273"/>
      <c r="G50" s="2273"/>
      <c r="H50" s="2273"/>
      <c r="I50" s="2274"/>
      <c r="J50" s="2280" t="s">
        <v>675</v>
      </c>
      <c r="K50" s="2281" t="s">
        <v>743</v>
      </c>
      <c r="L50" s="2282" t="s">
        <v>677</v>
      </c>
      <c r="M50" s="2282" t="s">
        <v>680</v>
      </c>
      <c r="N50" s="2400" t="s">
        <v>598</v>
      </c>
      <c r="O50" s="3684" t="s">
        <v>2183</v>
      </c>
      <c r="P50" s="3685"/>
      <c r="Q50" s="3685"/>
      <c r="R50" s="3686"/>
      <c r="S50" s="2392"/>
      <c r="T50" s="2393"/>
      <c r="U50" s="2393"/>
      <c r="V50" s="2394"/>
      <c r="W50" s="1537">
        <v>50000</v>
      </c>
      <c r="X50" s="2397">
        <v>37499.94</v>
      </c>
      <c r="Y50" s="1537">
        <v>100000</v>
      </c>
    </row>
    <row r="51" spans="1:47" s="1468" customFormat="1" ht="15.75" x14ac:dyDescent="0.25">
      <c r="B51" s="2300" t="s">
        <v>54</v>
      </c>
      <c r="C51" s="2386"/>
      <c r="D51" s="2311"/>
      <c r="E51" s="2273"/>
      <c r="F51" s="2273"/>
      <c r="G51" s="2273"/>
      <c r="H51" s="2273"/>
      <c r="I51" s="2274"/>
      <c r="J51" s="2280" t="s">
        <v>675</v>
      </c>
      <c r="K51" s="2281" t="s">
        <v>743</v>
      </c>
      <c r="L51" s="2282" t="s">
        <v>677</v>
      </c>
      <c r="M51" s="2282" t="s">
        <v>722</v>
      </c>
      <c r="N51" s="2400" t="s">
        <v>598</v>
      </c>
      <c r="O51" s="2861" t="s">
        <v>2560</v>
      </c>
      <c r="P51" s="2862"/>
      <c r="Q51" s="2862"/>
      <c r="R51" s="2863"/>
      <c r="S51" s="2392"/>
      <c r="T51" s="2393"/>
      <c r="U51" s="2393"/>
      <c r="V51" s="2394"/>
      <c r="W51" s="1537"/>
      <c r="X51" s="2397"/>
      <c r="Y51" s="1537">
        <v>50000</v>
      </c>
    </row>
    <row r="52" spans="1:47" s="1468" customFormat="1" ht="15.75" x14ac:dyDescent="0.25">
      <c r="B52" s="2300" t="s">
        <v>54</v>
      </c>
      <c r="C52" s="2386"/>
      <c r="D52" s="2311"/>
      <c r="E52" s="2273"/>
      <c r="F52" s="2273"/>
      <c r="G52" s="2273"/>
      <c r="H52" s="2273"/>
      <c r="I52" s="2274"/>
      <c r="J52" s="2280" t="s">
        <v>675</v>
      </c>
      <c r="K52" s="2281" t="s">
        <v>743</v>
      </c>
      <c r="L52" s="2282" t="s">
        <v>677</v>
      </c>
      <c r="M52" s="2282" t="s">
        <v>737</v>
      </c>
      <c r="N52" s="2400" t="s">
        <v>598</v>
      </c>
      <c r="O52" s="2861" t="s">
        <v>2581</v>
      </c>
      <c r="P52" s="2862"/>
      <c r="Q52" s="2862"/>
      <c r="R52" s="2863"/>
      <c r="S52" s="2392"/>
      <c r="T52" s="2393"/>
      <c r="U52" s="2393"/>
      <c r="V52" s="2394"/>
      <c r="W52" s="1537"/>
      <c r="X52" s="2397"/>
      <c r="Y52" s="1537">
        <v>500000</v>
      </c>
    </row>
    <row r="53" spans="1:47" s="1468" customFormat="1" ht="15.75" x14ac:dyDescent="0.25">
      <c r="B53" s="2300"/>
      <c r="C53" s="2386"/>
      <c r="D53" s="2311"/>
      <c r="E53" s="2273"/>
      <c r="F53" s="2273"/>
      <c r="G53" s="2273"/>
      <c r="H53" s="2273"/>
      <c r="I53" s="2274"/>
      <c r="J53" s="2275" t="s">
        <v>675</v>
      </c>
      <c r="K53" s="2276" t="s">
        <v>743</v>
      </c>
      <c r="L53" s="2276" t="s">
        <v>723</v>
      </c>
      <c r="M53" s="2276"/>
      <c r="N53" s="2401"/>
      <c r="O53" s="3690" t="s">
        <v>2007</v>
      </c>
      <c r="P53" s="3691"/>
      <c r="Q53" s="3691"/>
      <c r="R53" s="3692"/>
      <c r="S53" s="2392"/>
      <c r="T53" s="2393"/>
      <c r="U53" s="2393"/>
      <c r="V53" s="2394"/>
      <c r="W53" s="1537"/>
      <c r="X53" s="2397"/>
      <c r="Y53" s="1537"/>
    </row>
    <row r="54" spans="1:47" s="1468" customFormat="1" ht="15.75" x14ac:dyDescent="0.25">
      <c r="B54" s="2300" t="s">
        <v>54</v>
      </c>
      <c r="C54" s="2386"/>
      <c r="D54" s="2311"/>
      <c r="E54" s="2273"/>
      <c r="F54" s="2273"/>
      <c r="G54" s="2273"/>
      <c r="H54" s="2273"/>
      <c r="I54" s="2274"/>
      <c r="J54" s="2280" t="s">
        <v>675</v>
      </c>
      <c r="K54" s="2281" t="s">
        <v>743</v>
      </c>
      <c r="L54" s="2282" t="s">
        <v>723</v>
      </c>
      <c r="M54" s="2282" t="s">
        <v>722</v>
      </c>
      <c r="N54" s="2400" t="s">
        <v>598</v>
      </c>
      <c r="O54" s="3684" t="s">
        <v>2008</v>
      </c>
      <c r="P54" s="3685"/>
      <c r="Q54" s="3685"/>
      <c r="R54" s="3686"/>
      <c r="S54" s="2392"/>
      <c r="T54" s="2393"/>
      <c r="U54" s="2393"/>
      <c r="V54" s="2394"/>
      <c r="W54" s="1537">
        <v>50000</v>
      </c>
      <c r="X54" s="2397">
        <v>37500</v>
      </c>
      <c r="Y54" s="1537">
        <v>50000</v>
      </c>
    </row>
    <row r="55" spans="1:47" s="1468" customFormat="1" ht="15.75" x14ac:dyDescent="0.25">
      <c r="B55" s="2336"/>
      <c r="C55" s="2386"/>
      <c r="D55" s="2311"/>
      <c r="E55" s="2273"/>
      <c r="F55" s="2273"/>
      <c r="G55" s="2273"/>
      <c r="H55" s="2273"/>
      <c r="I55" s="2274"/>
      <c r="J55" s="2275">
        <v>4</v>
      </c>
      <c r="K55" s="2276">
        <v>2</v>
      </c>
      <c r="L55" s="2276"/>
      <c r="M55" s="2276"/>
      <c r="N55" s="2401"/>
      <c r="O55" s="3690" t="s">
        <v>857</v>
      </c>
      <c r="P55" s="3691"/>
      <c r="Q55" s="3691"/>
      <c r="R55" s="3692"/>
      <c r="S55" s="2392"/>
      <c r="T55" s="2393"/>
      <c r="U55" s="2393"/>
      <c r="V55" s="2394"/>
      <c r="W55" s="1537"/>
      <c r="X55" s="2397"/>
      <c r="Y55" s="1537"/>
    </row>
    <row r="56" spans="1:47" s="1468" customFormat="1" ht="15.75" x14ac:dyDescent="0.25">
      <c r="B56" s="2336"/>
      <c r="C56" s="2386"/>
      <c r="D56" s="2311"/>
      <c r="E56" s="2273"/>
      <c r="F56" s="2273"/>
      <c r="G56" s="2273"/>
      <c r="H56" s="2273"/>
      <c r="I56" s="2274"/>
      <c r="J56" s="2275">
        <v>4</v>
      </c>
      <c r="K56" s="2276">
        <v>2</v>
      </c>
      <c r="L56" s="2276">
        <v>1</v>
      </c>
      <c r="M56" s="2276"/>
      <c r="N56" s="2401"/>
      <c r="O56" s="3690" t="s">
        <v>885</v>
      </c>
      <c r="P56" s="3691"/>
      <c r="Q56" s="3691"/>
      <c r="R56" s="3692"/>
      <c r="S56" s="2392"/>
      <c r="T56" s="2393"/>
      <c r="U56" s="2393"/>
      <c r="V56" s="2394"/>
      <c r="W56" s="1537"/>
      <c r="X56" s="2397"/>
      <c r="Y56" s="1537"/>
    </row>
    <row r="57" spans="1:47" s="1468" customFormat="1" ht="15.75" x14ac:dyDescent="0.25">
      <c r="B57" s="2336"/>
      <c r="C57" s="2386"/>
      <c r="D57" s="2311"/>
      <c r="E57" s="2273"/>
      <c r="F57" s="2273"/>
      <c r="G57" s="2273"/>
      <c r="H57" s="2273"/>
      <c r="I57" s="2274"/>
      <c r="J57" s="2275">
        <v>4</v>
      </c>
      <c r="K57" s="2276">
        <v>2</v>
      </c>
      <c r="L57" s="2276">
        <v>1</v>
      </c>
      <c r="M57" s="2276">
        <v>1</v>
      </c>
      <c r="N57" s="2401"/>
      <c r="O57" s="3690" t="s">
        <v>884</v>
      </c>
      <c r="P57" s="3691"/>
      <c r="Q57" s="3691"/>
      <c r="R57" s="3692"/>
      <c r="S57" s="2392"/>
      <c r="T57" s="2393"/>
      <c r="U57" s="2393"/>
      <c r="V57" s="2394"/>
      <c r="W57" s="1537"/>
      <c r="X57" s="2397"/>
      <c r="Y57" s="1537"/>
    </row>
    <row r="58" spans="1:47" s="1468" customFormat="1" ht="15.75" x14ac:dyDescent="0.25">
      <c r="B58" s="2300" t="s">
        <v>53</v>
      </c>
      <c r="C58" s="2300" t="s">
        <v>861</v>
      </c>
      <c r="D58" s="2311"/>
      <c r="E58" s="2273"/>
      <c r="F58" s="2273"/>
      <c r="G58" s="2273"/>
      <c r="H58" s="2273"/>
      <c r="I58" s="2274"/>
      <c r="J58" s="2280">
        <v>4</v>
      </c>
      <c r="K58" s="2281">
        <v>2</v>
      </c>
      <c r="L58" s="2282">
        <v>1</v>
      </c>
      <c r="M58" s="2282">
        <v>1</v>
      </c>
      <c r="N58" s="2400" t="s">
        <v>598</v>
      </c>
      <c r="O58" s="3684" t="s">
        <v>2043</v>
      </c>
      <c r="P58" s="3685"/>
      <c r="Q58" s="3685"/>
      <c r="R58" s="3686"/>
      <c r="S58" s="2392"/>
      <c r="T58" s="2393"/>
      <c r="U58" s="2393"/>
      <c r="V58" s="2394"/>
      <c r="W58" s="1537">
        <v>328991</v>
      </c>
      <c r="X58" s="2397">
        <v>246743.28</v>
      </c>
      <c r="Y58" s="1537">
        <v>1804750.01</v>
      </c>
    </row>
    <row r="59" spans="1:47" s="1468" customFormat="1" ht="15.75" x14ac:dyDescent="0.25">
      <c r="B59" s="2300" t="s">
        <v>68</v>
      </c>
      <c r="C59" s="2300" t="s">
        <v>861</v>
      </c>
      <c r="D59" s="2311"/>
      <c r="E59" s="2273"/>
      <c r="F59" s="2273"/>
      <c r="G59" s="2273"/>
      <c r="H59" s="2273"/>
      <c r="I59" s="2274"/>
      <c r="J59" s="2280" t="s">
        <v>722</v>
      </c>
      <c r="K59" s="2281" t="s">
        <v>675</v>
      </c>
      <c r="L59" s="2282" t="s">
        <v>677</v>
      </c>
      <c r="M59" s="2282" t="s">
        <v>677</v>
      </c>
      <c r="N59" s="2400" t="s">
        <v>598</v>
      </c>
      <c r="O59" s="3684" t="s">
        <v>2044</v>
      </c>
      <c r="P59" s="3685"/>
      <c r="Q59" s="3685"/>
      <c r="R59" s="3686"/>
      <c r="S59" s="2392"/>
      <c r="T59" s="2393"/>
      <c r="U59" s="2393"/>
      <c r="V59" s="2394"/>
      <c r="W59" s="1537">
        <v>235925.74</v>
      </c>
      <c r="X59" s="2397">
        <v>176944.32</v>
      </c>
      <c r="Y59" s="2318">
        <v>406905.55</v>
      </c>
    </row>
    <row r="60" spans="1:47" s="1468" customFormat="1" ht="15.75" x14ac:dyDescent="0.25">
      <c r="B60" s="2300" t="s">
        <v>54</v>
      </c>
      <c r="C60" s="2300" t="s">
        <v>861</v>
      </c>
      <c r="D60" s="2311"/>
      <c r="E60" s="2273"/>
      <c r="F60" s="2273"/>
      <c r="G60" s="2273"/>
      <c r="H60" s="2273"/>
      <c r="I60" s="2274"/>
      <c r="J60" s="2280" t="s">
        <v>722</v>
      </c>
      <c r="K60" s="2281" t="s">
        <v>675</v>
      </c>
      <c r="L60" s="2282" t="s">
        <v>677</v>
      </c>
      <c r="M60" s="2282" t="s">
        <v>677</v>
      </c>
      <c r="N60" s="2400" t="s">
        <v>598</v>
      </c>
      <c r="O60" s="3684" t="s">
        <v>2045</v>
      </c>
      <c r="P60" s="3685"/>
      <c r="Q60" s="3685"/>
      <c r="R60" s="3686"/>
      <c r="S60" s="2392"/>
      <c r="T60" s="2393"/>
      <c r="U60" s="2393"/>
      <c r="V60" s="2394"/>
      <c r="W60" s="1537">
        <v>350000</v>
      </c>
      <c r="X60" s="2397">
        <v>262500</v>
      </c>
      <c r="Y60" s="1537">
        <v>544920.69999999995</v>
      </c>
    </row>
    <row r="61" spans="1:47" s="1468" customFormat="1" ht="15.75" x14ac:dyDescent="0.25">
      <c r="B61" s="2336"/>
      <c r="C61" s="2386"/>
      <c r="D61" s="2311"/>
      <c r="E61" s="2273"/>
      <c r="F61" s="2273"/>
      <c r="G61" s="2273"/>
      <c r="H61" s="2273"/>
      <c r="I61" s="2274"/>
      <c r="J61" s="2275">
        <v>4</v>
      </c>
      <c r="K61" s="2276">
        <v>2</v>
      </c>
      <c r="L61" s="2276">
        <v>1</v>
      </c>
      <c r="M61" s="2276">
        <v>3</v>
      </c>
      <c r="N61" s="2401"/>
      <c r="O61" s="3690" t="s">
        <v>883</v>
      </c>
      <c r="P61" s="3691"/>
      <c r="Q61" s="3691"/>
      <c r="R61" s="3692"/>
      <c r="S61" s="2392"/>
      <c r="T61" s="2393"/>
      <c r="U61" s="2393"/>
      <c r="V61" s="2394"/>
      <c r="W61" s="1537"/>
      <c r="X61" s="2397"/>
      <c r="Y61" s="1537"/>
    </row>
    <row r="62" spans="1:47" s="1468" customFormat="1" ht="21.75" customHeight="1" thickBot="1" x14ac:dyDescent="0.3">
      <c r="B62" s="2300" t="s">
        <v>1734</v>
      </c>
      <c r="C62" s="2300" t="s">
        <v>860</v>
      </c>
      <c r="D62" s="2311"/>
      <c r="E62" s="2273"/>
      <c r="F62" s="2273"/>
      <c r="G62" s="2273"/>
      <c r="H62" s="2273"/>
      <c r="I62" s="2274"/>
      <c r="J62" s="2280">
        <v>4</v>
      </c>
      <c r="K62" s="2281" t="s">
        <v>675</v>
      </c>
      <c r="L62" s="2885">
        <v>1</v>
      </c>
      <c r="M62" s="2282">
        <v>3</v>
      </c>
      <c r="N62" s="2400" t="s">
        <v>598</v>
      </c>
      <c r="O62" s="3684" t="s">
        <v>1317</v>
      </c>
      <c r="P62" s="3685"/>
      <c r="Q62" s="3685"/>
      <c r="R62" s="3686"/>
      <c r="S62" s="2392">
        <v>1102</v>
      </c>
      <c r="T62" s="2393">
        <v>20</v>
      </c>
      <c r="U62" s="2393">
        <v>1995</v>
      </c>
      <c r="V62" s="2394">
        <v>100</v>
      </c>
      <c r="W62" s="2897"/>
      <c r="X62" s="2898"/>
      <c r="Y62" s="2897"/>
    </row>
    <row r="63" spans="1:47" s="1888" customFormat="1" ht="16.5" thickBot="1" x14ac:dyDescent="0.3">
      <c r="A63" s="1468"/>
      <c r="B63" s="3697" t="s">
        <v>9</v>
      </c>
      <c r="C63" s="3698"/>
      <c r="D63" s="3698"/>
      <c r="E63" s="3698"/>
      <c r="F63" s="3698"/>
      <c r="G63" s="3698"/>
      <c r="H63" s="3698"/>
      <c r="I63" s="3698"/>
      <c r="J63" s="3698"/>
      <c r="K63" s="3698"/>
      <c r="L63" s="3698"/>
      <c r="M63" s="3698"/>
      <c r="N63" s="3698"/>
      <c r="O63" s="3682"/>
      <c r="P63" s="3682"/>
      <c r="Q63" s="3682"/>
      <c r="R63" s="3682"/>
      <c r="S63" s="3698"/>
      <c r="T63" s="3698"/>
      <c r="U63" s="3698"/>
      <c r="V63" s="3699"/>
      <c r="W63" s="2577">
        <f>SUM(W18:W62)</f>
        <v>2395916.7400000002</v>
      </c>
      <c r="X63" s="2577">
        <f>SUM(X18:X62)</f>
        <v>2023187.54</v>
      </c>
      <c r="Y63" s="2577">
        <f>SUM(Y18:Y62)</f>
        <v>4837576.26</v>
      </c>
      <c r="Z63" s="1246"/>
      <c r="AA63" s="1246"/>
      <c r="AB63" s="1246"/>
      <c r="AC63" s="1246"/>
      <c r="AD63" s="1246"/>
      <c r="AE63" s="1246"/>
      <c r="AF63" s="1246"/>
      <c r="AG63" s="1246"/>
      <c r="AH63" s="1246"/>
      <c r="AI63" s="1246"/>
      <c r="AJ63" s="1246"/>
      <c r="AK63" s="1246"/>
      <c r="AL63" s="1246"/>
      <c r="AM63" s="1246"/>
      <c r="AN63" s="1246"/>
      <c r="AO63" s="1246"/>
      <c r="AP63" s="1246"/>
      <c r="AQ63" s="1246"/>
      <c r="AR63" s="1246"/>
      <c r="AS63" s="1246"/>
      <c r="AT63" s="1246"/>
      <c r="AU63" s="1246"/>
    </row>
    <row r="64" spans="1:47" s="1888" customFormat="1" ht="19.899999999999999" customHeight="1" thickBot="1" x14ac:dyDescent="0.3">
      <c r="A64" s="1469"/>
      <c r="B64" s="3681" t="s">
        <v>282</v>
      </c>
      <c r="C64" s="3682"/>
      <c r="D64" s="3682"/>
      <c r="E64" s="3682"/>
      <c r="F64" s="3682"/>
      <c r="G64" s="3682"/>
      <c r="H64" s="3682"/>
      <c r="I64" s="3682"/>
      <c r="J64" s="3682"/>
      <c r="K64" s="3682"/>
      <c r="L64" s="3682"/>
      <c r="M64" s="3682"/>
      <c r="N64" s="3682"/>
      <c r="O64" s="3682"/>
      <c r="P64" s="3682"/>
      <c r="Q64" s="3682"/>
      <c r="R64" s="3682"/>
      <c r="S64" s="3682"/>
      <c r="T64" s="3682"/>
      <c r="U64" s="3682"/>
      <c r="V64" s="3683"/>
      <c r="W64" s="2031">
        <f>(PAG.59!W49+PAG.60!W63)</f>
        <v>11102181.869999999</v>
      </c>
      <c r="X64" s="2031">
        <f>(PAG.59!X49+PAG.60!X63)</f>
        <v>8572386.4100000001</v>
      </c>
      <c r="Y64" s="2032">
        <f>(PAG.59!Y49+PAG.60!Y63)</f>
        <v>12958129.59</v>
      </c>
      <c r="Z64" s="1246"/>
      <c r="AA64" s="1246"/>
      <c r="AB64" s="1246"/>
      <c r="AC64" s="1246"/>
      <c r="AD64" s="1246"/>
      <c r="AE64" s="1246"/>
      <c r="AF64" s="1246"/>
      <c r="AG64" s="1246"/>
      <c r="AH64" s="1246"/>
      <c r="AI64" s="1246"/>
      <c r="AJ64" s="1246"/>
      <c r="AK64" s="1246"/>
      <c r="AL64" s="1246"/>
      <c r="AM64" s="1246"/>
      <c r="AN64" s="1246"/>
      <c r="AO64" s="1246"/>
      <c r="AP64" s="1246"/>
      <c r="AQ64" s="1246"/>
      <c r="AR64" s="1246"/>
      <c r="AS64" s="1246"/>
      <c r="AT64" s="1246"/>
      <c r="AU64" s="1246"/>
    </row>
    <row r="65" spans="2:47" ht="30.6" customHeight="1" thickBot="1" x14ac:dyDescent="0.3">
      <c r="B65" s="60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1466"/>
      <c r="Z65" s="1246"/>
      <c r="AA65" s="1246"/>
      <c r="AB65" s="1246"/>
      <c r="AC65" s="1246"/>
      <c r="AD65" s="1246"/>
      <c r="AE65" s="1246"/>
      <c r="AF65" s="1246"/>
      <c r="AG65" s="1246"/>
      <c r="AH65" s="1246"/>
      <c r="AI65" s="1246"/>
      <c r="AJ65" s="1246"/>
      <c r="AK65" s="1246"/>
      <c r="AL65" s="1246"/>
      <c r="AM65" s="1246"/>
      <c r="AN65" s="1246"/>
      <c r="AO65" s="1246"/>
      <c r="AP65" s="1246"/>
      <c r="AQ65" s="1246"/>
      <c r="AR65" s="1246"/>
      <c r="AS65" s="1246"/>
      <c r="AT65" s="1246"/>
      <c r="AU65" s="1246"/>
    </row>
    <row r="66" spans="2:47" ht="24.6" customHeight="1" x14ac:dyDescent="0.25">
      <c r="B66" s="55"/>
      <c r="C66" s="3120" t="s">
        <v>2188</v>
      </c>
      <c r="D66" s="3120"/>
      <c r="E66" s="3120"/>
      <c r="F66" s="3120"/>
      <c r="G66" s="26"/>
      <c r="H66" s="26"/>
      <c r="I66" s="26"/>
      <c r="J66" s="26"/>
      <c r="K66" s="26"/>
      <c r="L66" s="26"/>
      <c r="M66" s="26"/>
      <c r="N66" s="3036" t="s">
        <v>15</v>
      </c>
      <c r="O66" s="3120"/>
      <c r="P66" s="3120"/>
      <c r="Q66" s="3120"/>
      <c r="R66" s="26"/>
      <c r="S66" s="26"/>
      <c r="T66" s="26"/>
      <c r="U66" s="26"/>
      <c r="V66" s="3036" t="s">
        <v>12</v>
      </c>
      <c r="W66" s="3120"/>
      <c r="X66" s="3120"/>
      <c r="Y66" s="62"/>
    </row>
    <row r="67" spans="2:47" ht="18" customHeight="1" thickBot="1" x14ac:dyDescent="0.3">
      <c r="B67" s="63"/>
      <c r="C67" s="179"/>
      <c r="D67" s="179"/>
      <c r="E67" s="179"/>
      <c r="F67" s="179"/>
      <c r="G67" s="179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68"/>
    </row>
    <row r="68" spans="2:47" x14ac:dyDescent="0.25">
      <c r="Y68">
        <v>60</v>
      </c>
    </row>
    <row r="72" spans="2:47" x14ac:dyDescent="0.25">
      <c r="X72" s="336"/>
    </row>
    <row r="73" spans="2:47" x14ac:dyDescent="0.25">
      <c r="X73" s="336"/>
    </row>
    <row r="74" spans="2:47" x14ac:dyDescent="0.25">
      <c r="X74" s="336"/>
    </row>
  </sheetData>
  <mergeCells count="81">
    <mergeCell ref="O61:R61"/>
    <mergeCell ref="O62:R62"/>
    <mergeCell ref="O56:R56"/>
    <mergeCell ref="O57:R57"/>
    <mergeCell ref="O58:R58"/>
    <mergeCell ref="O59:R59"/>
    <mergeCell ref="O60:R60"/>
    <mergeCell ref="O48:R48"/>
    <mergeCell ref="O49:R49"/>
    <mergeCell ref="O55:R55"/>
    <mergeCell ref="O50:R50"/>
    <mergeCell ref="O54:R54"/>
    <mergeCell ref="O53:R53"/>
    <mergeCell ref="O40:R40"/>
    <mergeCell ref="O41:R41"/>
    <mergeCell ref="O42:R42"/>
    <mergeCell ref="O46:R46"/>
    <mergeCell ref="O47:R47"/>
    <mergeCell ref="O43:R43"/>
    <mergeCell ref="O44:R44"/>
    <mergeCell ref="O45:R45"/>
    <mergeCell ref="O35:R35"/>
    <mergeCell ref="O36:R36"/>
    <mergeCell ref="O37:R37"/>
    <mergeCell ref="O38:R38"/>
    <mergeCell ref="O39:R39"/>
    <mergeCell ref="O30:R30"/>
    <mergeCell ref="O31:R31"/>
    <mergeCell ref="O32:R32"/>
    <mergeCell ref="O33:R33"/>
    <mergeCell ref="O34:R34"/>
    <mergeCell ref="B8:Y8"/>
    <mergeCell ref="S12:S16"/>
    <mergeCell ref="T12:T16"/>
    <mergeCell ref="K13:K16"/>
    <mergeCell ref="L13:L16"/>
    <mergeCell ref="M13:M16"/>
    <mergeCell ref="M10:U10"/>
    <mergeCell ref="Y13:Y16"/>
    <mergeCell ref="B12:B16"/>
    <mergeCell ref="C12:C16"/>
    <mergeCell ref="D13:D16"/>
    <mergeCell ref="E13:E16"/>
    <mergeCell ref="W13:W16"/>
    <mergeCell ref="W12:X12"/>
    <mergeCell ref="X13:X16"/>
    <mergeCell ref="F13:F16"/>
    <mergeCell ref="B2:Y2"/>
    <mergeCell ref="B3:Y3"/>
    <mergeCell ref="B4:Y4"/>
    <mergeCell ref="B5:Y5"/>
    <mergeCell ref="B6:C6"/>
    <mergeCell ref="W6:X6"/>
    <mergeCell ref="B64:V64"/>
    <mergeCell ref="V66:X66"/>
    <mergeCell ref="N66:Q66"/>
    <mergeCell ref="C66:F66"/>
    <mergeCell ref="O19:R19"/>
    <mergeCell ref="O20:R20"/>
    <mergeCell ref="O21:R21"/>
    <mergeCell ref="O22:R22"/>
    <mergeCell ref="O23:R23"/>
    <mergeCell ref="O24:R24"/>
    <mergeCell ref="O25:R25"/>
    <mergeCell ref="O26:R26"/>
    <mergeCell ref="O27:R27"/>
    <mergeCell ref="O28:R28"/>
    <mergeCell ref="O29:R29"/>
    <mergeCell ref="B63:V63"/>
    <mergeCell ref="G13:G16"/>
    <mergeCell ref="H13:H16"/>
    <mergeCell ref="I12:I16"/>
    <mergeCell ref="J13:J16"/>
    <mergeCell ref="J12:N12"/>
    <mergeCell ref="D12:H12"/>
    <mergeCell ref="O18:R18"/>
    <mergeCell ref="O17:R17"/>
    <mergeCell ref="N13:N16"/>
    <mergeCell ref="O14:R14"/>
    <mergeCell ref="V12:V16"/>
    <mergeCell ref="U12:U16"/>
  </mergeCells>
  <printOptions verticalCentered="1"/>
  <pageMargins left="0.23622047244094491" right="0.23622047244094491" top="0.74803149606299213" bottom="0.74803149606299213" header="0.31496062992125984" footer="0.31496062992125984"/>
  <pageSetup paperSize="5" scale="45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P43"/>
  <sheetViews>
    <sheetView topLeftCell="A13" zoomScale="130" zoomScaleNormal="130" workbookViewId="0">
      <selection activeCell="P26" sqref="P26"/>
    </sheetView>
  </sheetViews>
  <sheetFormatPr baseColWidth="10" defaultRowHeight="15" x14ac:dyDescent="0.25"/>
  <cols>
    <col min="1" max="1" width="6.42578125" style="1246" customWidth="1"/>
    <col min="3" max="3" width="16.42578125" customWidth="1"/>
    <col min="4" max="4" width="9.85546875" customWidth="1"/>
    <col min="5" max="5" width="13" customWidth="1"/>
    <col min="6" max="6" width="13.28515625" customWidth="1"/>
    <col min="7" max="7" width="10.85546875" customWidth="1"/>
    <col min="8" max="8" width="11.85546875" customWidth="1"/>
    <col min="9" max="9" width="17.7109375" customWidth="1"/>
  </cols>
  <sheetData>
    <row r="1" spans="2:9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9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9" x14ac:dyDescent="0.25">
      <c r="B3" s="3483" t="s">
        <v>1801</v>
      </c>
      <c r="C3" s="3483"/>
      <c r="D3" s="3483"/>
      <c r="E3" s="3483"/>
      <c r="F3" s="3483"/>
      <c r="G3" s="3483"/>
      <c r="H3" s="3483"/>
      <c r="I3" s="3483"/>
    </row>
    <row r="4" spans="2:9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9" x14ac:dyDescent="0.25">
      <c r="B5" s="171" t="s">
        <v>283</v>
      </c>
    </row>
    <row r="6" spans="2:9" ht="15.75" thickBot="1" x14ac:dyDescent="0.3"/>
    <row r="7" spans="2:9" x14ac:dyDescent="0.25">
      <c r="B7" s="3483" t="s">
        <v>4</v>
      </c>
      <c r="C7" s="3001"/>
      <c r="D7" s="46">
        <v>7122</v>
      </c>
      <c r="E7" s="183" t="s">
        <v>1874</v>
      </c>
      <c r="F7" s="1247" t="s">
        <v>105</v>
      </c>
      <c r="G7" s="1247"/>
      <c r="H7" s="1247"/>
      <c r="I7" s="1247"/>
    </row>
    <row r="8" spans="2:9" x14ac:dyDescent="0.25">
      <c r="B8" s="3483" t="s">
        <v>76</v>
      </c>
      <c r="C8" s="3001"/>
      <c r="D8" s="47">
        <v>1</v>
      </c>
      <c r="E8" s="1631" t="s">
        <v>286</v>
      </c>
      <c r="F8" s="27"/>
      <c r="G8" s="27"/>
      <c r="H8" s="27"/>
      <c r="I8" s="1247"/>
    </row>
    <row r="9" spans="2:9" x14ac:dyDescent="0.25">
      <c r="B9" s="3483" t="s">
        <v>77</v>
      </c>
      <c r="C9" s="3001"/>
      <c r="D9" s="47">
        <v>0</v>
      </c>
      <c r="E9" s="3508" t="s">
        <v>286</v>
      </c>
      <c r="F9" s="3509"/>
      <c r="G9" s="3509"/>
      <c r="H9" s="3509"/>
      <c r="I9" s="1247"/>
    </row>
    <row r="10" spans="2:9" x14ac:dyDescent="0.25">
      <c r="B10" s="3483" t="s">
        <v>78</v>
      </c>
      <c r="C10" s="3001"/>
      <c r="D10" s="47">
        <v>0</v>
      </c>
      <c r="E10" s="3508" t="s">
        <v>25</v>
      </c>
      <c r="F10" s="3509"/>
      <c r="G10" s="3509"/>
      <c r="H10" s="3509"/>
      <c r="I10" s="1247"/>
    </row>
    <row r="11" spans="2:9" ht="15.75" thickBot="1" x14ac:dyDescent="0.3">
      <c r="B11" s="3483" t="s">
        <v>284</v>
      </c>
      <c r="C11" s="3001"/>
      <c r="D11" s="56">
        <v>4</v>
      </c>
      <c r="E11" s="3508" t="s">
        <v>25</v>
      </c>
      <c r="F11" s="3509"/>
      <c r="G11" s="3509"/>
      <c r="H11" s="3509"/>
      <c r="I11" s="1247"/>
    </row>
    <row r="12" spans="2:9" ht="15.75" thickBot="1" x14ac:dyDescent="0.3">
      <c r="B12" s="3483" t="s">
        <v>1944</v>
      </c>
      <c r="C12" s="3483"/>
      <c r="D12" s="3483"/>
      <c r="E12" s="4" t="s">
        <v>25</v>
      </c>
      <c r="F12" s="4"/>
      <c r="G12" s="4"/>
      <c r="H12" s="4"/>
      <c r="I12" s="1250"/>
    </row>
    <row r="13" spans="2:9" ht="15.75" thickBot="1" x14ac:dyDescent="0.3">
      <c r="B13" s="3483" t="s">
        <v>22</v>
      </c>
      <c r="C13" s="3001"/>
      <c r="D13" s="98">
        <v>1101</v>
      </c>
      <c r="E13" s="92" t="s">
        <v>296</v>
      </c>
      <c r="F13" s="92"/>
      <c r="G13" s="57">
        <v>2111</v>
      </c>
    </row>
    <row r="14" spans="2:9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9" ht="15.75" customHeight="1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9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16" s="1468" customFormat="1" x14ac:dyDescent="0.25">
      <c r="B17" s="2625" t="s">
        <v>292</v>
      </c>
      <c r="C17" s="2626"/>
      <c r="D17" s="2627">
        <v>1</v>
      </c>
      <c r="E17" s="2628">
        <v>42000</v>
      </c>
      <c r="F17" s="2629">
        <f>(E17*12)</f>
        <v>504000</v>
      </c>
      <c r="G17" s="2627">
        <v>1</v>
      </c>
      <c r="H17" s="2628">
        <v>42000</v>
      </c>
      <c r="I17" s="2629">
        <f>(H17*12)</f>
        <v>504000</v>
      </c>
      <c r="J17" s="1246"/>
      <c r="K17" s="1246"/>
      <c r="L17" s="1246"/>
      <c r="M17" s="1246"/>
      <c r="N17" s="1246"/>
      <c r="O17" s="1246"/>
      <c r="P17" s="1246"/>
    </row>
    <row r="18" spans="2:16" s="1468" customFormat="1" x14ac:dyDescent="0.25">
      <c r="B18" s="2621" t="s">
        <v>661</v>
      </c>
      <c r="C18" s="2622"/>
      <c r="D18" s="2417">
        <v>1</v>
      </c>
      <c r="E18" s="2309">
        <v>47030</v>
      </c>
      <c r="F18" s="2629">
        <f t="shared" ref="F18" si="0">(E18*12)</f>
        <v>564360</v>
      </c>
      <c r="G18" s="2417">
        <v>1</v>
      </c>
      <c r="H18" s="2309">
        <v>48030</v>
      </c>
      <c r="I18" s="2629">
        <f t="shared" ref="I18:I31" si="1">(H18*12)</f>
        <v>576360</v>
      </c>
      <c r="J18" s="1246"/>
      <c r="K18" s="1246"/>
      <c r="L18" s="1246"/>
      <c r="M18" s="1246"/>
      <c r="N18" s="1246"/>
      <c r="O18" s="1246"/>
      <c r="P18" s="1246"/>
    </row>
    <row r="19" spans="2:16" s="1468" customFormat="1" x14ac:dyDescent="0.25">
      <c r="B19" s="2630" t="s">
        <v>585</v>
      </c>
      <c r="C19" s="2520"/>
      <c r="D19" s="2417">
        <v>1</v>
      </c>
      <c r="E19" s="2309">
        <v>25000</v>
      </c>
      <c r="F19" s="2629">
        <f t="shared" ref="F19:F22" si="2">(E19*12)</f>
        <v>300000</v>
      </c>
      <c r="G19" s="2417">
        <v>1</v>
      </c>
      <c r="H19" s="2309">
        <v>30000</v>
      </c>
      <c r="I19" s="2629">
        <f t="shared" si="1"/>
        <v>360000</v>
      </c>
      <c r="J19" s="1246"/>
      <c r="K19" s="1246"/>
      <c r="L19" s="1246"/>
      <c r="M19" s="1246"/>
      <c r="N19" s="1246"/>
      <c r="O19" s="1246"/>
      <c r="P19" s="1246"/>
    </row>
    <row r="20" spans="2:16" s="1468" customFormat="1" x14ac:dyDescent="0.25">
      <c r="B20" s="2630" t="s">
        <v>586</v>
      </c>
      <c r="C20" s="2520"/>
      <c r="D20" s="2417">
        <v>1</v>
      </c>
      <c r="E20" s="2309">
        <v>37000</v>
      </c>
      <c r="F20" s="2629">
        <f t="shared" si="2"/>
        <v>444000</v>
      </c>
      <c r="G20" s="2417">
        <v>1</v>
      </c>
      <c r="H20" s="2309">
        <v>43000</v>
      </c>
      <c r="I20" s="2629">
        <f t="shared" si="1"/>
        <v>516000</v>
      </c>
      <c r="J20" s="1246"/>
      <c r="K20" s="1246"/>
      <c r="L20" s="1246"/>
      <c r="M20" s="1246"/>
      <c r="N20" s="1246"/>
      <c r="O20" s="1246"/>
      <c r="P20" s="1246"/>
    </row>
    <row r="21" spans="2:16" s="1468" customFormat="1" x14ac:dyDescent="0.25">
      <c r="B21" s="2630" t="s">
        <v>587</v>
      </c>
      <c r="C21" s="2520"/>
      <c r="D21" s="2417">
        <v>1</v>
      </c>
      <c r="E21" s="2309">
        <v>18000</v>
      </c>
      <c r="F21" s="2629">
        <v>216000</v>
      </c>
      <c r="G21" s="2417">
        <v>1</v>
      </c>
      <c r="H21" s="2309">
        <v>25000</v>
      </c>
      <c r="I21" s="2629">
        <f t="shared" si="1"/>
        <v>300000</v>
      </c>
      <c r="J21" s="1246"/>
      <c r="K21" s="1246"/>
      <c r="L21" s="1246"/>
      <c r="M21" s="1246"/>
      <c r="N21" s="1246"/>
      <c r="O21" s="1246"/>
      <c r="P21" s="1246"/>
    </row>
    <row r="22" spans="2:16" s="1468" customFormat="1" x14ac:dyDescent="0.25">
      <c r="B22" s="2630" t="s">
        <v>588</v>
      </c>
      <c r="C22" s="2520"/>
      <c r="D22" s="2417">
        <v>1</v>
      </c>
      <c r="E22" s="2309">
        <v>23000</v>
      </c>
      <c r="F22" s="2629">
        <f t="shared" si="2"/>
        <v>276000</v>
      </c>
      <c r="G22" s="2417">
        <v>1</v>
      </c>
      <c r="H22" s="2309">
        <v>30000</v>
      </c>
      <c r="I22" s="2629">
        <f>(H22*12)</f>
        <v>360000</v>
      </c>
      <c r="J22" s="1246"/>
      <c r="K22" s="1246"/>
      <c r="L22" s="1246"/>
      <c r="M22" s="1246"/>
      <c r="N22" s="1246"/>
      <c r="O22" s="1246"/>
      <c r="P22" s="1246"/>
    </row>
    <row r="23" spans="2:16" s="1468" customFormat="1" x14ac:dyDescent="0.25">
      <c r="B23" s="3418" t="s">
        <v>589</v>
      </c>
      <c r="C23" s="3420"/>
      <c r="D23" s="2417">
        <v>1</v>
      </c>
      <c r="E23" s="2309">
        <v>12000</v>
      </c>
      <c r="F23" s="2629">
        <v>144000</v>
      </c>
      <c r="G23" s="2417">
        <v>1</v>
      </c>
      <c r="H23" s="2309">
        <v>14000</v>
      </c>
      <c r="I23" s="2629">
        <v>168000</v>
      </c>
      <c r="J23" s="1246"/>
      <c r="K23" s="1246"/>
      <c r="L23" s="1246"/>
      <c r="M23" s="1246"/>
      <c r="N23" s="1246"/>
      <c r="O23" s="1246"/>
      <c r="P23" s="1246"/>
    </row>
    <row r="24" spans="2:16" s="1468" customFormat="1" x14ac:dyDescent="0.25">
      <c r="B24" s="2630" t="s">
        <v>590</v>
      </c>
      <c r="C24" s="2520"/>
      <c r="D24" s="2417">
        <v>1</v>
      </c>
      <c r="E24" s="2309">
        <v>11406</v>
      </c>
      <c r="F24" s="2629">
        <v>136872</v>
      </c>
      <c r="G24" s="2417">
        <v>1</v>
      </c>
      <c r="H24" s="2309">
        <v>13406</v>
      </c>
      <c r="I24" s="2629">
        <f>(H24*12)</f>
        <v>160872</v>
      </c>
      <c r="J24" s="1246"/>
      <c r="K24" s="1246"/>
      <c r="L24" s="1246"/>
      <c r="M24" s="1246"/>
      <c r="N24" s="1246"/>
      <c r="O24" s="1246"/>
      <c r="P24" s="1246"/>
    </row>
    <row r="25" spans="2:16" s="1468" customFormat="1" x14ac:dyDescent="0.25">
      <c r="B25" s="2630" t="s">
        <v>591</v>
      </c>
      <c r="C25" s="2520"/>
      <c r="D25" s="2417">
        <v>1</v>
      </c>
      <c r="E25" s="2309">
        <v>6598</v>
      </c>
      <c r="F25" s="2629">
        <v>79176</v>
      </c>
      <c r="G25" s="2417">
        <v>1</v>
      </c>
      <c r="H25" s="2309">
        <v>7591</v>
      </c>
      <c r="I25" s="2629">
        <f>(H25*12)</f>
        <v>91092</v>
      </c>
      <c r="J25" s="1246"/>
      <c r="K25" s="1246"/>
      <c r="L25" s="1246"/>
      <c r="M25" s="1246"/>
      <c r="N25" s="1246"/>
      <c r="O25" s="1246"/>
      <c r="P25" s="1246"/>
    </row>
    <row r="26" spans="2:16" s="1468" customFormat="1" x14ac:dyDescent="0.25">
      <c r="B26" s="2630" t="s">
        <v>2042</v>
      </c>
      <c r="C26" s="2520"/>
      <c r="D26" s="2417">
        <v>1</v>
      </c>
      <c r="E26" s="2309">
        <v>15000</v>
      </c>
      <c r="F26" s="2629">
        <v>180000</v>
      </c>
      <c r="G26" s="2417">
        <v>1</v>
      </c>
      <c r="H26" s="2309">
        <v>17000</v>
      </c>
      <c r="I26" s="2629">
        <f>(H26*12)</f>
        <v>204000</v>
      </c>
      <c r="J26" s="1246"/>
      <c r="K26" s="1246"/>
      <c r="L26" s="1246"/>
      <c r="M26" s="1246"/>
      <c r="N26" s="1246"/>
      <c r="O26" s="1246"/>
      <c r="P26" s="1246"/>
    </row>
    <row r="27" spans="2:16" s="1468" customFormat="1" x14ac:dyDescent="0.25">
      <c r="B27" s="2630" t="s">
        <v>592</v>
      </c>
      <c r="C27" s="2520"/>
      <c r="D27" s="2417">
        <v>1</v>
      </c>
      <c r="E27" s="2309">
        <v>12000</v>
      </c>
      <c r="F27" s="2629">
        <v>144000</v>
      </c>
      <c r="G27" s="2417">
        <v>1</v>
      </c>
      <c r="H27" s="2309">
        <v>17000</v>
      </c>
      <c r="I27" s="2629">
        <f>(H27*12)</f>
        <v>204000</v>
      </c>
      <c r="J27" s="1246"/>
      <c r="K27" s="1246"/>
      <c r="L27" s="1246"/>
      <c r="M27" s="1246"/>
      <c r="N27" s="1246"/>
      <c r="O27" s="1246"/>
      <c r="P27" s="1246"/>
    </row>
    <row r="28" spans="2:16" s="1468" customFormat="1" x14ac:dyDescent="0.25">
      <c r="B28" s="2630" t="s">
        <v>593</v>
      </c>
      <c r="C28" s="2520"/>
      <c r="D28" s="2417">
        <v>1</v>
      </c>
      <c r="E28" s="2309">
        <v>12000</v>
      </c>
      <c r="F28" s="2629">
        <v>144000</v>
      </c>
      <c r="G28" s="2417">
        <v>1</v>
      </c>
      <c r="H28" s="2309">
        <v>12000</v>
      </c>
      <c r="I28" s="2629">
        <v>144000</v>
      </c>
      <c r="J28" s="1246"/>
      <c r="K28" s="1246"/>
      <c r="L28" s="1246"/>
      <c r="M28" s="1246"/>
      <c r="N28" s="1246"/>
      <c r="O28" s="1246"/>
      <c r="P28" s="1246"/>
    </row>
    <row r="29" spans="2:16" s="1468" customFormat="1" x14ac:dyDescent="0.25">
      <c r="B29" s="2630" t="s">
        <v>594</v>
      </c>
      <c r="C29" s="2520"/>
      <c r="D29" s="2417">
        <v>11</v>
      </c>
      <c r="E29" s="2309">
        <v>59408</v>
      </c>
      <c r="F29" s="2629">
        <f t="shared" ref="F29:F31" si="3">(E29*12)</f>
        <v>712896</v>
      </c>
      <c r="G29" s="2417">
        <v>4</v>
      </c>
      <c r="H29" s="2309">
        <v>26678</v>
      </c>
      <c r="I29" s="2629">
        <f t="shared" si="1"/>
        <v>320136</v>
      </c>
      <c r="J29" s="1246"/>
      <c r="K29" s="1246"/>
      <c r="L29" s="1246"/>
      <c r="M29" s="1246"/>
      <c r="N29" s="1246"/>
      <c r="O29" s="1246"/>
      <c r="P29" s="1246"/>
    </row>
    <row r="30" spans="2:16" s="2292" customFormat="1" x14ac:dyDescent="0.25">
      <c r="B30" s="3565" t="s">
        <v>185</v>
      </c>
      <c r="C30" s="3567"/>
      <c r="D30" s="2631">
        <v>17</v>
      </c>
      <c r="E30" s="2632">
        <v>103338</v>
      </c>
      <c r="F30" s="2633">
        <v>1240056</v>
      </c>
      <c r="G30" s="2631">
        <v>10</v>
      </c>
      <c r="H30" s="2632">
        <v>93876</v>
      </c>
      <c r="I30" s="2633">
        <f>(H30*12)</f>
        <v>1126512</v>
      </c>
      <c r="J30" s="1246"/>
      <c r="K30" s="1246"/>
      <c r="L30" s="1246"/>
      <c r="M30" s="1246"/>
      <c r="N30" s="1246"/>
      <c r="O30" s="1246"/>
      <c r="P30" s="1246"/>
    </row>
    <row r="31" spans="2:16" s="1468" customFormat="1" x14ac:dyDescent="0.25">
      <c r="B31" s="3418" t="s">
        <v>569</v>
      </c>
      <c r="C31" s="3420"/>
      <c r="D31" s="2417">
        <v>1</v>
      </c>
      <c r="E31" s="2309">
        <v>7000</v>
      </c>
      <c r="F31" s="2629">
        <f t="shared" si="3"/>
        <v>84000</v>
      </c>
      <c r="G31" s="2417">
        <v>1</v>
      </c>
      <c r="H31" s="2309">
        <v>7000</v>
      </c>
      <c r="I31" s="2629">
        <f t="shared" si="1"/>
        <v>84000</v>
      </c>
      <c r="J31" s="1246"/>
      <c r="K31" s="1246"/>
      <c r="L31" s="1246"/>
      <c r="M31" s="1246"/>
      <c r="N31" s="1246"/>
      <c r="O31" s="1246"/>
      <c r="P31" s="1246"/>
    </row>
    <row r="32" spans="2:16" s="1468" customFormat="1" x14ac:dyDescent="0.25">
      <c r="B32" s="3418" t="s">
        <v>565</v>
      </c>
      <c r="C32" s="3560"/>
      <c r="D32" s="2634">
        <v>3</v>
      </c>
      <c r="E32" s="2635">
        <v>18500</v>
      </c>
      <c r="F32" s="2629">
        <v>222000</v>
      </c>
      <c r="G32" s="2636">
        <v>3</v>
      </c>
      <c r="H32" s="2635">
        <v>22500</v>
      </c>
      <c r="I32" s="2629">
        <f>(H32*12)</f>
        <v>270000</v>
      </c>
      <c r="J32" s="1246"/>
      <c r="K32" s="1246"/>
      <c r="L32" s="1246"/>
      <c r="M32" s="1246"/>
      <c r="N32" s="1246"/>
      <c r="O32" s="1246"/>
      <c r="P32" s="1246"/>
    </row>
    <row r="33" spans="2:16" s="1468" customFormat="1" x14ac:dyDescent="0.25">
      <c r="B33" s="3482" t="s">
        <v>2482</v>
      </c>
      <c r="C33" s="3560"/>
      <c r="D33" s="2634">
        <v>1</v>
      </c>
      <c r="E33" s="2635">
        <v>16000</v>
      </c>
      <c r="F33" s="2629">
        <f>(E33*12)</f>
        <v>192000</v>
      </c>
      <c r="G33" s="2636">
        <v>1</v>
      </c>
      <c r="H33" s="2635">
        <v>16000</v>
      </c>
      <c r="I33" s="2629">
        <f>(H33*12)</f>
        <v>192000</v>
      </c>
      <c r="J33" s="1246"/>
      <c r="K33" s="1246"/>
      <c r="L33" s="1246"/>
      <c r="M33" s="1246"/>
      <c r="N33" s="1246"/>
      <c r="O33" s="1246"/>
      <c r="P33" s="1246"/>
    </row>
    <row r="34" spans="2:16" s="1468" customFormat="1" x14ac:dyDescent="0.25">
      <c r="B34" s="3482" t="s">
        <v>2483</v>
      </c>
      <c r="C34" s="3560"/>
      <c r="D34" s="2634">
        <v>1</v>
      </c>
      <c r="E34" s="2635">
        <v>2964.1</v>
      </c>
      <c r="F34" s="2629">
        <f>(E34*12)</f>
        <v>35569.199999999997</v>
      </c>
      <c r="G34" s="2636">
        <v>1</v>
      </c>
      <c r="H34" s="2635">
        <v>2964.1</v>
      </c>
      <c r="I34" s="2629">
        <f>(H34*12)</f>
        <v>35569.199999999997</v>
      </c>
      <c r="J34" s="1246"/>
      <c r="K34" s="1246"/>
      <c r="L34" s="1246"/>
      <c r="M34" s="1246"/>
      <c r="N34" s="1246"/>
      <c r="O34" s="1246"/>
      <c r="P34" s="1246"/>
    </row>
    <row r="35" spans="2:16" s="1468" customFormat="1" x14ac:dyDescent="0.25">
      <c r="B35" s="3482" t="s">
        <v>2484</v>
      </c>
      <c r="C35" s="3560"/>
      <c r="D35" s="2634">
        <v>1</v>
      </c>
      <c r="E35" s="2635">
        <v>4000</v>
      </c>
      <c r="F35" s="2629">
        <f>(E35*12)</f>
        <v>48000</v>
      </c>
      <c r="G35" s="2636">
        <v>1</v>
      </c>
      <c r="H35" s="2635">
        <v>4000</v>
      </c>
      <c r="I35" s="2629">
        <f>(H35*12)</f>
        <v>48000</v>
      </c>
      <c r="J35" s="1246"/>
      <c r="K35" s="1246"/>
      <c r="L35" s="1246"/>
      <c r="M35" s="1246"/>
      <c r="N35" s="1246"/>
      <c r="O35" s="1246"/>
      <c r="P35" s="1246"/>
    </row>
    <row r="36" spans="2:16" s="1468" customFormat="1" x14ac:dyDescent="0.25">
      <c r="B36" s="3418" t="s">
        <v>2408</v>
      </c>
      <c r="C36" s="3420"/>
      <c r="D36" s="2636">
        <v>1</v>
      </c>
      <c r="E36" s="2635">
        <v>20000</v>
      </c>
      <c r="F36" s="2629">
        <v>240000</v>
      </c>
      <c r="G36" s="2636">
        <v>1</v>
      </c>
      <c r="H36" s="2635">
        <v>20000</v>
      </c>
      <c r="I36" s="2629">
        <v>240000</v>
      </c>
      <c r="J36" s="1246"/>
      <c r="K36" s="1246"/>
      <c r="L36" s="1246"/>
      <c r="M36" s="1246"/>
      <c r="N36" s="1246"/>
      <c r="O36" s="1246"/>
      <c r="P36" s="1246"/>
    </row>
    <row r="37" spans="2:16" ht="15.75" thickBot="1" x14ac:dyDescent="0.3">
      <c r="B37" s="1288"/>
      <c r="C37" s="1266" t="s">
        <v>99</v>
      </c>
      <c r="D37" s="121"/>
      <c r="E37" s="366">
        <f>SUM(E17:E36)</f>
        <v>492244.1</v>
      </c>
      <c r="F37" s="368">
        <f>SUM(F17:F36)</f>
        <v>5906929.2000000002</v>
      </c>
      <c r="G37" s="367"/>
      <c r="H37" s="366">
        <f>SUM(H17:H36)</f>
        <v>492045.1</v>
      </c>
      <c r="I37" s="2121">
        <f>SUM(I17:I36)</f>
        <v>5904541.2000000002</v>
      </c>
      <c r="J37" s="1246"/>
      <c r="K37" s="1246"/>
      <c r="L37" s="1246"/>
      <c r="M37" s="1246"/>
      <c r="N37" s="1246"/>
      <c r="O37" s="1246"/>
      <c r="P37" s="1246"/>
    </row>
    <row r="38" spans="2:16" x14ac:dyDescent="0.25">
      <c r="B38" s="1288"/>
      <c r="C38" s="1247"/>
      <c r="D38" s="1247"/>
      <c r="E38" s="1247"/>
      <c r="F38" s="1247"/>
      <c r="G38" s="1247"/>
      <c r="H38" s="1247"/>
      <c r="I38" s="1291"/>
    </row>
    <row r="39" spans="2:16" x14ac:dyDescent="0.25">
      <c r="B39" s="1288"/>
      <c r="C39" s="1250"/>
      <c r="D39" s="1250"/>
      <c r="E39" s="1247"/>
      <c r="F39" s="1250"/>
      <c r="G39" s="1247"/>
      <c r="H39" s="1250"/>
      <c r="I39" s="1291"/>
    </row>
    <row r="40" spans="2:16" x14ac:dyDescent="0.25">
      <c r="B40" s="1288"/>
      <c r="C40" s="3086" t="s">
        <v>294</v>
      </c>
      <c r="D40" s="3086"/>
      <c r="E40" s="1247"/>
      <c r="F40" s="2120" t="s">
        <v>271</v>
      </c>
      <c r="G40" s="1247"/>
      <c r="H40" s="2120" t="s">
        <v>295</v>
      </c>
      <c r="I40" s="1291"/>
    </row>
    <row r="41" spans="2:16" x14ac:dyDescent="0.25">
      <c r="B41" s="1288"/>
      <c r="C41" s="1247"/>
      <c r="D41" s="1247"/>
      <c r="E41" s="1247"/>
      <c r="F41" s="1247"/>
      <c r="G41" s="1247"/>
      <c r="H41" s="1247"/>
      <c r="I41" s="1291"/>
    </row>
    <row r="42" spans="2:16" ht="15.75" thickBot="1" x14ac:dyDescent="0.3">
      <c r="B42" s="1292"/>
      <c r="C42" s="1293"/>
      <c r="D42" s="1293"/>
      <c r="E42" s="1293"/>
      <c r="F42" s="1293"/>
      <c r="G42" s="1293"/>
      <c r="H42" s="1293"/>
      <c r="I42" s="1295"/>
    </row>
    <row r="43" spans="2:16" x14ac:dyDescent="0.25">
      <c r="I43">
        <v>61</v>
      </c>
    </row>
  </sheetData>
  <mergeCells count="30">
    <mergeCell ref="C40:D40"/>
    <mergeCell ref="E15:F15"/>
    <mergeCell ref="G14:I14"/>
    <mergeCell ref="G15:G16"/>
    <mergeCell ref="H15:I15"/>
    <mergeCell ref="B23:C23"/>
    <mergeCell ref="B32:C32"/>
    <mergeCell ref="B31:C31"/>
    <mergeCell ref="B30:C30"/>
    <mergeCell ref="B36:C36"/>
    <mergeCell ref="B33:C33"/>
    <mergeCell ref="B34:C34"/>
    <mergeCell ref="B35:C35"/>
    <mergeCell ref="B1:I1"/>
    <mergeCell ref="B2:I2"/>
    <mergeCell ref="B3:I3"/>
    <mergeCell ref="B4:I4"/>
    <mergeCell ref="B9:C9"/>
    <mergeCell ref="B7:C7"/>
    <mergeCell ref="B8:C8"/>
    <mergeCell ref="E9:H9"/>
    <mergeCell ref="B10:C10"/>
    <mergeCell ref="B11:C11"/>
    <mergeCell ref="B12:D12"/>
    <mergeCell ref="B13:C13"/>
    <mergeCell ref="B14:C16"/>
    <mergeCell ref="D14:F14"/>
    <mergeCell ref="D15:D16"/>
    <mergeCell ref="E10:H10"/>
    <mergeCell ref="E11:H11"/>
  </mergeCells>
  <pageMargins left="0.25" right="0.25" top="0.75" bottom="0.75" header="0.3" footer="0.3"/>
  <pageSetup paperSize="5" scale="92" fitToHeight="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J34"/>
  <sheetViews>
    <sheetView workbookViewId="0">
      <selection activeCell="C22" sqref="C22"/>
    </sheetView>
  </sheetViews>
  <sheetFormatPr baseColWidth="10" defaultRowHeight="15" x14ac:dyDescent="0.25"/>
  <cols>
    <col min="1" max="1" width="11.5703125" style="1246"/>
    <col min="4" max="4" width="10" customWidth="1"/>
    <col min="5" max="5" width="13.140625" customWidth="1"/>
    <col min="9" max="9" width="15.570312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12" t="s">
        <v>103</v>
      </c>
      <c r="C3" s="3412"/>
      <c r="D3" s="3412"/>
      <c r="E3" s="3412"/>
      <c r="F3" s="3412"/>
      <c r="G3" s="3412"/>
      <c r="H3" s="3412"/>
      <c r="I3" s="3412"/>
    </row>
    <row r="4" spans="2:10" x14ac:dyDescent="0.25">
      <c r="B4" s="3447" t="s">
        <v>2459</v>
      </c>
      <c r="C4" s="3447"/>
      <c r="D4" s="3447"/>
      <c r="E4" s="3447"/>
      <c r="F4" s="3447"/>
      <c r="G4" s="3447"/>
      <c r="H4" s="3447"/>
      <c r="I4" s="3447"/>
    </row>
    <row r="5" spans="2:10" x14ac:dyDescent="0.25">
      <c r="B5" s="171" t="s">
        <v>283</v>
      </c>
    </row>
    <row r="6" spans="2:10" ht="15.75" thickBot="1" x14ac:dyDescent="0.3"/>
    <row r="7" spans="2:10" x14ac:dyDescent="0.25">
      <c r="B7" s="3483" t="s">
        <v>4</v>
      </c>
      <c r="C7" s="3001"/>
      <c r="D7" s="46">
        <v>7122</v>
      </c>
      <c r="E7" s="351" t="s">
        <v>1874</v>
      </c>
      <c r="F7" s="1256" t="s">
        <v>105</v>
      </c>
      <c r="G7" s="1257"/>
      <c r="H7" s="1257"/>
      <c r="I7" s="1258"/>
    </row>
    <row r="8" spans="2:10" x14ac:dyDescent="0.25">
      <c r="B8" s="3483" t="s">
        <v>76</v>
      </c>
      <c r="C8" s="3001"/>
      <c r="D8" s="47">
        <v>1</v>
      </c>
      <c r="F8" s="1256" t="s">
        <v>286</v>
      </c>
      <c r="G8" s="4"/>
      <c r="H8" s="4"/>
      <c r="I8" s="4"/>
      <c r="J8" s="1221"/>
    </row>
    <row r="9" spans="2:10" x14ac:dyDescent="0.25">
      <c r="B9" s="3483" t="s">
        <v>77</v>
      </c>
      <c r="C9" s="3001"/>
      <c r="D9" s="47">
        <v>0</v>
      </c>
      <c r="F9" s="1256" t="s">
        <v>286</v>
      </c>
      <c r="G9" s="4"/>
      <c r="H9" s="4"/>
      <c r="I9" s="4"/>
      <c r="J9" s="1221"/>
    </row>
    <row r="10" spans="2:10" x14ac:dyDescent="0.25">
      <c r="B10" s="3483" t="s">
        <v>78</v>
      </c>
      <c r="C10" s="3001"/>
      <c r="D10" s="47">
        <v>0</v>
      </c>
      <c r="F10" s="1256" t="s">
        <v>25</v>
      </c>
      <c r="G10" s="4"/>
      <c r="H10" s="4"/>
      <c r="I10" s="4"/>
      <c r="J10" s="1221"/>
    </row>
    <row r="11" spans="2:10" ht="15.75" thickBot="1" x14ac:dyDescent="0.3">
      <c r="B11" s="3483" t="s">
        <v>284</v>
      </c>
      <c r="C11" s="3001"/>
      <c r="D11" s="56">
        <v>4</v>
      </c>
      <c r="F11" s="1256" t="s">
        <v>25</v>
      </c>
      <c r="G11" s="4"/>
      <c r="H11" s="4"/>
      <c r="I11" s="4"/>
      <c r="J11" s="1221"/>
    </row>
    <row r="12" spans="2:10" ht="15.75" thickBot="1" x14ac:dyDescent="0.3">
      <c r="B12" s="3483" t="s">
        <v>1944</v>
      </c>
      <c r="C12" s="3483"/>
      <c r="D12" s="3483"/>
      <c r="E12" s="4" t="s">
        <v>25</v>
      </c>
      <c r="F12" s="4"/>
      <c r="G12" s="4"/>
      <c r="H12" s="4"/>
      <c r="I12" s="4"/>
      <c r="J12" s="1221"/>
    </row>
    <row r="13" spans="2:10" ht="15.75" thickBot="1" x14ac:dyDescent="0.3">
      <c r="B13" s="3483" t="s">
        <v>22</v>
      </c>
      <c r="C13" s="3001"/>
      <c r="D13" s="98">
        <v>1102</v>
      </c>
      <c r="E13" s="92" t="s">
        <v>296</v>
      </c>
      <c r="F13" s="92"/>
      <c r="G13" s="57">
        <v>212205</v>
      </c>
      <c r="J13" s="1221"/>
    </row>
    <row r="14" spans="2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10" x14ac:dyDescent="0.25">
      <c r="B17" s="52" t="s">
        <v>104</v>
      </c>
      <c r="C17" s="53"/>
      <c r="D17" s="117">
        <v>1</v>
      </c>
      <c r="E17" s="108">
        <v>2500</v>
      </c>
      <c r="F17" s="142">
        <v>30000</v>
      </c>
      <c r="G17" s="117">
        <v>1</v>
      </c>
      <c r="H17" s="108">
        <v>4500</v>
      </c>
      <c r="I17" s="134">
        <f>H17*12</f>
        <v>54000</v>
      </c>
      <c r="J17" s="1288"/>
    </row>
    <row r="18" spans="2:10" x14ac:dyDescent="0.25">
      <c r="B18" s="36"/>
      <c r="C18" s="10"/>
      <c r="D18" s="118"/>
      <c r="E18" s="19"/>
      <c r="F18" s="134"/>
      <c r="G18" s="118"/>
      <c r="H18" s="19"/>
      <c r="I18" s="134"/>
      <c r="J18" s="1288"/>
    </row>
    <row r="19" spans="2:10" x14ac:dyDescent="0.25">
      <c r="B19" s="36"/>
      <c r="C19" s="10"/>
      <c r="D19" s="118"/>
      <c r="E19" s="19"/>
      <c r="F19" s="134"/>
      <c r="G19" s="118"/>
      <c r="H19" s="19"/>
      <c r="I19" s="134"/>
      <c r="J19" s="1288"/>
    </row>
    <row r="20" spans="2:10" x14ac:dyDescent="0.25">
      <c r="B20" s="36"/>
      <c r="C20" s="10"/>
      <c r="D20" s="118"/>
      <c r="E20" s="19"/>
      <c r="F20" s="134"/>
      <c r="G20" s="118"/>
      <c r="H20" s="19"/>
      <c r="I20" s="134"/>
      <c r="J20" s="1288"/>
    </row>
    <row r="21" spans="2:10" x14ac:dyDescent="0.25">
      <c r="B21" s="36"/>
      <c r="C21" s="10"/>
      <c r="D21" s="118"/>
      <c r="E21" s="19"/>
      <c r="F21" s="134"/>
      <c r="G21" s="118"/>
      <c r="H21" s="19"/>
      <c r="I21" s="110"/>
      <c r="J21" s="2"/>
    </row>
    <row r="22" spans="2:10" x14ac:dyDescent="0.25">
      <c r="B22" s="36"/>
      <c r="C22" s="10"/>
      <c r="D22" s="118"/>
      <c r="E22" s="19"/>
      <c r="F22" s="134"/>
      <c r="G22" s="118"/>
      <c r="H22" s="19"/>
      <c r="I22" s="134"/>
      <c r="J22" s="1288"/>
    </row>
    <row r="23" spans="2:10" x14ac:dyDescent="0.25">
      <c r="B23" s="36"/>
      <c r="C23" s="10"/>
      <c r="D23" s="118"/>
      <c r="E23" s="19"/>
      <c r="F23" s="134"/>
      <c r="G23" s="118"/>
      <c r="H23" s="19"/>
      <c r="I23" s="134"/>
      <c r="J23" s="1288"/>
    </row>
    <row r="24" spans="2:10" x14ac:dyDescent="0.25">
      <c r="B24" s="69"/>
      <c r="C24" s="4"/>
      <c r="D24" s="118"/>
      <c r="E24" s="19"/>
      <c r="F24" s="134"/>
      <c r="G24" s="118"/>
      <c r="H24" s="19"/>
      <c r="I24" s="134"/>
      <c r="J24" s="1288"/>
    </row>
    <row r="25" spans="2:10" x14ac:dyDescent="0.25">
      <c r="B25" s="1279"/>
      <c r="C25" s="1257"/>
      <c r="D25" s="1887"/>
      <c r="E25" s="114"/>
      <c r="F25" s="364"/>
      <c r="G25" s="338"/>
      <c r="H25" s="114"/>
      <c r="I25" s="364"/>
      <c r="J25" s="1288"/>
    </row>
    <row r="26" spans="2:10" x14ac:dyDescent="0.25">
      <c r="B26" s="55"/>
      <c r="C26" s="2"/>
      <c r="D26" s="338"/>
      <c r="E26" s="114"/>
      <c r="F26" s="364"/>
      <c r="G26" s="338"/>
      <c r="H26" s="114"/>
      <c r="I26" s="364"/>
      <c r="J26" s="1288"/>
    </row>
    <row r="27" spans="2:10" x14ac:dyDescent="0.25">
      <c r="B27" s="1279"/>
      <c r="C27" s="1257"/>
      <c r="D27" s="1887"/>
      <c r="E27" s="19"/>
      <c r="F27" s="134"/>
      <c r="G27" s="1887"/>
      <c r="H27" s="6"/>
      <c r="I27" s="1256"/>
      <c r="J27" s="1288"/>
    </row>
    <row r="28" spans="2:10" ht="15.75" thickBot="1" x14ac:dyDescent="0.3">
      <c r="B28" s="55"/>
      <c r="C28" s="26" t="s">
        <v>99</v>
      </c>
      <c r="D28" s="121"/>
      <c r="E28" s="366">
        <f>SUM(E17:E27)</f>
        <v>2500</v>
      </c>
      <c r="F28" s="368">
        <f>SUM(F17:F27)</f>
        <v>30000</v>
      </c>
      <c r="G28" s="367"/>
      <c r="H28" s="366">
        <f>SUM(H17:H27)</f>
        <v>4500</v>
      </c>
      <c r="I28" s="2033">
        <f>SUM(I17:I27)</f>
        <v>54000</v>
      </c>
      <c r="J28" s="1288"/>
    </row>
    <row r="29" spans="2:10" x14ac:dyDescent="0.25">
      <c r="B29" s="55"/>
      <c r="C29" s="2"/>
      <c r="D29" s="2"/>
      <c r="E29" s="2"/>
      <c r="F29" s="2"/>
      <c r="G29" s="2"/>
      <c r="H29" s="2"/>
      <c r="I29" s="62"/>
    </row>
    <row r="30" spans="2:10" x14ac:dyDescent="0.25">
      <c r="B30" s="55"/>
      <c r="C30" s="4"/>
      <c r="D30" s="4"/>
      <c r="E30" s="2"/>
      <c r="F30" s="4"/>
      <c r="G30" s="2"/>
      <c r="H30" s="4"/>
      <c r="I30" s="62"/>
    </row>
    <row r="31" spans="2:10" x14ac:dyDescent="0.25">
      <c r="B31" s="55"/>
      <c r="C31" s="3086" t="s">
        <v>294</v>
      </c>
      <c r="D31" s="3086"/>
      <c r="E31" s="2"/>
      <c r="F31" s="349" t="s">
        <v>271</v>
      </c>
      <c r="G31" s="2"/>
      <c r="H31" s="349" t="s">
        <v>295</v>
      </c>
      <c r="I31" s="62"/>
    </row>
    <row r="32" spans="2:10" x14ac:dyDescent="0.25">
      <c r="B32" s="55"/>
      <c r="C32" s="2"/>
      <c r="D32" s="2"/>
      <c r="E32" s="2"/>
      <c r="F32" s="2"/>
      <c r="G32" s="2"/>
      <c r="H32" s="2"/>
      <c r="I32" s="62"/>
    </row>
    <row r="33" spans="2:9" ht="15.75" thickBot="1" x14ac:dyDescent="0.3">
      <c r="B33" s="63"/>
      <c r="C33" s="64"/>
      <c r="D33" s="64"/>
      <c r="E33" s="64"/>
      <c r="F33" s="64"/>
      <c r="G33" s="64"/>
      <c r="H33" s="64"/>
      <c r="I33" s="68"/>
    </row>
    <row r="34" spans="2:9" x14ac:dyDescent="0.25">
      <c r="I34">
        <v>62</v>
      </c>
    </row>
  </sheetData>
  <mergeCells count="19">
    <mergeCell ref="B8:C8"/>
    <mergeCell ref="B1:I1"/>
    <mergeCell ref="B2:I2"/>
    <mergeCell ref="B3:I3"/>
    <mergeCell ref="B4:I4"/>
    <mergeCell ref="B7:C7"/>
    <mergeCell ref="C31:D31"/>
    <mergeCell ref="B9:C9"/>
    <mergeCell ref="B10:C10"/>
    <mergeCell ref="B11:C11"/>
    <mergeCell ref="B12:D12"/>
    <mergeCell ref="B13:C13"/>
    <mergeCell ref="B14:C16"/>
    <mergeCell ref="D14:F14"/>
    <mergeCell ref="G14:I14"/>
    <mergeCell ref="D15:D16"/>
    <mergeCell ref="E15:F15"/>
    <mergeCell ref="G15:G16"/>
    <mergeCell ref="H15:I15"/>
  </mergeCells>
  <pageMargins left="0.51" right="0.70866141732283472" top="1.1417322834645669" bottom="0.74803149606299213" header="0.31496062992125984" footer="0.31496062992125984"/>
  <pageSetup paperSize="5" scale="94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GM41"/>
  <sheetViews>
    <sheetView topLeftCell="B1" zoomScale="90" zoomScaleNormal="90" workbookViewId="0">
      <selection activeCell="C5" sqref="C5"/>
    </sheetView>
  </sheetViews>
  <sheetFormatPr baseColWidth="10" defaultRowHeight="15" x14ac:dyDescent="0.25"/>
  <cols>
    <col min="1" max="1" width="9.140625" style="1246" customWidth="1"/>
    <col min="3" max="3" width="8" customWidth="1"/>
    <col min="4" max="4" width="7.140625" customWidth="1"/>
    <col min="5" max="5" width="6.85546875" customWidth="1"/>
    <col min="6" max="6" width="10.28515625" customWidth="1"/>
    <col min="7" max="7" width="13.85546875" customWidth="1"/>
    <col min="8" max="8" width="23" customWidth="1"/>
    <col min="9" max="9" width="10.85546875" customWidth="1"/>
    <col min="10" max="10" width="17.140625" customWidth="1"/>
    <col min="11" max="11" width="11.140625" customWidth="1"/>
    <col min="12" max="12" width="14" customWidth="1"/>
    <col min="13" max="13" width="18.28515625" customWidth="1"/>
    <col min="14" max="14" width="9.7109375" customWidth="1"/>
    <col min="15" max="15" width="10.28515625" customWidth="1"/>
    <col min="16" max="16" width="13.7109375" customWidth="1"/>
  </cols>
  <sheetData>
    <row r="1" spans="2:16" x14ac:dyDescent="0.25">
      <c r="C1" s="3483" t="s">
        <v>74</v>
      </c>
      <c r="D1" s="3483"/>
      <c r="E1" s="3483"/>
      <c r="F1" s="3483"/>
      <c r="G1" s="3483"/>
      <c r="H1" s="3483"/>
      <c r="I1" s="3483"/>
      <c r="J1" s="3483"/>
      <c r="K1" s="3483"/>
      <c r="L1" s="3483"/>
      <c r="M1" s="3483"/>
      <c r="N1" s="3483"/>
      <c r="O1" s="3483"/>
      <c r="P1" s="3483"/>
    </row>
    <row r="2" spans="2:16" x14ac:dyDescent="0.25">
      <c r="C2" s="3483" t="s">
        <v>0</v>
      </c>
      <c r="D2" s="3483"/>
      <c r="E2" s="3483"/>
      <c r="F2" s="3483"/>
      <c r="G2" s="3483"/>
      <c r="H2" s="3483"/>
      <c r="I2" s="3483"/>
      <c r="J2" s="3483"/>
      <c r="K2" s="3483"/>
      <c r="L2" s="3483"/>
      <c r="M2" s="3483"/>
      <c r="N2" s="3483"/>
      <c r="O2" s="3483"/>
      <c r="P2" s="3483"/>
    </row>
    <row r="3" spans="2:16" x14ac:dyDescent="0.25">
      <c r="C3" s="3412" t="s">
        <v>1737</v>
      </c>
      <c r="D3" s="3412"/>
      <c r="E3" s="3412"/>
      <c r="F3" s="3412"/>
      <c r="G3" s="3412"/>
      <c r="H3" s="3412"/>
      <c r="I3" s="3412"/>
      <c r="J3" s="3412"/>
      <c r="K3" s="3412"/>
      <c r="L3" s="3412"/>
      <c r="M3" s="3412"/>
      <c r="N3" s="3412"/>
      <c r="O3" s="3412"/>
      <c r="P3" s="3412"/>
    </row>
    <row r="4" spans="2:16" x14ac:dyDescent="0.25">
      <c r="C4" s="3447" t="s">
        <v>2457</v>
      </c>
      <c r="D4" s="3447"/>
      <c r="E4" s="3447"/>
      <c r="F4" s="3447"/>
      <c r="G4" s="3447"/>
      <c r="H4" s="3447"/>
      <c r="I4" s="3447"/>
      <c r="J4" s="3447"/>
      <c r="K4" s="3447"/>
      <c r="L4" s="3447"/>
      <c r="M4" s="3447"/>
      <c r="N4" s="3447"/>
      <c r="O4" s="3447"/>
      <c r="P4" s="3447"/>
    </row>
    <row r="5" spans="2:16" x14ac:dyDescent="0.25">
      <c r="C5" s="171" t="s">
        <v>297</v>
      </c>
    </row>
    <row r="6" spans="2:16" ht="15.75" thickBot="1" x14ac:dyDescent="0.3"/>
    <row r="7" spans="2:16" x14ac:dyDescent="0.25">
      <c r="C7" s="3483" t="s">
        <v>4</v>
      </c>
      <c r="D7" s="3001"/>
      <c r="E7" s="46">
        <v>7122</v>
      </c>
      <c r="F7" s="183" t="s">
        <v>1874</v>
      </c>
      <c r="G7" s="18" t="s">
        <v>105</v>
      </c>
      <c r="H7" s="18"/>
      <c r="I7" s="18"/>
      <c r="J7" s="18"/>
      <c r="K7" s="18"/>
      <c r="L7" s="18"/>
      <c r="M7" s="18"/>
      <c r="N7" s="4"/>
      <c r="O7" s="4"/>
      <c r="P7" s="4"/>
    </row>
    <row r="8" spans="2:16" x14ac:dyDescent="0.25">
      <c r="C8" s="3483" t="s">
        <v>76</v>
      </c>
      <c r="D8" s="3001"/>
      <c r="E8" s="47">
        <v>1</v>
      </c>
      <c r="G8" s="10" t="s">
        <v>1875</v>
      </c>
      <c r="H8" s="10"/>
      <c r="I8" s="10"/>
      <c r="J8" s="10"/>
      <c r="K8" s="10"/>
      <c r="L8" s="10"/>
      <c r="M8" s="10"/>
      <c r="N8" s="10"/>
      <c r="O8" s="10"/>
      <c r="P8" s="10"/>
    </row>
    <row r="9" spans="2:16" x14ac:dyDescent="0.25">
      <c r="C9" s="3483" t="s">
        <v>77</v>
      </c>
      <c r="D9" s="3001"/>
      <c r="E9" s="47">
        <v>0</v>
      </c>
      <c r="G9" s="10" t="s">
        <v>1875</v>
      </c>
      <c r="H9" s="10"/>
      <c r="I9" s="10"/>
      <c r="J9" s="10"/>
      <c r="K9" s="10"/>
      <c r="L9" s="10"/>
      <c r="M9" s="10"/>
      <c r="N9" s="10"/>
      <c r="O9" s="10"/>
      <c r="P9" s="10"/>
    </row>
    <row r="10" spans="2:16" x14ac:dyDescent="0.25">
      <c r="C10" s="3483" t="s">
        <v>78</v>
      </c>
      <c r="D10" s="3001"/>
      <c r="E10" s="47">
        <v>0</v>
      </c>
      <c r="G10" s="10" t="s">
        <v>25</v>
      </c>
      <c r="H10" s="10"/>
      <c r="I10" s="10"/>
      <c r="J10" s="10"/>
      <c r="K10" s="10"/>
      <c r="L10" s="10"/>
      <c r="M10" s="10"/>
      <c r="N10" s="10"/>
      <c r="O10" s="10"/>
      <c r="P10" s="10"/>
    </row>
    <row r="11" spans="2:16" ht="15.75" thickBot="1" x14ac:dyDescent="0.3">
      <c r="C11" s="3483" t="s">
        <v>284</v>
      </c>
      <c r="D11" s="3001"/>
      <c r="E11" s="56">
        <v>4</v>
      </c>
      <c r="G11" s="10" t="s">
        <v>25</v>
      </c>
      <c r="H11" s="10"/>
      <c r="I11" s="10"/>
      <c r="J11" s="10"/>
      <c r="K11" s="10"/>
      <c r="L11" s="10"/>
      <c r="M11" s="10"/>
      <c r="N11" s="10"/>
      <c r="O11" s="10"/>
      <c r="P11" s="10"/>
    </row>
    <row r="12" spans="2:16" ht="15.75" thickBot="1" x14ac:dyDescent="0.3">
      <c r="C12" s="3483" t="s">
        <v>1944</v>
      </c>
      <c r="D12" s="3483"/>
      <c r="E12" s="3483"/>
      <c r="F12" s="4" t="s">
        <v>25</v>
      </c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2:16" x14ac:dyDescent="0.25">
      <c r="C13" s="3483" t="s">
        <v>22</v>
      </c>
      <c r="D13" s="3001"/>
      <c r="E13" s="98">
        <v>1102</v>
      </c>
      <c r="F13" s="3705" t="s">
        <v>1944</v>
      </c>
      <c r="G13" s="3131"/>
      <c r="H13" s="22" t="s">
        <v>298</v>
      </c>
      <c r="I13" s="22"/>
      <c r="J13" s="22"/>
      <c r="K13" s="22"/>
      <c r="L13" s="22"/>
      <c r="M13" s="22"/>
      <c r="N13" s="22"/>
      <c r="O13" s="22"/>
      <c r="P13" s="22"/>
    </row>
    <row r="14" spans="2:16" ht="15.75" thickBot="1" x14ac:dyDescent="0.3"/>
    <row r="15" spans="2:16" ht="15.75" customHeight="1" thickBot="1" x14ac:dyDescent="0.3">
      <c r="B15" s="3009" t="s">
        <v>107</v>
      </c>
      <c r="C15" s="3010"/>
      <c r="D15" s="3010"/>
      <c r="E15" s="3010"/>
      <c r="F15" s="3011"/>
      <c r="G15" s="3524" t="s">
        <v>302</v>
      </c>
      <c r="H15" s="3526"/>
      <c r="I15" s="3711" t="s">
        <v>22</v>
      </c>
      <c r="J15" s="3394" t="s">
        <v>7</v>
      </c>
      <c r="K15" s="3394" t="s">
        <v>678</v>
      </c>
      <c r="L15" s="3708" t="s">
        <v>13</v>
      </c>
      <c r="M15" s="3703" t="s">
        <v>129</v>
      </c>
      <c r="N15" s="3703" t="s">
        <v>130</v>
      </c>
      <c r="O15" s="3703" t="s">
        <v>303</v>
      </c>
      <c r="P15" s="3703" t="s">
        <v>1</v>
      </c>
    </row>
    <row r="16" spans="2:16" ht="15.75" thickBot="1" x14ac:dyDescent="0.3">
      <c r="B16" s="100" t="s">
        <v>671</v>
      </c>
      <c r="C16" s="100" t="s">
        <v>299</v>
      </c>
      <c r="D16" s="100" t="s">
        <v>300</v>
      </c>
      <c r="E16" s="100" t="s">
        <v>301</v>
      </c>
      <c r="F16" s="100" t="s">
        <v>6</v>
      </c>
      <c r="G16" s="3701"/>
      <c r="H16" s="3702"/>
      <c r="I16" s="3712"/>
      <c r="J16" s="3481"/>
      <c r="K16" s="3481"/>
      <c r="L16" s="3709"/>
      <c r="M16" s="3710"/>
      <c r="N16" s="3704"/>
      <c r="O16" s="3704"/>
      <c r="P16" s="3704"/>
    </row>
    <row r="17" spans="1:195" s="215" customFormat="1" ht="15.75" thickBot="1" x14ac:dyDescent="0.3">
      <c r="A17" s="1246"/>
      <c r="B17" s="131">
        <v>1</v>
      </c>
      <c r="C17" s="573">
        <v>2</v>
      </c>
      <c r="D17" s="573">
        <v>3</v>
      </c>
      <c r="E17" s="573">
        <v>4</v>
      </c>
      <c r="F17" s="573">
        <v>5</v>
      </c>
      <c r="G17" s="3706">
        <v>6</v>
      </c>
      <c r="H17" s="3707"/>
      <c r="I17" s="575">
        <v>7</v>
      </c>
      <c r="J17" s="575">
        <v>8</v>
      </c>
      <c r="K17" s="575">
        <v>9</v>
      </c>
      <c r="L17" s="574">
        <v>10</v>
      </c>
      <c r="M17" s="574">
        <v>11</v>
      </c>
      <c r="N17" s="574">
        <v>12</v>
      </c>
      <c r="O17" s="574">
        <v>13</v>
      </c>
      <c r="P17" s="574">
        <v>14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</row>
    <row r="18" spans="1:195" x14ac:dyDescent="0.25">
      <c r="B18" s="70">
        <v>2</v>
      </c>
      <c r="C18" s="515">
        <v>6</v>
      </c>
      <c r="D18" s="541"/>
      <c r="E18" s="541"/>
      <c r="F18" s="549"/>
      <c r="G18" s="214" t="s">
        <v>807</v>
      </c>
      <c r="H18" s="18"/>
      <c r="I18" s="71"/>
      <c r="J18" s="577"/>
      <c r="K18" s="83"/>
      <c r="L18" s="511"/>
      <c r="M18" s="220"/>
      <c r="N18" s="220"/>
      <c r="O18" s="220"/>
      <c r="P18" s="220"/>
    </row>
    <row r="19" spans="1:195" x14ac:dyDescent="0.25">
      <c r="B19" s="49">
        <v>2</v>
      </c>
      <c r="C19" s="514">
        <v>6</v>
      </c>
      <c r="D19" s="353">
        <v>1</v>
      </c>
      <c r="E19" s="12"/>
      <c r="F19" s="342"/>
      <c r="G19" s="38" t="s">
        <v>745</v>
      </c>
      <c r="H19" s="16"/>
      <c r="I19" s="38"/>
      <c r="J19" s="556"/>
      <c r="K19" s="40"/>
      <c r="L19" s="35"/>
      <c r="M19" s="47"/>
      <c r="N19" s="47"/>
      <c r="O19" s="47"/>
      <c r="P19" s="47"/>
    </row>
    <row r="20" spans="1:195" x14ac:dyDescent="0.25">
      <c r="B20" s="49">
        <v>2</v>
      </c>
      <c r="C20" s="518">
        <v>6</v>
      </c>
      <c r="D20" s="8">
        <v>1</v>
      </c>
      <c r="E20" s="8">
        <v>1</v>
      </c>
      <c r="F20" s="67"/>
      <c r="G20" s="36" t="s">
        <v>887</v>
      </c>
      <c r="H20" s="10"/>
      <c r="I20" s="524">
        <v>1102</v>
      </c>
      <c r="J20" s="48">
        <v>20</v>
      </c>
      <c r="K20" s="525">
        <v>1955</v>
      </c>
      <c r="L20" s="525">
        <v>100</v>
      </c>
      <c r="M20" s="47" t="s">
        <v>595</v>
      </c>
      <c r="N20" s="47"/>
      <c r="O20" s="47"/>
      <c r="P20" s="75">
        <v>50000</v>
      </c>
    </row>
    <row r="21" spans="1:195" x14ac:dyDescent="0.25">
      <c r="B21" s="47"/>
      <c r="C21" s="11"/>
      <c r="D21" s="6"/>
      <c r="E21" s="6"/>
      <c r="F21" s="67"/>
      <c r="G21" s="36"/>
      <c r="H21" s="10"/>
      <c r="I21" s="38"/>
      <c r="J21" s="556"/>
      <c r="K21" s="40"/>
      <c r="L21" s="40"/>
      <c r="M21" s="47"/>
      <c r="N21" s="47"/>
      <c r="O21" s="47"/>
      <c r="P21" s="47"/>
    </row>
    <row r="22" spans="1:195" x14ac:dyDescent="0.25">
      <c r="B22" s="47"/>
      <c r="C22" s="11"/>
      <c r="D22" s="6"/>
      <c r="E22" s="6"/>
      <c r="F22" s="67"/>
      <c r="G22" s="36"/>
      <c r="H22" s="10"/>
      <c r="I22" s="36"/>
      <c r="J22" s="47"/>
      <c r="K22" s="35"/>
      <c r="L22" s="35"/>
      <c r="M22" s="47"/>
      <c r="N22" s="47"/>
      <c r="O22" s="47"/>
      <c r="P22" s="47"/>
    </row>
    <row r="23" spans="1:195" x14ac:dyDescent="0.25">
      <c r="B23" s="47"/>
      <c r="C23" s="11"/>
      <c r="D23" s="6"/>
      <c r="E23" s="6"/>
      <c r="F23" s="67"/>
      <c r="G23" s="36"/>
      <c r="H23" s="10"/>
      <c r="I23" s="36"/>
      <c r="J23" s="47"/>
      <c r="K23" s="35"/>
      <c r="L23" s="35"/>
      <c r="M23" s="47"/>
      <c r="N23" s="47"/>
      <c r="O23" s="47"/>
      <c r="P23" s="47"/>
    </row>
    <row r="24" spans="1:195" x14ac:dyDescent="0.25">
      <c r="B24" s="47"/>
      <c r="C24" s="11"/>
      <c r="D24" s="6"/>
      <c r="E24" s="6"/>
      <c r="F24" s="67"/>
      <c r="G24" s="36"/>
      <c r="H24" s="10"/>
      <c r="I24" s="36"/>
      <c r="J24" s="47"/>
      <c r="K24" s="35"/>
      <c r="L24" s="35"/>
      <c r="M24" s="47"/>
      <c r="N24" s="47"/>
      <c r="O24" s="47"/>
      <c r="P24" s="47"/>
    </row>
    <row r="25" spans="1:195" x14ac:dyDescent="0.25">
      <c r="B25" s="47"/>
      <c r="C25" s="11"/>
      <c r="D25" s="6"/>
      <c r="E25" s="6"/>
      <c r="F25" s="67"/>
      <c r="G25" s="36"/>
      <c r="H25" s="10"/>
      <c r="I25" s="36"/>
      <c r="J25" s="47"/>
      <c r="K25" s="35"/>
      <c r="L25" s="35"/>
      <c r="M25" s="47"/>
      <c r="N25" s="47"/>
      <c r="O25" s="47"/>
      <c r="P25" s="47"/>
    </row>
    <row r="26" spans="1:195" x14ac:dyDescent="0.25">
      <c r="B26" s="47"/>
      <c r="C26" s="11"/>
      <c r="D26" s="6"/>
      <c r="E26" s="6"/>
      <c r="F26" s="67"/>
      <c r="G26" s="36"/>
      <c r="H26" s="10"/>
      <c r="I26" s="36"/>
      <c r="J26" s="47"/>
      <c r="K26" s="35"/>
      <c r="L26" s="35"/>
      <c r="M26" s="47"/>
      <c r="N26" s="47"/>
      <c r="O26" s="47"/>
      <c r="P26" s="47"/>
    </row>
    <row r="27" spans="1:195" x14ac:dyDescent="0.25">
      <c r="B27" s="47"/>
      <c r="C27" s="11"/>
      <c r="D27" s="6"/>
      <c r="E27" s="6"/>
      <c r="F27" s="67"/>
      <c r="G27" s="36"/>
      <c r="H27" s="10"/>
      <c r="I27" s="36"/>
      <c r="J27" s="47"/>
      <c r="K27" s="35"/>
      <c r="L27" s="35"/>
      <c r="M27" s="47"/>
      <c r="N27" s="47"/>
      <c r="O27" s="47"/>
      <c r="P27" s="47"/>
    </row>
    <row r="28" spans="1:195" x14ac:dyDescent="0.25">
      <c r="B28" s="47"/>
      <c r="C28" s="11"/>
      <c r="D28" s="6"/>
      <c r="E28" s="6"/>
      <c r="F28" s="67"/>
      <c r="G28" s="69"/>
      <c r="H28" s="4"/>
      <c r="I28" s="36"/>
      <c r="J28" s="47"/>
      <c r="K28" s="35"/>
      <c r="L28" s="35"/>
      <c r="M28" s="47"/>
      <c r="N28" s="47"/>
      <c r="O28" s="47"/>
      <c r="P28" s="47"/>
    </row>
    <row r="29" spans="1:195" x14ac:dyDescent="0.25">
      <c r="B29" s="47"/>
      <c r="C29" s="11"/>
      <c r="D29" s="6"/>
      <c r="E29" s="6"/>
      <c r="F29" s="67"/>
      <c r="G29" s="36"/>
      <c r="H29" s="10"/>
      <c r="I29" s="36"/>
      <c r="J29" s="47"/>
      <c r="K29" s="35"/>
      <c r="L29" s="35"/>
      <c r="M29" s="47"/>
      <c r="N29" s="47"/>
      <c r="O29" s="47"/>
      <c r="P29" s="47"/>
    </row>
    <row r="30" spans="1:195" x14ac:dyDescent="0.25">
      <c r="B30" s="47"/>
      <c r="C30" s="11"/>
      <c r="D30" s="6"/>
      <c r="E30" s="6"/>
      <c r="F30" s="67"/>
      <c r="G30" s="36"/>
      <c r="H30" s="10"/>
      <c r="I30" s="36"/>
      <c r="J30" s="47"/>
      <c r="K30" s="35"/>
      <c r="L30" s="35"/>
      <c r="M30" s="47"/>
      <c r="N30" s="47"/>
      <c r="O30" s="47"/>
      <c r="P30" s="47"/>
    </row>
    <row r="31" spans="1:195" x14ac:dyDescent="0.25">
      <c r="B31" s="47"/>
      <c r="C31" s="11"/>
      <c r="D31" s="6"/>
      <c r="E31" s="6"/>
      <c r="F31" s="67"/>
      <c r="G31" s="36"/>
      <c r="H31" s="10"/>
      <c r="I31" s="36"/>
      <c r="J31" s="47"/>
      <c r="K31" s="35"/>
      <c r="L31" s="35"/>
      <c r="M31" s="47"/>
      <c r="N31" s="47"/>
      <c r="O31" s="47"/>
      <c r="P31" s="47"/>
    </row>
    <row r="32" spans="1:195" x14ac:dyDescent="0.25">
      <c r="B32" s="47"/>
      <c r="C32" s="11"/>
      <c r="D32" s="6"/>
      <c r="E32" s="6"/>
      <c r="F32" s="67"/>
      <c r="G32" s="36"/>
      <c r="H32" s="10"/>
      <c r="I32" s="36"/>
      <c r="J32" s="47"/>
      <c r="K32" s="35"/>
      <c r="L32" s="35"/>
      <c r="M32" s="47"/>
      <c r="N32" s="47"/>
      <c r="O32" s="47"/>
      <c r="P32" s="47"/>
    </row>
    <row r="33" spans="2:16" x14ac:dyDescent="0.25">
      <c r="B33" s="47"/>
      <c r="C33" s="11"/>
      <c r="D33" s="6"/>
      <c r="E33" s="6"/>
      <c r="F33" s="67"/>
      <c r="G33" s="36"/>
      <c r="H33" s="10"/>
      <c r="I33" s="36"/>
      <c r="J33" s="47"/>
      <c r="K33" s="35"/>
      <c r="L33" s="35"/>
      <c r="M33" s="47"/>
      <c r="N33" s="47"/>
      <c r="O33" s="47"/>
      <c r="P33" s="47"/>
    </row>
    <row r="34" spans="2:16" x14ac:dyDescent="0.25">
      <c r="B34" s="47"/>
      <c r="C34" s="11"/>
      <c r="D34" s="6"/>
      <c r="E34" s="6"/>
      <c r="F34" s="67"/>
      <c r="G34" s="36"/>
      <c r="H34" s="10"/>
      <c r="I34" s="36"/>
      <c r="J34" s="47"/>
      <c r="K34" s="35"/>
      <c r="L34" s="35"/>
      <c r="M34" s="47"/>
      <c r="N34" s="47"/>
      <c r="O34" s="47"/>
      <c r="P34" s="47"/>
    </row>
    <row r="35" spans="2:16" x14ac:dyDescent="0.25">
      <c r="B35" s="47"/>
      <c r="C35" s="11"/>
      <c r="D35" s="6"/>
      <c r="E35" s="6"/>
      <c r="F35" s="67"/>
      <c r="G35" s="36"/>
      <c r="H35" s="10"/>
      <c r="I35" s="36"/>
      <c r="J35" s="47"/>
      <c r="K35" s="35"/>
      <c r="L35" s="35"/>
      <c r="M35" s="47"/>
      <c r="N35" s="47"/>
      <c r="O35" s="47"/>
      <c r="P35" s="47"/>
    </row>
    <row r="36" spans="2:16" x14ac:dyDescent="0.25">
      <c r="B36" s="47"/>
      <c r="C36" s="11"/>
      <c r="D36" s="6"/>
      <c r="E36" s="6"/>
      <c r="F36" s="67"/>
      <c r="G36" s="36"/>
      <c r="H36" s="10"/>
      <c r="I36" s="36"/>
      <c r="J36" s="47"/>
      <c r="K36" s="35"/>
      <c r="L36" s="35"/>
      <c r="M36" s="47"/>
      <c r="N36" s="47"/>
      <c r="O36" s="47"/>
      <c r="P36" s="47"/>
    </row>
    <row r="37" spans="2:16" ht="15.75" thickBot="1" x14ac:dyDescent="0.3">
      <c r="B37" s="56"/>
      <c r="C37" s="463"/>
      <c r="D37" s="106"/>
      <c r="E37" s="106"/>
      <c r="F37" s="107"/>
      <c r="G37" s="63"/>
      <c r="H37" s="64"/>
      <c r="I37" s="41"/>
      <c r="J37" s="56"/>
      <c r="K37" s="43"/>
      <c r="L37" s="68"/>
      <c r="M37" s="56"/>
      <c r="N37" s="56"/>
      <c r="O37" s="56"/>
      <c r="P37" s="141"/>
    </row>
    <row r="38" spans="2:16" ht="15.75" thickBot="1" x14ac:dyDescent="0.3">
      <c r="O38" s="92" t="s">
        <v>99</v>
      </c>
      <c r="P38" s="115">
        <f>SUM(P20:P37)</f>
        <v>50000</v>
      </c>
    </row>
    <row r="39" spans="2:16" x14ac:dyDescent="0.25">
      <c r="D39" s="4"/>
      <c r="E39" s="4"/>
      <c r="F39" s="4"/>
      <c r="H39" s="4"/>
      <c r="I39" s="4"/>
      <c r="J39" s="4"/>
      <c r="K39" s="4"/>
      <c r="L39" s="4"/>
      <c r="N39" s="4"/>
      <c r="O39" s="4"/>
    </row>
    <row r="40" spans="2:16" x14ac:dyDescent="0.25">
      <c r="D40" s="3447" t="s">
        <v>294</v>
      </c>
      <c r="E40" s="3447"/>
      <c r="F40" s="3447"/>
      <c r="H40" s="3447" t="s">
        <v>304</v>
      </c>
      <c r="I40" s="3447"/>
      <c r="J40" s="3447"/>
      <c r="K40" s="3447"/>
      <c r="L40" s="3447"/>
      <c r="N40" s="3447" t="s">
        <v>305</v>
      </c>
      <c r="O40" s="3447"/>
    </row>
    <row r="41" spans="2:16" x14ac:dyDescent="0.25">
      <c r="P41">
        <v>63</v>
      </c>
    </row>
  </sheetData>
  <mergeCells count="26">
    <mergeCell ref="N40:O40"/>
    <mergeCell ref="H40:L40"/>
    <mergeCell ref="D40:F40"/>
    <mergeCell ref="G17:H17"/>
    <mergeCell ref="G15:H16"/>
    <mergeCell ref="L15:L16"/>
    <mergeCell ref="M15:M16"/>
    <mergeCell ref="N15:N16"/>
    <mergeCell ref="O15:O16"/>
    <mergeCell ref="B15:F15"/>
    <mergeCell ref="I15:I16"/>
    <mergeCell ref="J15:J16"/>
    <mergeCell ref="K15:K16"/>
    <mergeCell ref="C1:P1"/>
    <mergeCell ref="C2:P2"/>
    <mergeCell ref="C3:P3"/>
    <mergeCell ref="C4:P4"/>
    <mergeCell ref="P15:P16"/>
    <mergeCell ref="C9:D9"/>
    <mergeCell ref="C10:D10"/>
    <mergeCell ref="C11:D11"/>
    <mergeCell ref="C12:E12"/>
    <mergeCell ref="C13:D13"/>
    <mergeCell ref="C7:D7"/>
    <mergeCell ref="C8:D8"/>
    <mergeCell ref="F13:G13"/>
  </mergeCells>
  <pageMargins left="0.48" right="0.70866141732283472" top="0.74803149606299213" bottom="0.74803149606299213" header="0.31496062992125984" footer="0.31496062992125984"/>
  <pageSetup paperSize="5" scale="8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9">
    <pageSetUpPr fitToPage="1"/>
  </sheetPr>
  <dimension ref="A1:L30"/>
  <sheetViews>
    <sheetView zoomScale="110" zoomScaleNormal="110" workbookViewId="0">
      <selection activeCell="J18" sqref="J18"/>
    </sheetView>
  </sheetViews>
  <sheetFormatPr baseColWidth="10" defaultRowHeight="15" x14ac:dyDescent="0.25"/>
  <cols>
    <col min="1" max="1" width="4.85546875" style="1246" customWidth="1"/>
    <col min="5" max="5" width="13.7109375" customWidth="1"/>
    <col min="9" max="9" width="13.85546875" customWidth="1"/>
    <col min="10" max="10" width="12.85546875" customWidth="1"/>
    <col min="13" max="13" width="14.28515625" customWidth="1"/>
  </cols>
  <sheetData>
    <row r="1" spans="2:12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  <c r="J1" s="3483"/>
      <c r="K1" s="3483"/>
      <c r="L1" s="3483"/>
    </row>
    <row r="2" spans="2:12" x14ac:dyDescent="0.25">
      <c r="B2" s="3483" t="s">
        <v>0</v>
      </c>
      <c r="C2" s="3483"/>
      <c r="D2" s="3483"/>
      <c r="E2" s="3483"/>
      <c r="F2" s="3483"/>
      <c r="G2" s="3483"/>
      <c r="H2" s="3483"/>
      <c r="I2" s="3483"/>
      <c r="J2" s="3483"/>
      <c r="K2" s="3483"/>
      <c r="L2" s="3483"/>
    </row>
    <row r="3" spans="2:12" x14ac:dyDescent="0.25">
      <c r="B3" s="3412" t="s">
        <v>1739</v>
      </c>
      <c r="C3" s="3412"/>
      <c r="D3" s="3412"/>
      <c r="E3" s="3412"/>
      <c r="F3" s="3412"/>
      <c r="G3" s="3412"/>
      <c r="H3" s="3412"/>
      <c r="I3" s="3412"/>
      <c r="J3" s="3412"/>
      <c r="K3" s="3412"/>
      <c r="L3" s="3412"/>
    </row>
    <row r="4" spans="2:12" x14ac:dyDescent="0.25">
      <c r="B4" s="3447" t="s">
        <v>2457</v>
      </c>
      <c r="C4" s="3447"/>
      <c r="D4" s="3447"/>
      <c r="E4" s="3447"/>
      <c r="F4" s="3447"/>
      <c r="G4" s="3447"/>
      <c r="H4" s="3447"/>
      <c r="I4" s="3447"/>
      <c r="J4" s="3447"/>
      <c r="K4" s="3447"/>
      <c r="L4" s="3447"/>
    </row>
    <row r="5" spans="2:12" x14ac:dyDescent="0.25">
      <c r="B5" s="825" t="s">
        <v>596</v>
      </c>
      <c r="C5" s="1246"/>
      <c r="D5" s="1246"/>
      <c r="E5" s="1246"/>
      <c r="F5" s="1246"/>
      <c r="G5" s="1246"/>
      <c r="H5" s="1246"/>
      <c r="I5" s="1246"/>
      <c r="J5" s="1246"/>
      <c r="K5" s="1246"/>
      <c r="L5" s="1246"/>
    </row>
    <row r="6" spans="2:12" ht="15.75" thickBot="1" x14ac:dyDescent="0.3">
      <c r="B6" s="1246"/>
      <c r="C6" s="1246"/>
      <c r="D6" s="1246"/>
      <c r="E6" s="1246"/>
      <c r="F6" s="1246"/>
      <c r="G6" s="1246"/>
      <c r="H6" s="1246"/>
      <c r="I6" s="1246"/>
      <c r="J6" s="1246"/>
      <c r="K6" s="1246"/>
      <c r="L6" s="1246"/>
    </row>
    <row r="7" spans="2:12" x14ac:dyDescent="0.25">
      <c r="B7" s="1" t="s">
        <v>4</v>
      </c>
      <c r="C7" s="192"/>
      <c r="D7" s="70">
        <v>7122</v>
      </c>
      <c r="E7" s="1498" t="s">
        <v>2018</v>
      </c>
      <c r="F7" s="1266" t="s">
        <v>105</v>
      </c>
      <c r="G7" s="1266"/>
      <c r="H7" s="1266"/>
      <c r="I7" s="1266"/>
      <c r="J7" s="1246"/>
      <c r="K7" s="1246"/>
      <c r="L7" s="1246"/>
    </row>
    <row r="8" spans="2:12" x14ac:dyDescent="0.25">
      <c r="B8" s="92" t="s">
        <v>2085</v>
      </c>
      <c r="C8" s="92"/>
      <c r="D8" s="92"/>
      <c r="E8" s="92"/>
      <c r="F8" s="1266"/>
      <c r="G8" s="1266"/>
      <c r="H8" s="1246"/>
      <c r="I8" s="1247"/>
      <c r="J8" s="1246"/>
      <c r="K8" s="1246"/>
      <c r="L8" s="1246"/>
    </row>
    <row r="9" spans="2:12" x14ac:dyDescent="0.25">
      <c r="B9" s="92" t="s">
        <v>42</v>
      </c>
      <c r="C9" s="1332" t="s">
        <v>598</v>
      </c>
      <c r="D9" s="3715" t="s">
        <v>1876</v>
      </c>
      <c r="E9" s="3676"/>
      <c r="F9" s="3676"/>
      <c r="G9" s="3676"/>
      <c r="H9" s="3676"/>
      <c r="I9" s="1246"/>
      <c r="J9" s="1246"/>
      <c r="K9" s="1246"/>
      <c r="L9" s="1246"/>
    </row>
    <row r="10" spans="2:12" x14ac:dyDescent="0.25">
      <c r="B10" s="3713" t="s">
        <v>2017</v>
      </c>
      <c r="C10" s="3713"/>
      <c r="D10" s="3714"/>
      <c r="E10" s="92" t="s">
        <v>1787</v>
      </c>
      <c r="F10" s="1497"/>
      <c r="G10" s="1246"/>
      <c r="H10" s="1246"/>
      <c r="I10" s="1246"/>
      <c r="J10" s="1246"/>
      <c r="K10" s="1246"/>
      <c r="L10" s="1246"/>
    </row>
    <row r="11" spans="2:12" ht="15.75" thickBot="1" x14ac:dyDescent="0.3">
      <c r="B11" s="1246"/>
      <c r="C11" s="1246"/>
      <c r="D11" s="1246"/>
      <c r="E11" s="1246"/>
      <c r="F11" s="1246"/>
      <c r="G11" s="1246"/>
      <c r="H11" s="1246"/>
      <c r="I11" s="1246"/>
      <c r="J11" s="1246"/>
      <c r="K11" s="1246"/>
      <c r="L11" s="1246"/>
    </row>
    <row r="12" spans="2:12" ht="15.75" thickBot="1" x14ac:dyDescent="0.3">
      <c r="B12" s="3522" t="s">
        <v>601</v>
      </c>
      <c r="C12" s="3524" t="s">
        <v>602</v>
      </c>
      <c r="D12" s="3525"/>
      <c r="E12" s="3525"/>
      <c r="F12" s="3525"/>
      <c r="G12" s="3526"/>
      <c r="H12" s="3009" t="s">
        <v>603</v>
      </c>
      <c r="I12" s="3010"/>
      <c r="J12" s="3011"/>
      <c r="K12" s="1246"/>
      <c r="L12" s="1246"/>
    </row>
    <row r="13" spans="2:12" ht="45.75" thickBot="1" x14ac:dyDescent="0.3">
      <c r="B13" s="3523"/>
      <c r="C13" s="3527"/>
      <c r="D13" s="3528"/>
      <c r="E13" s="3528"/>
      <c r="F13" s="3528"/>
      <c r="G13" s="3529"/>
      <c r="H13" s="100" t="s">
        <v>194</v>
      </c>
      <c r="I13" s="1496" t="s">
        <v>2132</v>
      </c>
      <c r="J13" s="1496" t="s">
        <v>604</v>
      </c>
      <c r="K13" s="1246"/>
      <c r="L13" s="1246"/>
    </row>
    <row r="14" spans="2:12" ht="15.75" thickBot="1" x14ac:dyDescent="0.3">
      <c r="B14" s="50">
        <v>2</v>
      </c>
      <c r="C14" s="3510" t="s">
        <v>2284</v>
      </c>
      <c r="D14" s="3511"/>
      <c r="E14" s="3511"/>
      <c r="F14" s="3511"/>
      <c r="G14" s="3716"/>
      <c r="H14" s="1282"/>
      <c r="I14" s="1674">
        <v>328991</v>
      </c>
      <c r="J14" s="1674">
        <v>208728.95999999999</v>
      </c>
      <c r="K14" s="1246"/>
      <c r="L14" s="1246"/>
    </row>
    <row r="15" spans="2:12" ht="16.5" thickBot="1" x14ac:dyDescent="0.3">
      <c r="B15" s="50">
        <v>3</v>
      </c>
      <c r="C15" s="3510" t="s">
        <v>2036</v>
      </c>
      <c r="D15" s="3511"/>
      <c r="E15" s="3511"/>
      <c r="F15" s="3511"/>
      <c r="G15" s="3716"/>
      <c r="H15" s="1279"/>
      <c r="I15" s="1502">
        <v>235925.74</v>
      </c>
      <c r="J15" s="1502">
        <v>406905.55</v>
      </c>
      <c r="K15" s="1246"/>
      <c r="L15" s="1246"/>
    </row>
    <row r="16" spans="2:12" ht="15.75" thickBot="1" x14ac:dyDescent="0.3">
      <c r="B16" s="50">
        <v>4</v>
      </c>
      <c r="C16" s="3510" t="s">
        <v>2046</v>
      </c>
      <c r="D16" s="3511"/>
      <c r="E16" s="3511"/>
      <c r="F16" s="3511"/>
      <c r="G16" s="3716"/>
      <c r="H16" s="1279"/>
      <c r="I16" s="75">
        <v>1050000</v>
      </c>
      <c r="J16" s="1633">
        <v>544920.69999999995</v>
      </c>
      <c r="K16" s="1246"/>
      <c r="L16" s="1246"/>
    </row>
    <row r="17" spans="2:12" ht="15.75" thickBot="1" x14ac:dyDescent="0.3">
      <c r="B17" s="1286"/>
      <c r="C17" s="3510"/>
      <c r="D17" s="3511"/>
      <c r="E17" s="3511"/>
      <c r="F17" s="3511"/>
      <c r="G17" s="3716"/>
      <c r="H17" s="1279"/>
      <c r="I17" s="1286"/>
      <c r="J17" s="1286"/>
      <c r="K17" s="1246"/>
      <c r="L17" s="1246"/>
    </row>
    <row r="18" spans="2:12" ht="15.75" thickBot="1" x14ac:dyDescent="0.3">
      <c r="B18" s="48"/>
      <c r="C18" s="3510"/>
      <c r="D18" s="3511"/>
      <c r="E18" s="3511"/>
      <c r="F18" s="3511"/>
      <c r="G18" s="3716"/>
      <c r="H18" s="36"/>
      <c r="I18" s="47"/>
      <c r="J18" s="1633"/>
      <c r="K18" s="1246"/>
      <c r="L18" s="1246"/>
    </row>
    <row r="19" spans="2:12" ht="15.75" thickBot="1" x14ac:dyDescent="0.3">
      <c r="B19" s="1286"/>
      <c r="C19" s="3510"/>
      <c r="D19" s="3511"/>
      <c r="E19" s="3511"/>
      <c r="F19" s="3511"/>
      <c r="G19" s="3716"/>
      <c r="H19" s="1279"/>
      <c r="I19" s="1286"/>
      <c r="J19" s="1286"/>
      <c r="K19" s="1246"/>
      <c r="L19" s="1246"/>
    </row>
    <row r="20" spans="2:12" ht="15.75" thickBot="1" x14ac:dyDescent="0.3">
      <c r="B20" s="1286"/>
      <c r="C20" s="3510"/>
      <c r="D20" s="3511"/>
      <c r="E20" s="3511"/>
      <c r="F20" s="3511"/>
      <c r="G20" s="3716"/>
      <c r="H20" s="1279"/>
      <c r="I20" s="1286"/>
      <c r="J20" s="1286"/>
      <c r="K20" s="1246"/>
      <c r="L20" s="1246"/>
    </row>
    <row r="21" spans="2:12" ht="15.75" thickBot="1" x14ac:dyDescent="0.3">
      <c r="B21" s="1286"/>
      <c r="C21" s="3510"/>
      <c r="D21" s="3511"/>
      <c r="E21" s="3511"/>
      <c r="F21" s="3511"/>
      <c r="G21" s="3716"/>
      <c r="H21" s="1279"/>
      <c r="I21" s="1286"/>
      <c r="J21" s="1286"/>
      <c r="K21" s="1246"/>
      <c r="L21" s="1246"/>
    </row>
    <row r="22" spans="2:12" ht="15.75" thickBot="1" x14ac:dyDescent="0.3">
      <c r="B22" s="1286"/>
      <c r="C22" s="3510"/>
      <c r="D22" s="3511"/>
      <c r="E22" s="3511"/>
      <c r="F22" s="3511"/>
      <c r="G22" s="3716"/>
      <c r="H22" s="1279"/>
      <c r="I22" s="1286"/>
      <c r="J22" s="1286"/>
      <c r="K22" s="1246"/>
      <c r="L22" s="1246"/>
    </row>
    <row r="23" spans="2:12" ht="15.75" thickBot="1" x14ac:dyDescent="0.3">
      <c r="B23" s="1286"/>
      <c r="C23" s="3510"/>
      <c r="D23" s="3511"/>
      <c r="E23" s="3511"/>
      <c r="F23" s="3511"/>
      <c r="G23" s="3716"/>
      <c r="H23" s="1279"/>
      <c r="I23" s="1286"/>
      <c r="J23" s="1286"/>
      <c r="K23" s="1246"/>
      <c r="L23" s="1246"/>
    </row>
    <row r="24" spans="2:12" ht="15.75" thickBot="1" x14ac:dyDescent="0.3">
      <c r="B24" s="1310"/>
      <c r="C24" s="3510"/>
      <c r="D24" s="3511"/>
      <c r="E24" s="3511"/>
      <c r="F24" s="3511"/>
      <c r="G24" s="3716"/>
      <c r="H24" s="796"/>
      <c r="I24" s="1310"/>
      <c r="J24" s="1310"/>
      <c r="K24" s="1246"/>
      <c r="L24" s="1246"/>
    </row>
    <row r="25" spans="2:12" ht="15.75" thickBot="1" x14ac:dyDescent="0.3">
      <c r="B25" s="3260" t="s">
        <v>194</v>
      </c>
      <c r="C25" s="3212"/>
      <c r="D25" s="3212"/>
      <c r="E25" s="3212"/>
      <c r="F25" s="3212"/>
      <c r="G25" s="3240"/>
      <c r="H25" s="1320"/>
      <c r="I25" s="1308">
        <f>SUM(I14:I24)</f>
        <v>1614916.74</v>
      </c>
      <c r="J25" s="1635">
        <f>SUM(J14:J24)</f>
        <v>1160555.21</v>
      </c>
      <c r="K25" s="1246"/>
      <c r="L25" s="1246"/>
    </row>
    <row r="26" spans="2:12" x14ac:dyDescent="0.25">
      <c r="B26" s="1246"/>
      <c r="C26" s="1246"/>
      <c r="D26" s="1246"/>
      <c r="E26" s="1246"/>
      <c r="F26" s="1246"/>
      <c r="G26" s="1246"/>
      <c r="H26" s="1246"/>
      <c r="I26" s="1246"/>
      <c r="J26" s="1246"/>
      <c r="K26" s="1246"/>
      <c r="L26" s="1246"/>
    </row>
    <row r="27" spans="2:12" x14ac:dyDescent="0.25">
      <c r="B27" s="1250"/>
      <c r="C27" s="1250"/>
      <c r="D27" s="1246"/>
      <c r="E27" s="1250"/>
      <c r="F27" s="1250"/>
      <c r="G27" s="1246"/>
      <c r="H27" s="1250"/>
      <c r="I27" s="1250"/>
      <c r="J27" s="1250"/>
      <c r="K27" s="1246"/>
      <c r="L27" s="1246"/>
    </row>
    <row r="28" spans="2:12" x14ac:dyDescent="0.25">
      <c r="B28" s="3147" t="s">
        <v>135</v>
      </c>
      <c r="C28" s="3147"/>
      <c r="D28" s="1246"/>
      <c r="E28" s="3447" t="s">
        <v>380</v>
      </c>
      <c r="F28" s="3447"/>
      <c r="G28" s="1246"/>
      <c r="H28" s="3447" t="s">
        <v>373</v>
      </c>
      <c r="I28" s="3447"/>
      <c r="J28" s="3447"/>
      <c r="K28" s="1246"/>
      <c r="L28" s="1246"/>
    </row>
    <row r="29" spans="2:12" x14ac:dyDescent="0.25">
      <c r="B29" s="1246"/>
      <c r="C29" s="1246"/>
      <c r="D29" s="1246"/>
      <c r="E29" s="1246"/>
      <c r="F29" s="1246"/>
      <c r="G29" s="1246"/>
      <c r="H29" s="1246"/>
      <c r="I29" s="1246"/>
      <c r="J29" s="1246">
        <v>64</v>
      </c>
      <c r="K29" s="1246"/>
      <c r="L29" s="1246"/>
    </row>
    <row r="30" spans="2:12" x14ac:dyDescent="0.25">
      <c r="B30" s="1246"/>
      <c r="C30" s="1246"/>
      <c r="D30" s="1246"/>
      <c r="E30" s="1246"/>
      <c r="F30" s="1246"/>
      <c r="G30" s="1246"/>
      <c r="H30" s="1246"/>
      <c r="I30" s="1246"/>
      <c r="J30" s="1246"/>
    </row>
  </sheetData>
  <mergeCells count="24">
    <mergeCell ref="C22:G22"/>
    <mergeCell ref="C23:G23"/>
    <mergeCell ref="C24:G24"/>
    <mergeCell ref="C16:G16"/>
    <mergeCell ref="C17:G17"/>
    <mergeCell ref="C18:G18"/>
    <mergeCell ref="C19:G19"/>
    <mergeCell ref="C20:G20"/>
    <mergeCell ref="B25:G25"/>
    <mergeCell ref="B28:C28"/>
    <mergeCell ref="E28:F28"/>
    <mergeCell ref="H28:J28"/>
    <mergeCell ref="B1:L1"/>
    <mergeCell ref="B2:L2"/>
    <mergeCell ref="B3:L3"/>
    <mergeCell ref="B4:L4"/>
    <mergeCell ref="B12:B13"/>
    <mergeCell ref="C12:G13"/>
    <mergeCell ref="H12:J12"/>
    <mergeCell ref="B10:D10"/>
    <mergeCell ref="D9:H9"/>
    <mergeCell ref="C14:G14"/>
    <mergeCell ref="C15:G15"/>
    <mergeCell ref="C21:G21"/>
  </mergeCells>
  <pageMargins left="0.70866141732283472" right="0.70866141732283472" top="0.47244094488188981" bottom="0.74803149606299213" header="0.31496062992125984" footer="0.31496062992125984"/>
  <pageSetup paperSize="9" scale="95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Q37"/>
  <sheetViews>
    <sheetView topLeftCell="C1" zoomScale="80" zoomScaleNormal="80" workbookViewId="0">
      <selection activeCell="P30" sqref="P30"/>
    </sheetView>
  </sheetViews>
  <sheetFormatPr baseColWidth="10" defaultRowHeight="15" x14ac:dyDescent="0.25"/>
  <cols>
    <col min="1" max="1" width="11.5703125" style="1246"/>
    <col min="2" max="2" width="11.5703125" bestFit="1" customWidth="1"/>
    <col min="3" max="3" width="8.28515625" customWidth="1"/>
    <col min="4" max="4" width="7.7109375" customWidth="1"/>
    <col min="5" max="5" width="7.5703125" customWidth="1"/>
    <col min="6" max="6" width="7.7109375" customWidth="1"/>
    <col min="7" max="7" width="7" customWidth="1"/>
    <col min="10" max="10" width="59" customWidth="1"/>
    <col min="11" max="13" width="11.5703125" bestFit="1" customWidth="1"/>
    <col min="14" max="14" width="16.7109375" customWidth="1"/>
    <col min="15" max="15" width="15.7109375" customWidth="1"/>
    <col min="16" max="16" width="17.7109375" customWidth="1"/>
  </cols>
  <sheetData>
    <row r="1" spans="2:16" s="1246" customFormat="1" ht="15.75" thickBot="1" x14ac:dyDescent="0.3"/>
    <row r="2" spans="2:16" ht="26.25" x14ac:dyDescent="0.4">
      <c r="B2" s="2976" t="s">
        <v>2</v>
      </c>
      <c r="C2" s="2977"/>
      <c r="D2" s="2977"/>
      <c r="E2" s="2977"/>
      <c r="F2" s="2977"/>
      <c r="G2" s="2977"/>
      <c r="H2" s="2977"/>
      <c r="I2" s="2977"/>
      <c r="J2" s="2977"/>
      <c r="K2" s="2977"/>
      <c r="L2" s="2977"/>
      <c r="M2" s="2977"/>
      <c r="N2" s="2977"/>
      <c r="O2" s="2977"/>
      <c r="P2" s="2978"/>
    </row>
    <row r="3" spans="2:16" ht="15.75" x14ac:dyDescent="0.25">
      <c r="B3" s="3030" t="s">
        <v>1839</v>
      </c>
      <c r="C3" s="3031"/>
      <c r="D3" s="3031"/>
      <c r="E3" s="3031"/>
      <c r="F3" s="3031"/>
      <c r="G3" s="3031"/>
      <c r="H3" s="3031"/>
      <c r="I3" s="3031"/>
      <c r="J3" s="3031"/>
      <c r="K3" s="3031"/>
      <c r="L3" s="3031"/>
      <c r="M3" s="3031"/>
      <c r="N3" s="3031"/>
      <c r="O3" s="3031"/>
      <c r="P3" s="3032"/>
    </row>
    <row r="4" spans="2:16" ht="15.75" x14ac:dyDescent="0.25">
      <c r="B4" s="3033" t="s">
        <v>0</v>
      </c>
      <c r="C4" s="3034"/>
      <c r="D4" s="3034"/>
      <c r="E4" s="3034"/>
      <c r="F4" s="3034"/>
      <c r="G4" s="3034"/>
      <c r="H4" s="3034"/>
      <c r="I4" s="3034"/>
      <c r="J4" s="3034"/>
      <c r="K4" s="3034"/>
      <c r="L4" s="3034"/>
      <c r="M4" s="3034"/>
      <c r="N4" s="3034"/>
      <c r="O4" s="3034"/>
      <c r="P4" s="3035"/>
    </row>
    <row r="5" spans="2:16" ht="16.5" thickBot="1" x14ac:dyDescent="0.3">
      <c r="B5" s="3024" t="s">
        <v>3</v>
      </c>
      <c r="C5" s="3025"/>
      <c r="D5" s="3025"/>
      <c r="E5" s="3025"/>
      <c r="F5" s="3025"/>
      <c r="G5" s="3025"/>
      <c r="H5" s="3025"/>
      <c r="I5" s="3025"/>
      <c r="J5" s="3025"/>
      <c r="K5" s="3025"/>
      <c r="L5" s="3025"/>
      <c r="M5" s="3025"/>
      <c r="N5" s="3025"/>
      <c r="O5" s="3025"/>
      <c r="P5" s="3026"/>
    </row>
    <row r="6" spans="2:16" x14ac:dyDescent="0.25">
      <c r="B6" s="1274" t="s">
        <v>1435</v>
      </c>
      <c r="C6" s="1275"/>
      <c r="D6" s="1275"/>
      <c r="E6" s="1275"/>
      <c r="F6" s="1395"/>
      <c r="G6" s="1395"/>
      <c r="H6" s="1275"/>
      <c r="I6" s="1275"/>
      <c r="J6" s="1275"/>
      <c r="K6" s="1275"/>
      <c r="L6" s="1275"/>
      <c r="M6" s="1275"/>
      <c r="N6" s="1396"/>
      <c r="O6" s="3036" t="s">
        <v>2454</v>
      </c>
      <c r="P6" s="3037"/>
    </row>
    <row r="7" spans="2:16" x14ac:dyDescent="0.25">
      <c r="B7" s="1288"/>
      <c r="C7" s="1247"/>
      <c r="D7" s="1247"/>
      <c r="E7" s="1247"/>
      <c r="F7" s="1042"/>
      <c r="G7" s="1042"/>
      <c r="H7" s="1247"/>
      <c r="I7" s="1247"/>
      <c r="J7" s="1247"/>
      <c r="K7" s="1247"/>
      <c r="L7" s="1247"/>
      <c r="M7" s="1247"/>
      <c r="N7" s="1043"/>
      <c r="O7" s="1044"/>
      <c r="P7" s="1316" t="s">
        <v>1436</v>
      </c>
    </row>
    <row r="8" spans="2:16" x14ac:dyDescent="0.25">
      <c r="B8" s="3038" t="s">
        <v>1460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40"/>
    </row>
    <row r="9" spans="2:16" x14ac:dyDescent="0.25">
      <c r="B9" s="1188" t="s">
        <v>4</v>
      </c>
      <c r="C9" s="1255">
        <v>7122</v>
      </c>
      <c r="D9" s="1247"/>
      <c r="E9" s="1247"/>
      <c r="F9" s="3000"/>
      <c r="G9" s="3000"/>
      <c r="H9" s="3000"/>
      <c r="I9" s="3000"/>
      <c r="J9" s="3000"/>
      <c r="K9" s="1358"/>
      <c r="L9" s="1358"/>
      <c r="M9" s="1358"/>
      <c r="N9" s="1358"/>
      <c r="O9" s="1358"/>
      <c r="P9" s="1363"/>
    </row>
    <row r="10" spans="2:16" ht="15.75" thickBot="1" x14ac:dyDescent="0.3">
      <c r="B10" s="1292"/>
      <c r="C10" s="1293"/>
      <c r="D10" s="1293"/>
      <c r="E10" s="1293"/>
      <c r="F10" s="1397"/>
      <c r="G10" s="1397"/>
      <c r="H10" s="1293"/>
      <c r="I10" s="1293"/>
      <c r="J10" s="3022" t="s">
        <v>1439</v>
      </c>
      <c r="K10" s="3022"/>
      <c r="L10" s="3022"/>
      <c r="M10" s="3022"/>
      <c r="N10" s="3022"/>
      <c r="O10" s="3022"/>
      <c r="P10" s="3023"/>
    </row>
    <row r="11" spans="2:16" ht="15.75" thickBot="1" x14ac:dyDescent="0.3">
      <c r="B11" s="3121" t="s">
        <v>1461</v>
      </c>
      <c r="C11" s="3022"/>
      <c r="D11" s="3022"/>
      <c r="E11" s="3022"/>
      <c r="F11" s="3022"/>
      <c r="G11" s="3023"/>
      <c r="H11" s="3071" t="s">
        <v>1516</v>
      </c>
      <c r="I11" s="3071"/>
      <c r="J11" s="3072"/>
      <c r="K11" s="3122" t="s">
        <v>7</v>
      </c>
      <c r="L11" s="3093" t="s">
        <v>678</v>
      </c>
      <c r="M11" s="3098" t="s">
        <v>14</v>
      </c>
      <c r="N11" s="3080" t="s">
        <v>1441</v>
      </c>
      <c r="O11" s="3124" t="s">
        <v>1464</v>
      </c>
      <c r="P11" s="3084" t="s">
        <v>8</v>
      </c>
    </row>
    <row r="12" spans="2:16" ht="66.75" thickBot="1" x14ac:dyDescent="0.3">
      <c r="B12" s="1430" t="s">
        <v>1480</v>
      </c>
      <c r="C12" s="1418" t="s">
        <v>1481</v>
      </c>
      <c r="D12" s="1408" t="s">
        <v>1482</v>
      </c>
      <c r="E12" s="1409" t="s">
        <v>1483</v>
      </c>
      <c r="F12" s="879" t="s">
        <v>1484</v>
      </c>
      <c r="G12" s="880" t="s">
        <v>1499</v>
      </c>
      <c r="H12" s="3073"/>
      <c r="I12" s="3074"/>
      <c r="J12" s="3075"/>
      <c r="K12" s="3123"/>
      <c r="L12" s="3094"/>
      <c r="M12" s="3099"/>
      <c r="N12" s="3081"/>
      <c r="O12" s="3125"/>
      <c r="P12" s="3085"/>
    </row>
    <row r="13" spans="2:16" ht="15.75" thickBot="1" x14ac:dyDescent="0.3">
      <c r="B13" s="3009">
        <v>1</v>
      </c>
      <c r="C13" s="3010"/>
      <c r="D13" s="3010"/>
      <c r="E13" s="3010"/>
      <c r="F13" s="3010"/>
      <c r="G13" s="3011"/>
      <c r="H13" s="3091">
        <v>2</v>
      </c>
      <c r="I13" s="3091"/>
      <c r="J13" s="3092"/>
      <c r="K13" s="878">
        <v>3</v>
      </c>
      <c r="L13" s="878">
        <v>4</v>
      </c>
      <c r="M13" s="878"/>
      <c r="N13" s="878">
        <v>5</v>
      </c>
      <c r="O13" s="1414">
        <v>6</v>
      </c>
      <c r="P13" s="1415">
        <v>7</v>
      </c>
    </row>
    <row r="14" spans="2:16" x14ac:dyDescent="0.25">
      <c r="B14" s="1428">
        <v>1</v>
      </c>
      <c r="C14" s="550">
        <v>3</v>
      </c>
      <c r="D14" s="551">
        <v>2</v>
      </c>
      <c r="E14" s="441" t="s">
        <v>677</v>
      </c>
      <c r="F14" s="1429" t="s">
        <v>610</v>
      </c>
      <c r="G14" s="581"/>
      <c r="H14" s="2982" t="s">
        <v>1527</v>
      </c>
      <c r="I14" s="2983"/>
      <c r="J14" s="2984"/>
      <c r="K14" s="1046"/>
      <c r="L14" s="1046"/>
      <c r="M14" s="1046"/>
      <c r="N14" s="1966"/>
      <c r="O14" s="1967"/>
      <c r="P14" s="1974"/>
    </row>
    <row r="15" spans="2:16" x14ac:dyDescent="0.25">
      <c r="B15" s="809">
        <v>1</v>
      </c>
      <c r="C15" s="1562">
        <v>3</v>
      </c>
      <c r="D15" s="1252">
        <v>2</v>
      </c>
      <c r="E15" s="1336" t="s">
        <v>675</v>
      </c>
      <c r="F15" s="1336"/>
      <c r="G15" s="1057"/>
      <c r="H15" s="2982" t="s">
        <v>1528</v>
      </c>
      <c r="I15" s="2983"/>
      <c r="J15" s="2984"/>
      <c r="K15" s="1046"/>
      <c r="L15" s="1046"/>
      <c r="M15" s="1046"/>
      <c r="N15" s="1969"/>
      <c r="O15" s="1970"/>
      <c r="P15" s="1974"/>
    </row>
    <row r="16" spans="2:16" x14ac:dyDescent="0.25">
      <c r="B16" s="809">
        <v>1</v>
      </c>
      <c r="C16" s="1562">
        <v>3</v>
      </c>
      <c r="D16" s="1252">
        <v>2</v>
      </c>
      <c r="E16" s="1336" t="s">
        <v>675</v>
      </c>
      <c r="F16" s="1059" t="s">
        <v>598</v>
      </c>
      <c r="G16" s="1056"/>
      <c r="H16" s="2982" t="s">
        <v>1529</v>
      </c>
      <c r="I16" s="2983"/>
      <c r="J16" s="2984"/>
      <c r="K16" s="1046"/>
      <c r="L16" s="1046"/>
      <c r="M16" s="1046"/>
      <c r="N16" s="1969"/>
      <c r="O16" s="1970"/>
      <c r="P16" s="1975"/>
    </row>
    <row r="17" spans="2:17" x14ac:dyDescent="0.25">
      <c r="B17" s="809">
        <v>1</v>
      </c>
      <c r="C17" s="1562">
        <v>3</v>
      </c>
      <c r="D17" s="1252">
        <v>2</v>
      </c>
      <c r="E17" s="1336" t="s">
        <v>675</v>
      </c>
      <c r="F17" s="1059" t="s">
        <v>610</v>
      </c>
      <c r="G17" s="1057"/>
      <c r="H17" s="2982" t="s">
        <v>1530</v>
      </c>
      <c r="I17" s="2983"/>
      <c r="J17" s="2984"/>
      <c r="K17" s="1046"/>
      <c r="L17" s="1046"/>
      <c r="M17" s="1046"/>
      <c r="N17" s="1966"/>
      <c r="O17" s="1967"/>
      <c r="P17" s="1974"/>
    </row>
    <row r="18" spans="2:17" x14ac:dyDescent="0.25">
      <c r="B18" s="48">
        <v>1</v>
      </c>
      <c r="C18" s="1933">
        <v>3</v>
      </c>
      <c r="D18" s="1262">
        <v>2</v>
      </c>
      <c r="E18" s="1332" t="s">
        <v>677</v>
      </c>
      <c r="F18" s="1332"/>
      <c r="G18" s="1056"/>
      <c r="H18" s="2995" t="s">
        <v>1531</v>
      </c>
      <c r="I18" s="2996"/>
      <c r="J18" s="2997"/>
      <c r="K18" s="1047"/>
      <c r="L18" s="1047"/>
      <c r="M18" s="1047"/>
      <c r="N18" s="1966"/>
      <c r="O18" s="1967"/>
      <c r="P18" s="1974"/>
      <c r="Q18" s="877"/>
    </row>
    <row r="19" spans="2:17" x14ac:dyDescent="0.25">
      <c r="B19" s="809">
        <v>1</v>
      </c>
      <c r="C19" s="1562">
        <v>3</v>
      </c>
      <c r="D19" s="1252">
        <v>2</v>
      </c>
      <c r="E19" s="1336" t="s">
        <v>680</v>
      </c>
      <c r="F19" s="1336" t="s">
        <v>598</v>
      </c>
      <c r="G19" s="1057"/>
      <c r="H19" s="2982" t="s">
        <v>1840</v>
      </c>
      <c r="I19" s="2983"/>
      <c r="J19" s="2984"/>
      <c r="K19" s="1262">
        <v>70</v>
      </c>
      <c r="L19" s="1332" t="s">
        <v>1522</v>
      </c>
      <c r="M19" s="1332" t="s">
        <v>2029</v>
      </c>
      <c r="N19" s="1974">
        <v>500000</v>
      </c>
      <c r="O19" s="1967">
        <v>375000</v>
      </c>
      <c r="P19" s="1974"/>
      <c r="Q19" s="877"/>
    </row>
    <row r="20" spans="2:17" x14ac:dyDescent="0.25">
      <c r="B20" s="809">
        <v>1</v>
      </c>
      <c r="C20" s="1562">
        <v>3</v>
      </c>
      <c r="D20" s="1252">
        <v>2</v>
      </c>
      <c r="E20" s="1336" t="s">
        <v>680</v>
      </c>
      <c r="F20" s="1336" t="s">
        <v>610</v>
      </c>
      <c r="G20" s="1057"/>
      <c r="H20" s="2995" t="s">
        <v>1532</v>
      </c>
      <c r="I20" s="2996"/>
      <c r="J20" s="2997"/>
      <c r="K20" s="1262">
        <v>70</v>
      </c>
      <c r="L20" s="1332" t="s">
        <v>1522</v>
      </c>
      <c r="M20" s="1262">
        <v>205</v>
      </c>
      <c r="N20" s="1966">
        <v>200000</v>
      </c>
      <c r="O20" s="1967">
        <v>150000</v>
      </c>
      <c r="P20" s="1974"/>
      <c r="Q20" s="877"/>
    </row>
    <row r="21" spans="2:17" x14ac:dyDescent="0.25">
      <c r="B21" s="48">
        <v>1</v>
      </c>
      <c r="C21" s="1933">
        <v>4</v>
      </c>
      <c r="D21" s="1262"/>
      <c r="E21" s="1332"/>
      <c r="F21" s="1332"/>
      <c r="G21" s="1056"/>
      <c r="H21" s="2982" t="s">
        <v>1533</v>
      </c>
      <c r="I21" s="2983"/>
      <c r="J21" s="2984"/>
      <c r="K21" s="1262"/>
      <c r="L21" s="1262"/>
      <c r="M21" s="1262"/>
      <c r="N21" s="1966"/>
      <c r="O21" s="1967"/>
      <c r="P21" s="1974"/>
      <c r="Q21" s="877"/>
    </row>
    <row r="22" spans="2:17" x14ac:dyDescent="0.25">
      <c r="B22" s="48">
        <v>1</v>
      </c>
      <c r="C22" s="1933">
        <v>4</v>
      </c>
      <c r="D22" s="1262">
        <v>1</v>
      </c>
      <c r="E22" s="1332"/>
      <c r="F22" s="1332"/>
      <c r="G22" s="1056"/>
      <c r="H22" s="2995" t="s">
        <v>666</v>
      </c>
      <c r="I22" s="2996"/>
      <c r="J22" s="2997"/>
      <c r="K22" s="1262"/>
      <c r="L22" s="1262"/>
      <c r="M22" s="1262"/>
      <c r="N22" s="1966"/>
      <c r="O22" s="1967"/>
      <c r="P22" s="1974"/>
      <c r="Q22" s="877"/>
    </row>
    <row r="23" spans="2:17" x14ac:dyDescent="0.25">
      <c r="B23" s="48">
        <v>1</v>
      </c>
      <c r="C23" s="1933">
        <v>4</v>
      </c>
      <c r="D23" s="1262">
        <v>1</v>
      </c>
      <c r="E23" s="1332" t="s">
        <v>677</v>
      </c>
      <c r="F23" s="1056"/>
      <c r="G23" s="1056"/>
      <c r="H23" s="2982" t="s">
        <v>1534</v>
      </c>
      <c r="I23" s="2983"/>
      <c r="J23" s="2984"/>
      <c r="K23" s="1262"/>
      <c r="L23" s="1262"/>
      <c r="M23" s="1262"/>
      <c r="N23" s="1966"/>
      <c r="O23" s="1967"/>
      <c r="P23" s="1974"/>
      <c r="Q23" s="877"/>
    </row>
    <row r="24" spans="2:17" x14ac:dyDescent="0.25">
      <c r="B24" s="809">
        <v>1</v>
      </c>
      <c r="C24" s="1562">
        <v>4</v>
      </c>
      <c r="D24" s="1252">
        <v>1</v>
      </c>
      <c r="E24" s="1336" t="s">
        <v>677</v>
      </c>
      <c r="F24" s="1057" t="s">
        <v>598</v>
      </c>
      <c r="G24" s="1057"/>
      <c r="H24" s="2995" t="s">
        <v>1841</v>
      </c>
      <c r="I24" s="2996"/>
      <c r="J24" s="2997"/>
      <c r="K24" s="1262"/>
      <c r="L24" s="1262"/>
      <c r="M24" s="1262"/>
      <c r="N24" s="1966"/>
      <c r="O24" s="1967"/>
      <c r="P24" s="1974"/>
      <c r="Q24" s="877"/>
    </row>
    <row r="25" spans="2:17" x14ac:dyDescent="0.25">
      <c r="B25" s="809">
        <v>1</v>
      </c>
      <c r="C25" s="1562">
        <v>4</v>
      </c>
      <c r="D25" s="1252">
        <v>1</v>
      </c>
      <c r="E25" s="1336" t="s">
        <v>677</v>
      </c>
      <c r="F25" s="1057" t="s">
        <v>860</v>
      </c>
      <c r="G25" s="1057"/>
      <c r="H25" s="2982" t="s">
        <v>1535</v>
      </c>
      <c r="I25" s="2983"/>
      <c r="J25" s="2984"/>
      <c r="K25" s="1262">
        <v>40</v>
      </c>
      <c r="L25" s="1262">
        <v>900</v>
      </c>
      <c r="M25" s="1262">
        <v>103</v>
      </c>
      <c r="N25" s="1966">
        <v>1000000</v>
      </c>
      <c r="O25" s="1967">
        <v>750000</v>
      </c>
      <c r="P25" s="1974"/>
      <c r="Q25" s="877"/>
    </row>
    <row r="26" spans="2:17" x14ac:dyDescent="0.25">
      <c r="B26" s="809">
        <v>1</v>
      </c>
      <c r="C26" s="1562">
        <v>4</v>
      </c>
      <c r="D26" s="1252">
        <v>1</v>
      </c>
      <c r="E26" s="1053" t="s">
        <v>675</v>
      </c>
      <c r="F26" s="1050"/>
      <c r="G26" s="1050"/>
      <c r="H26" s="2995" t="s">
        <v>1842</v>
      </c>
      <c r="I26" s="2996"/>
      <c r="J26" s="2997"/>
      <c r="K26" s="1262"/>
      <c r="L26" s="1262"/>
      <c r="M26" s="1262"/>
      <c r="N26" s="1966"/>
      <c r="O26" s="1967"/>
      <c r="P26" s="1974"/>
      <c r="Q26" s="877"/>
    </row>
    <row r="27" spans="2:17" x14ac:dyDescent="0.25">
      <c r="B27" s="48">
        <v>1</v>
      </c>
      <c r="C27" s="1933">
        <v>4</v>
      </c>
      <c r="D27" s="1262">
        <v>1</v>
      </c>
      <c r="E27" s="1332" t="s">
        <v>723</v>
      </c>
      <c r="F27" s="1050"/>
      <c r="G27" s="1058"/>
      <c r="H27" s="2982" t="s">
        <v>1536</v>
      </c>
      <c r="I27" s="2983"/>
      <c r="J27" s="2984"/>
      <c r="K27" s="1262"/>
      <c r="L27" s="1262"/>
      <c r="M27" s="1262"/>
      <c r="N27" s="1966"/>
      <c r="O27" s="1967"/>
      <c r="P27" s="1974"/>
      <c r="Q27" s="877"/>
    </row>
    <row r="28" spans="2:17" x14ac:dyDescent="0.25">
      <c r="B28" s="809">
        <v>1</v>
      </c>
      <c r="C28" s="1562">
        <v>4</v>
      </c>
      <c r="D28" s="1252">
        <v>1</v>
      </c>
      <c r="E28" s="1336" t="s">
        <v>723</v>
      </c>
      <c r="F28" s="1336" t="s">
        <v>610</v>
      </c>
      <c r="G28" s="1057"/>
      <c r="H28" s="2995" t="s">
        <v>1537</v>
      </c>
      <c r="I28" s="2996"/>
      <c r="J28" s="2997"/>
      <c r="K28" s="1046"/>
      <c r="L28" s="1046"/>
      <c r="M28" s="1046"/>
      <c r="N28" s="1969"/>
      <c r="O28" s="1970"/>
      <c r="P28" s="1975"/>
      <c r="Q28" s="877"/>
    </row>
    <row r="29" spans="2:17" s="1468" customFormat="1" x14ac:dyDescent="0.25">
      <c r="B29" s="2430">
        <v>1</v>
      </c>
      <c r="C29" s="2768">
        <v>4</v>
      </c>
      <c r="D29" s="2501">
        <v>1</v>
      </c>
      <c r="E29" s="2282" t="s">
        <v>723</v>
      </c>
      <c r="F29" s="2282" t="s">
        <v>660</v>
      </c>
      <c r="G29" s="2327" t="s">
        <v>1538</v>
      </c>
      <c r="H29" s="3103" t="s">
        <v>1539</v>
      </c>
      <c r="I29" s="3104"/>
      <c r="J29" s="3105"/>
      <c r="K29" s="2322">
        <v>20</v>
      </c>
      <c r="L29" s="2322">
        <v>1955</v>
      </c>
      <c r="M29" s="2322">
        <v>100</v>
      </c>
      <c r="N29" s="2485">
        <v>99974596</v>
      </c>
      <c r="O29" s="2770">
        <v>74980946.969999999</v>
      </c>
      <c r="P29" s="2485">
        <v>119358459.34999999</v>
      </c>
    </row>
    <row r="30" spans="2:17" x14ac:dyDescent="0.25">
      <c r="B30" s="809">
        <v>1</v>
      </c>
      <c r="C30" s="1562">
        <v>4</v>
      </c>
      <c r="D30" s="1252">
        <v>1</v>
      </c>
      <c r="E30" s="1336" t="s">
        <v>723</v>
      </c>
      <c r="F30" s="1336" t="s">
        <v>726</v>
      </c>
      <c r="G30" s="1057"/>
      <c r="H30" s="2995" t="s">
        <v>1540</v>
      </c>
      <c r="I30" s="2996"/>
      <c r="J30" s="2997"/>
      <c r="K30" s="1046"/>
      <c r="L30" s="1046"/>
      <c r="M30" s="1046"/>
      <c r="N30" s="1966"/>
      <c r="O30" s="1967"/>
      <c r="P30" s="1974"/>
      <c r="Q30" s="877"/>
    </row>
    <row r="31" spans="2:17" ht="15.75" thickBot="1" x14ac:dyDescent="0.3">
      <c r="B31" s="79">
        <v>1</v>
      </c>
      <c r="C31" s="1412">
        <v>4</v>
      </c>
      <c r="D31" s="1061">
        <v>1</v>
      </c>
      <c r="E31" s="1062" t="s">
        <v>723</v>
      </c>
      <c r="F31" s="1062" t="s">
        <v>727</v>
      </c>
      <c r="G31" s="1427"/>
      <c r="H31" s="2982" t="s">
        <v>1541</v>
      </c>
      <c r="I31" s="2983"/>
      <c r="J31" s="2984"/>
      <c r="K31" s="1046"/>
      <c r="L31" s="1046"/>
      <c r="M31" s="1046"/>
      <c r="N31" s="1966"/>
      <c r="O31" s="1967"/>
      <c r="P31" s="1974"/>
      <c r="Q31" s="877"/>
    </row>
    <row r="32" spans="2:17" ht="15.75" thickBot="1" x14ac:dyDescent="0.3">
      <c r="B32" s="3102" t="s">
        <v>9</v>
      </c>
      <c r="C32" s="3036"/>
      <c r="D32" s="3036"/>
      <c r="E32" s="3036"/>
      <c r="F32" s="3036"/>
      <c r="G32" s="3036"/>
      <c r="H32" s="3036"/>
      <c r="I32" s="3036"/>
      <c r="J32" s="3037"/>
      <c r="K32" s="1410"/>
      <c r="L32" s="1400"/>
      <c r="M32" s="1064"/>
      <c r="N32" s="1972">
        <f>SUM(N14:N31)</f>
        <v>101674596</v>
      </c>
      <c r="O32" s="1973">
        <f>SUM(O14:O31)</f>
        <v>76255946.969999999</v>
      </c>
      <c r="P32" s="1976">
        <f>SUM(P17:P31)</f>
        <v>119358459.34999999</v>
      </c>
      <c r="Q32" s="877"/>
    </row>
    <row r="33" spans="2:17" x14ac:dyDescent="0.25">
      <c r="B33" s="3100"/>
      <c r="C33" s="3101"/>
      <c r="D33" s="3101"/>
      <c r="E33" s="3101"/>
      <c r="F33" s="1395"/>
      <c r="G33" s="1395"/>
      <c r="H33" s="1275"/>
      <c r="I33" s="3101"/>
      <c r="J33" s="3101"/>
      <c r="K33" s="3101"/>
      <c r="L33" s="1275"/>
      <c r="M33" s="1275"/>
      <c r="N33" s="3101"/>
      <c r="O33" s="3101"/>
      <c r="P33" s="1290"/>
      <c r="Q33" s="877"/>
    </row>
    <row r="34" spans="2:17" ht="15.75" thickBot="1" x14ac:dyDescent="0.3">
      <c r="B34" s="1288"/>
      <c r="C34" s="1247"/>
      <c r="D34" s="1247"/>
      <c r="E34" s="1247"/>
      <c r="F34" s="1247"/>
      <c r="G34" s="1247"/>
      <c r="H34" s="1247"/>
      <c r="I34" s="1247"/>
      <c r="J34" s="1247"/>
      <c r="K34" s="1247"/>
      <c r="L34" s="1247"/>
      <c r="M34" s="1247"/>
      <c r="N34" s="1247"/>
      <c r="O34" s="1247"/>
      <c r="P34" s="1291"/>
    </row>
    <row r="35" spans="2:17" x14ac:dyDescent="0.25">
      <c r="B35" s="3102" t="s">
        <v>10</v>
      </c>
      <c r="C35" s="3036"/>
      <c r="D35" s="3036"/>
      <c r="E35" s="3036"/>
      <c r="F35" s="3036"/>
      <c r="G35" s="3036"/>
      <c r="H35" s="3036"/>
      <c r="I35" s="1247"/>
      <c r="J35" s="1932" t="s">
        <v>15</v>
      </c>
      <c r="K35" s="1247"/>
      <c r="L35" s="1247"/>
      <c r="M35" s="1247"/>
      <c r="N35" s="3036" t="s">
        <v>12</v>
      </c>
      <c r="O35" s="3036"/>
      <c r="P35" s="1291"/>
    </row>
    <row r="36" spans="2:17" ht="15.75" thickBot="1" x14ac:dyDescent="0.3">
      <c r="B36" s="1292"/>
      <c r="C36" s="1293"/>
      <c r="D36" s="1293"/>
      <c r="E36" s="1293"/>
      <c r="F36" s="1293"/>
      <c r="G36" s="1293"/>
      <c r="H36" s="1293"/>
      <c r="I36" s="1293"/>
      <c r="J36" s="1293"/>
      <c r="K36" s="1293"/>
      <c r="L36" s="1293"/>
      <c r="M36" s="1293"/>
      <c r="N36" s="1293"/>
      <c r="O36" s="1293"/>
      <c r="P36" s="1295"/>
    </row>
    <row r="37" spans="2:17" x14ac:dyDescent="0.25">
      <c r="B37" s="877"/>
      <c r="C37" s="877"/>
      <c r="D37" s="877"/>
      <c r="E37" s="877"/>
      <c r="F37" s="877"/>
      <c r="G37" s="877"/>
      <c r="H37" s="877"/>
      <c r="I37" s="877"/>
      <c r="J37" s="877"/>
      <c r="K37" s="877"/>
      <c r="L37" s="877"/>
      <c r="M37" s="877"/>
      <c r="N37" s="877"/>
      <c r="O37" s="877"/>
      <c r="P37" s="877">
        <v>11</v>
      </c>
    </row>
  </sheetData>
  <mergeCells count="42">
    <mergeCell ref="H27:J27"/>
    <mergeCell ref="H28:J28"/>
    <mergeCell ref="H29:J29"/>
    <mergeCell ref="H30:J30"/>
    <mergeCell ref="H31:J31"/>
    <mergeCell ref="H22:J22"/>
    <mergeCell ref="H23:J23"/>
    <mergeCell ref="H24:J24"/>
    <mergeCell ref="H25:J25"/>
    <mergeCell ref="H26:J26"/>
    <mergeCell ref="B35:H35"/>
    <mergeCell ref="N35:O35"/>
    <mergeCell ref="B32:J32"/>
    <mergeCell ref="H13:J13"/>
    <mergeCell ref="B33:E33"/>
    <mergeCell ref="I33:K33"/>
    <mergeCell ref="N33:O33"/>
    <mergeCell ref="B13:G13"/>
    <mergeCell ref="H14:J14"/>
    <mergeCell ref="H15:J15"/>
    <mergeCell ref="H16:J16"/>
    <mergeCell ref="H17:J17"/>
    <mergeCell ref="H18:J18"/>
    <mergeCell ref="H19:J19"/>
    <mergeCell ref="H20:J20"/>
    <mergeCell ref="H21:J21"/>
    <mergeCell ref="F9:J9"/>
    <mergeCell ref="J10:P10"/>
    <mergeCell ref="B11:G11"/>
    <mergeCell ref="H11:J12"/>
    <mergeCell ref="K11:K12"/>
    <mergeCell ref="L11:L12"/>
    <mergeCell ref="M11:M12"/>
    <mergeCell ref="N11:N12"/>
    <mergeCell ref="O11:O12"/>
    <mergeCell ref="P11:P12"/>
    <mergeCell ref="B8:P8"/>
    <mergeCell ref="B2:P2"/>
    <mergeCell ref="B3:P3"/>
    <mergeCell ref="B4:P4"/>
    <mergeCell ref="B5:P5"/>
    <mergeCell ref="O6:P6"/>
  </mergeCells>
  <pageMargins left="0.70866141732283472" right="0.70866141732283472" top="0.74803149606299213" bottom="0.74803149606299213" header="0.31496062992125984" footer="0.31496062992125984"/>
  <pageSetup paperSize="5" scale="6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0"/>
  <dimension ref="A1:L31"/>
  <sheetViews>
    <sheetView zoomScale="110" zoomScaleNormal="110" workbookViewId="0">
      <selection activeCell="F19" sqref="F19"/>
    </sheetView>
  </sheetViews>
  <sheetFormatPr baseColWidth="10" defaultRowHeight="15" x14ac:dyDescent="0.25"/>
  <cols>
    <col min="1" max="1" width="11.5703125" style="1246"/>
    <col min="3" max="3" width="12.85546875" customWidth="1"/>
    <col min="4" max="4" width="15.28515625" customWidth="1"/>
    <col min="9" max="9" width="12.140625" customWidth="1"/>
    <col min="10" max="10" width="13.140625" bestFit="1" customWidth="1"/>
  </cols>
  <sheetData>
    <row r="1" spans="2:12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  <c r="J1" s="3483"/>
      <c r="K1" s="3483"/>
      <c r="L1" s="3483"/>
    </row>
    <row r="2" spans="2:12" x14ac:dyDescent="0.25">
      <c r="B2" s="3483" t="s">
        <v>0</v>
      </c>
      <c r="C2" s="3483"/>
      <c r="D2" s="3483"/>
      <c r="E2" s="3483"/>
      <c r="F2" s="3483"/>
      <c r="G2" s="3483"/>
      <c r="H2" s="3483"/>
      <c r="I2" s="3483"/>
      <c r="J2" s="3483"/>
      <c r="K2" s="3483"/>
      <c r="L2" s="3483"/>
    </row>
    <row r="3" spans="2:12" x14ac:dyDescent="0.25">
      <c r="B3" s="3483" t="s">
        <v>1739</v>
      </c>
      <c r="C3" s="3483"/>
      <c r="D3" s="3483"/>
      <c r="E3" s="3483"/>
      <c r="F3" s="3483"/>
      <c r="G3" s="3483"/>
      <c r="H3" s="3483"/>
      <c r="I3" s="3483"/>
      <c r="J3" s="3483"/>
      <c r="K3" s="3483"/>
      <c r="L3" s="3483"/>
    </row>
    <row r="4" spans="2:12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  <c r="J4" s="3483"/>
      <c r="K4" s="3483"/>
      <c r="L4" s="3483"/>
    </row>
    <row r="5" spans="2:12" x14ac:dyDescent="0.25">
      <c r="B5" s="171" t="s">
        <v>596</v>
      </c>
    </row>
    <row r="6" spans="2:12" ht="15.75" thickBot="1" x14ac:dyDescent="0.3"/>
    <row r="7" spans="2:12" x14ac:dyDescent="0.25">
      <c r="B7" s="1" t="s">
        <v>4</v>
      </c>
      <c r="C7" s="192"/>
      <c r="D7" s="70">
        <v>7122</v>
      </c>
      <c r="E7" s="351" t="s">
        <v>1874</v>
      </c>
      <c r="F7" s="1266" t="s">
        <v>105</v>
      </c>
      <c r="G7" s="1266"/>
      <c r="H7" s="1266"/>
      <c r="I7" s="1266"/>
    </row>
    <row r="8" spans="2:12" x14ac:dyDescent="0.25">
      <c r="B8" s="92" t="s">
        <v>597</v>
      </c>
      <c r="C8" s="92"/>
      <c r="D8" s="92"/>
      <c r="E8" s="92"/>
      <c r="F8" s="1266"/>
      <c r="G8" s="1266"/>
      <c r="H8" s="1247"/>
      <c r="I8" s="1247"/>
    </row>
    <row r="9" spans="2:12" x14ac:dyDescent="0.25">
      <c r="B9" s="92" t="s">
        <v>42</v>
      </c>
      <c r="C9" s="334" t="s">
        <v>598</v>
      </c>
      <c r="D9" s="92" t="s">
        <v>1876</v>
      </c>
      <c r="E9" s="92"/>
      <c r="F9" s="92"/>
      <c r="G9" s="92"/>
    </row>
    <row r="10" spans="2:12" x14ac:dyDescent="0.25">
      <c r="B10" s="241" t="s">
        <v>599</v>
      </c>
      <c r="D10" s="8" t="s">
        <v>888</v>
      </c>
      <c r="E10" s="92" t="s">
        <v>600</v>
      </c>
      <c r="F10" s="350"/>
    </row>
    <row r="11" spans="2:12" ht="15.75" thickBot="1" x14ac:dyDescent="0.3"/>
    <row r="12" spans="2:12" ht="15.75" thickBot="1" x14ac:dyDescent="0.3">
      <c r="B12" s="3522" t="s">
        <v>601</v>
      </c>
      <c r="C12" s="3524" t="s">
        <v>602</v>
      </c>
      <c r="D12" s="3525"/>
      <c r="E12" s="3525"/>
      <c r="F12" s="3525"/>
      <c r="G12" s="3526"/>
      <c r="H12" s="3009" t="s">
        <v>603</v>
      </c>
      <c r="I12" s="3010"/>
      <c r="J12" s="3011"/>
    </row>
    <row r="13" spans="2:12" ht="30.75" thickBot="1" x14ac:dyDescent="0.3">
      <c r="B13" s="3523"/>
      <c r="C13" s="3527"/>
      <c r="D13" s="3528"/>
      <c r="E13" s="3528"/>
      <c r="F13" s="3528"/>
      <c r="G13" s="3529"/>
      <c r="H13" s="100" t="s">
        <v>194</v>
      </c>
      <c r="I13" s="352" t="s">
        <v>370</v>
      </c>
      <c r="J13" s="352" t="s">
        <v>604</v>
      </c>
    </row>
    <row r="14" spans="2:12" x14ac:dyDescent="0.25">
      <c r="B14" s="50">
        <v>1</v>
      </c>
      <c r="C14" s="3223" t="s">
        <v>2412</v>
      </c>
      <c r="D14" s="2993"/>
      <c r="E14" s="2993"/>
      <c r="F14" s="2993"/>
      <c r="G14" s="3224"/>
      <c r="H14" s="52"/>
      <c r="I14" s="2057"/>
      <c r="J14" s="1634"/>
    </row>
    <row r="15" spans="2:12" x14ac:dyDescent="0.25">
      <c r="B15" s="48"/>
      <c r="C15" s="1257"/>
      <c r="D15" s="1257"/>
      <c r="E15" s="1257"/>
      <c r="F15" s="1257"/>
      <c r="G15" s="1257"/>
      <c r="H15" s="36"/>
      <c r="I15" s="75"/>
      <c r="J15" s="1633"/>
      <c r="K15" s="1246"/>
    </row>
    <row r="16" spans="2:12" x14ac:dyDescent="0.25">
      <c r="B16" s="1286"/>
      <c r="C16" s="1247"/>
      <c r="D16" s="1247"/>
      <c r="E16" s="1247"/>
      <c r="F16" s="1247"/>
      <c r="G16" s="1247"/>
      <c r="H16" s="1279"/>
      <c r="I16" s="1286"/>
      <c r="J16" s="1286"/>
      <c r="K16" s="1246"/>
    </row>
    <row r="17" spans="2:11" x14ac:dyDescent="0.25">
      <c r="B17" s="1286"/>
      <c r="C17" s="1257"/>
      <c r="D17" s="1257"/>
      <c r="E17" s="1257"/>
      <c r="F17" s="1257"/>
      <c r="G17" s="1257"/>
      <c r="H17" s="1279"/>
      <c r="I17" s="1286"/>
      <c r="J17" s="1286"/>
      <c r="K17" s="1246"/>
    </row>
    <row r="18" spans="2:11" x14ac:dyDescent="0.25">
      <c r="B18" s="47"/>
      <c r="C18" s="36"/>
      <c r="D18" s="10"/>
      <c r="E18" s="10"/>
      <c r="F18" s="10"/>
      <c r="G18" s="35"/>
      <c r="H18" s="36"/>
      <c r="I18" s="47"/>
      <c r="J18" s="47"/>
      <c r="K18" s="1246"/>
    </row>
    <row r="19" spans="2:11" x14ac:dyDescent="0.25">
      <c r="B19" s="47"/>
      <c r="C19" s="55"/>
      <c r="D19" s="2"/>
      <c r="E19" s="2"/>
      <c r="F19" s="2"/>
      <c r="G19" s="62"/>
      <c r="H19" s="36"/>
      <c r="I19" s="47"/>
      <c r="J19" s="47"/>
      <c r="K19" s="1246"/>
    </row>
    <row r="20" spans="2:11" x14ac:dyDescent="0.25">
      <c r="B20" s="47"/>
      <c r="C20" s="36"/>
      <c r="D20" s="10"/>
      <c r="E20" s="10"/>
      <c r="F20" s="10"/>
      <c r="G20" s="35"/>
      <c r="H20" s="36"/>
      <c r="I20" s="47"/>
      <c r="J20" s="47"/>
      <c r="K20" s="1246"/>
    </row>
    <row r="21" spans="2:11" x14ac:dyDescent="0.25">
      <c r="B21" s="47"/>
      <c r="C21" s="55"/>
      <c r="D21" s="2"/>
      <c r="E21" s="2"/>
      <c r="F21" s="2"/>
      <c r="G21" s="62"/>
      <c r="H21" s="36"/>
      <c r="I21" s="47"/>
      <c r="J21" s="47"/>
    </row>
    <row r="22" spans="2:11" x14ac:dyDescent="0.25">
      <c r="B22" s="47"/>
      <c r="C22" s="36"/>
      <c r="D22" s="10"/>
      <c r="E22" s="10"/>
      <c r="F22" s="10"/>
      <c r="G22" s="35"/>
      <c r="H22" s="36"/>
      <c r="I22" s="47"/>
      <c r="J22" s="47"/>
    </row>
    <row r="23" spans="2:11" x14ac:dyDescent="0.25">
      <c r="B23" s="47"/>
      <c r="C23" s="55"/>
      <c r="D23" s="2"/>
      <c r="E23" s="2"/>
      <c r="F23" s="2"/>
      <c r="G23" s="62"/>
      <c r="H23" s="36"/>
      <c r="I23" s="47"/>
      <c r="J23" s="47"/>
    </row>
    <row r="24" spans="2:11" x14ac:dyDescent="0.25">
      <c r="B24" s="47"/>
      <c r="C24" s="36"/>
      <c r="D24" s="10"/>
      <c r="E24" s="10"/>
      <c r="F24" s="10"/>
      <c r="G24" s="35"/>
      <c r="H24" s="36"/>
      <c r="I24" s="47"/>
      <c r="J24" s="47"/>
    </row>
    <row r="25" spans="2:11" x14ac:dyDescent="0.25">
      <c r="B25" s="47"/>
      <c r="C25" s="55"/>
      <c r="D25" s="2"/>
      <c r="E25" s="2"/>
      <c r="F25" s="2"/>
      <c r="G25" s="62"/>
      <c r="H25" s="36"/>
      <c r="I25" s="47"/>
      <c r="J25" s="47"/>
    </row>
    <row r="26" spans="2:11" ht="15.75" thickBot="1" x14ac:dyDescent="0.3">
      <c r="B26" s="141"/>
      <c r="C26" s="139"/>
      <c r="D26" s="7"/>
      <c r="E26" s="7"/>
      <c r="F26" s="7"/>
      <c r="G26" s="86"/>
      <c r="H26" s="139"/>
      <c r="I26" s="141"/>
      <c r="J26" s="141"/>
    </row>
    <row r="27" spans="2:11" ht="15.75" thickBot="1" x14ac:dyDescent="0.3">
      <c r="B27" s="3260" t="s">
        <v>194</v>
      </c>
      <c r="C27" s="3212"/>
      <c r="D27" s="3212"/>
      <c r="E27" s="3212"/>
      <c r="F27" s="3212"/>
      <c r="G27" s="3240"/>
      <c r="H27" s="215"/>
      <c r="I27" s="1308"/>
      <c r="J27" s="1635">
        <f>SUM(J14:J26)</f>
        <v>0</v>
      </c>
    </row>
    <row r="29" spans="2:11" x14ac:dyDescent="0.25">
      <c r="B29" s="4"/>
      <c r="C29" s="4"/>
      <c r="E29" s="4"/>
      <c r="F29" s="4"/>
      <c r="H29" s="4"/>
      <c r="I29" s="4"/>
      <c r="J29" s="4"/>
    </row>
    <row r="30" spans="2:11" x14ac:dyDescent="0.25">
      <c r="B30" s="3147" t="s">
        <v>135</v>
      </c>
      <c r="C30" s="3147"/>
      <c r="E30" s="3447" t="s">
        <v>380</v>
      </c>
      <c r="F30" s="3447"/>
      <c r="H30" s="3447" t="s">
        <v>373</v>
      </c>
      <c r="I30" s="3447"/>
      <c r="J30" s="3447"/>
    </row>
    <row r="31" spans="2:11" x14ac:dyDescent="0.25">
      <c r="J31">
        <v>65</v>
      </c>
    </row>
  </sheetData>
  <mergeCells count="12">
    <mergeCell ref="B1:L1"/>
    <mergeCell ref="B2:L2"/>
    <mergeCell ref="B3:L3"/>
    <mergeCell ref="B4:L4"/>
    <mergeCell ref="B30:C30"/>
    <mergeCell ref="E30:F30"/>
    <mergeCell ref="H30:J30"/>
    <mergeCell ref="H12:J12"/>
    <mergeCell ref="C12:G13"/>
    <mergeCell ref="B27:G27"/>
    <mergeCell ref="B12:B13"/>
    <mergeCell ref="C14:G14"/>
  </mergeCells>
  <pageMargins left="1.1023622047244095" right="0.70866141732283472" top="0.74803149606299213" bottom="0.74803149606299213" header="0.31496062992125984" footer="0.31496062992125984"/>
  <pageSetup paperSize="5" orientation="landscape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rgb="FFFF0000"/>
  </sheetPr>
  <dimension ref="A1:AP61"/>
  <sheetViews>
    <sheetView zoomScale="110" zoomScaleNormal="110" workbookViewId="0">
      <selection activeCell="F23" sqref="F23"/>
    </sheetView>
  </sheetViews>
  <sheetFormatPr baseColWidth="10" defaultRowHeight="15" x14ac:dyDescent="0.25"/>
  <cols>
    <col min="1" max="1" width="8.28515625" style="1246" customWidth="1"/>
    <col min="2" max="2" width="8.42578125" customWidth="1"/>
    <col min="3" max="3" width="8.85546875" customWidth="1"/>
    <col min="4" max="4" width="5.5703125" customWidth="1"/>
    <col min="5" max="5" width="5.7109375" customWidth="1"/>
    <col min="6" max="6" width="6.28515625" customWidth="1"/>
    <col min="7" max="7" width="6.42578125" customWidth="1"/>
    <col min="8" max="8" width="5.85546875" customWidth="1"/>
    <col min="9" max="9" width="4.28515625" customWidth="1"/>
    <col min="10" max="11" width="4.7109375" customWidth="1"/>
    <col min="12" max="12" width="7.5703125" customWidth="1"/>
    <col min="13" max="13" width="7.28515625" customWidth="1"/>
    <col min="14" max="14" width="6.85546875" customWidth="1"/>
    <col min="18" max="18" width="35.85546875" customWidth="1"/>
    <col min="19" max="19" width="12.140625" customWidth="1"/>
    <col min="20" max="20" width="9.85546875" customWidth="1"/>
    <col min="21" max="21" width="9.28515625" customWidth="1"/>
    <col min="22" max="22" width="8.28515625" customWidth="1"/>
    <col min="23" max="23" width="16.42578125" customWidth="1"/>
    <col min="24" max="24" width="15.140625" customWidth="1"/>
    <col min="25" max="25" width="25.8554687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3102" t="s">
        <v>684</v>
      </c>
      <c r="C5" s="3036"/>
      <c r="D5" s="3036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61"/>
    </row>
    <row r="6" spans="2:25" x14ac:dyDescent="0.25">
      <c r="B6" s="55"/>
      <c r="C6" s="2"/>
      <c r="D6" s="2"/>
      <c r="E6" s="2"/>
      <c r="F6" s="1074" t="s">
        <v>1624</v>
      </c>
      <c r="G6" s="1074"/>
      <c r="H6" s="1074"/>
      <c r="I6" s="1074"/>
      <c r="J6" s="1074"/>
      <c r="K6" s="1074"/>
      <c r="L6" s="1074"/>
      <c r="M6" s="2"/>
      <c r="N6" s="2"/>
      <c r="O6" s="2"/>
      <c r="P6" s="2"/>
      <c r="Q6" s="2"/>
      <c r="R6" s="2"/>
      <c r="S6" s="2"/>
      <c r="T6" s="2"/>
      <c r="U6" s="2"/>
      <c r="V6" s="2"/>
      <c r="W6" s="26" t="s">
        <v>19</v>
      </c>
      <c r="X6" s="18"/>
      <c r="Y6" s="62"/>
    </row>
    <row r="7" spans="2:25" x14ac:dyDescent="0.25">
      <c r="B7" s="3038" t="s">
        <v>755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62"/>
    </row>
    <row r="9" spans="2:25" x14ac:dyDescent="0.25">
      <c r="B9" s="1088" t="s">
        <v>828</v>
      </c>
      <c r="C9" s="1309"/>
      <c r="D9" s="1309"/>
      <c r="E9" s="1309"/>
      <c r="F9" s="1247"/>
      <c r="G9" s="1247"/>
      <c r="H9" s="2"/>
      <c r="I9" s="3000" t="s">
        <v>889</v>
      </c>
      <c r="J9" s="3000"/>
      <c r="K9" s="3000"/>
      <c r="L9" s="3000"/>
      <c r="M9" s="3000"/>
      <c r="N9" s="3000"/>
      <c r="O9" s="3000"/>
      <c r="P9" s="3000"/>
      <c r="Q9" s="3000"/>
      <c r="R9" s="3000"/>
      <c r="S9" s="513"/>
      <c r="T9" s="2"/>
      <c r="U9" s="2"/>
      <c r="V9" s="2"/>
      <c r="W9" s="2"/>
      <c r="X9" s="2"/>
      <c r="Y9" s="62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8"/>
    </row>
    <row r="11" spans="2:25" ht="16.5" customHeight="1" thickBot="1" x14ac:dyDescent="0.3">
      <c r="B11" s="3401" t="s">
        <v>701</v>
      </c>
      <c r="C11" s="3401" t="s">
        <v>710</v>
      </c>
      <c r="D11" s="3010" t="s">
        <v>891</v>
      </c>
      <c r="E11" s="3010"/>
      <c r="F11" s="3010"/>
      <c r="G11" s="3010"/>
      <c r="H11" s="3011"/>
      <c r="I11" s="3401" t="s">
        <v>713</v>
      </c>
      <c r="J11" s="3010" t="s">
        <v>45</v>
      </c>
      <c r="K11" s="3010"/>
      <c r="L11" s="3010"/>
      <c r="M11" s="3010"/>
      <c r="N11" s="3011"/>
      <c r="O11" s="73"/>
      <c r="P11" s="26"/>
      <c r="Q11" s="26"/>
      <c r="R11" s="210"/>
      <c r="S11" s="3246" t="s">
        <v>80</v>
      </c>
      <c r="T11" s="3394" t="s">
        <v>47</v>
      </c>
      <c r="U11" s="3394" t="s">
        <v>759</v>
      </c>
      <c r="V11" s="3246" t="s">
        <v>662</v>
      </c>
      <c r="W11" s="3413" t="s">
        <v>2305</v>
      </c>
      <c r="X11" s="3414"/>
      <c r="Y11" s="221" t="s">
        <v>2455</v>
      </c>
    </row>
    <row r="12" spans="2:25" x14ac:dyDescent="0.25">
      <c r="B12" s="3402"/>
      <c r="C12" s="3402"/>
      <c r="D12" s="3401" t="s">
        <v>20</v>
      </c>
      <c r="E12" s="3401" t="s">
        <v>21</v>
      </c>
      <c r="F12" s="3401" t="s">
        <v>890</v>
      </c>
      <c r="G12" s="3401" t="s">
        <v>693</v>
      </c>
      <c r="H12" s="3401" t="s">
        <v>694</v>
      </c>
      <c r="I12" s="3402"/>
      <c r="J12" s="3401" t="s">
        <v>671</v>
      </c>
      <c r="K12" s="3401" t="s">
        <v>111</v>
      </c>
      <c r="L12" s="3408" t="s">
        <v>5</v>
      </c>
      <c r="M12" s="3408" t="s">
        <v>113</v>
      </c>
      <c r="N12" s="3408" t="s">
        <v>6</v>
      </c>
      <c r="O12" s="73"/>
      <c r="P12" s="26"/>
      <c r="Q12" s="26"/>
      <c r="R12" s="210"/>
      <c r="S12" s="3200"/>
      <c r="T12" s="3403"/>
      <c r="U12" s="3403"/>
      <c r="V12" s="3200"/>
      <c r="W12" s="3394" t="s">
        <v>770</v>
      </c>
      <c r="X12" s="3394" t="s">
        <v>705</v>
      </c>
      <c r="Y12" s="3394" t="s">
        <v>706</v>
      </c>
    </row>
    <row r="13" spans="2:25" x14ac:dyDescent="0.25">
      <c r="B13" s="3402"/>
      <c r="C13" s="3402"/>
      <c r="D13" s="3402"/>
      <c r="E13" s="3402"/>
      <c r="F13" s="3402"/>
      <c r="G13" s="3402"/>
      <c r="H13" s="3402"/>
      <c r="I13" s="3402"/>
      <c r="J13" s="3402"/>
      <c r="K13" s="3402"/>
      <c r="L13" s="3408"/>
      <c r="M13" s="3408"/>
      <c r="N13" s="3408"/>
      <c r="O13" s="2999" t="s">
        <v>46</v>
      </c>
      <c r="P13" s="3000"/>
      <c r="Q13" s="3000"/>
      <c r="R13" s="3001"/>
      <c r="S13" s="3200"/>
      <c r="T13" s="3403"/>
      <c r="U13" s="3403"/>
      <c r="V13" s="3200"/>
      <c r="W13" s="3403"/>
      <c r="X13" s="3403"/>
      <c r="Y13" s="3403"/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8"/>
      <c r="M14" s="3408"/>
      <c r="N14" s="3408"/>
      <c r="O14" s="73"/>
      <c r="P14" s="26"/>
      <c r="Q14" s="26"/>
      <c r="R14" s="210"/>
      <c r="S14" s="3200"/>
      <c r="T14" s="3403"/>
      <c r="U14" s="3403"/>
      <c r="V14" s="3200"/>
      <c r="W14" s="3403"/>
      <c r="X14" s="3403"/>
      <c r="Y14" s="3403"/>
    </row>
    <row r="15" spans="2:25" ht="15.75" thickBot="1" x14ac:dyDescent="0.3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8"/>
      <c r="M15" s="3408"/>
      <c r="N15" s="3408"/>
      <c r="O15" s="73"/>
      <c r="P15" s="26"/>
      <c r="Q15" s="26"/>
      <c r="R15" s="190"/>
      <c r="S15" s="3200"/>
      <c r="T15" s="3403"/>
      <c r="U15" s="3403"/>
      <c r="V15" s="3200"/>
      <c r="W15" s="3478"/>
      <c r="X15" s="3478"/>
      <c r="Y15" s="3478"/>
    </row>
    <row r="16" spans="2:25" ht="15.75" thickBot="1" x14ac:dyDescent="0.3">
      <c r="B16" s="527">
        <v>1</v>
      </c>
      <c r="C16" s="528">
        <v>2</v>
      </c>
      <c r="D16" s="528">
        <v>3</v>
      </c>
      <c r="E16" s="528">
        <v>4</v>
      </c>
      <c r="F16" s="476">
        <v>5</v>
      </c>
      <c r="G16" s="528">
        <v>6</v>
      </c>
      <c r="H16" s="476">
        <v>7</v>
      </c>
      <c r="I16" s="528"/>
      <c r="J16" s="528">
        <v>8</v>
      </c>
      <c r="K16" s="528">
        <v>9</v>
      </c>
      <c r="L16" s="528">
        <v>10</v>
      </c>
      <c r="M16" s="528">
        <v>11</v>
      </c>
      <c r="N16" s="528">
        <v>12</v>
      </c>
      <c r="O16" s="3167">
        <v>13</v>
      </c>
      <c r="P16" s="3010"/>
      <c r="Q16" s="3010"/>
      <c r="R16" s="3011"/>
      <c r="S16" s="97"/>
      <c r="T16" s="520">
        <v>14</v>
      </c>
      <c r="U16" s="97">
        <v>15</v>
      </c>
      <c r="V16" s="519">
        <v>16</v>
      </c>
      <c r="W16" s="97">
        <v>17</v>
      </c>
      <c r="X16" s="97">
        <v>18</v>
      </c>
      <c r="Y16" s="520">
        <v>19</v>
      </c>
    </row>
    <row r="17" spans="2:42" ht="15.75" thickBot="1" x14ac:dyDescent="0.3">
      <c r="B17" s="582"/>
      <c r="C17" s="412"/>
      <c r="D17" s="506" t="s">
        <v>598</v>
      </c>
      <c r="E17" s="506" t="s">
        <v>1716</v>
      </c>
      <c r="F17" s="506" t="s">
        <v>1682</v>
      </c>
      <c r="G17" s="412"/>
      <c r="H17" s="412"/>
      <c r="I17" s="1947"/>
      <c r="J17" s="785">
        <v>2</v>
      </c>
      <c r="K17" s="436">
        <v>1</v>
      </c>
      <c r="L17" s="751"/>
      <c r="M17" s="435"/>
      <c r="N17" s="689"/>
      <c r="O17" s="3223" t="s">
        <v>719</v>
      </c>
      <c r="P17" s="2993"/>
      <c r="Q17" s="2993"/>
      <c r="R17" s="2994"/>
      <c r="S17" s="578"/>
      <c r="T17" s="529"/>
      <c r="U17" s="529"/>
      <c r="V17" s="32"/>
      <c r="W17" s="32"/>
      <c r="X17" s="32"/>
      <c r="Y17" s="32"/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  <c r="AJ17" s="1246"/>
      <c r="AK17" s="1246"/>
      <c r="AL17" s="1246"/>
      <c r="AM17" s="1246"/>
      <c r="AN17" s="1246"/>
      <c r="AO17" s="1246"/>
      <c r="AP17" s="1246"/>
    </row>
    <row r="18" spans="2:42" s="1468" customFormat="1" ht="15.75" thickBot="1" x14ac:dyDescent="0.3">
      <c r="B18" s="2405"/>
      <c r="C18" s="2273"/>
      <c r="D18" s="2273"/>
      <c r="E18" s="2273"/>
      <c r="F18" s="2273"/>
      <c r="G18" s="2273"/>
      <c r="H18" s="2273"/>
      <c r="I18" s="2406"/>
      <c r="J18" s="2275">
        <v>2</v>
      </c>
      <c r="K18" s="2277">
        <v>1</v>
      </c>
      <c r="L18" s="2326">
        <v>1</v>
      </c>
      <c r="M18" s="2276"/>
      <c r="N18" s="2283"/>
      <c r="O18" s="3387" t="s">
        <v>811</v>
      </c>
      <c r="P18" s="3149"/>
      <c r="Q18" s="3149"/>
      <c r="R18" s="3388"/>
      <c r="S18" s="2407"/>
      <c r="T18" s="2408"/>
      <c r="U18" s="2409"/>
      <c r="V18" s="2322"/>
      <c r="W18" s="2309"/>
      <c r="X18" s="2309"/>
      <c r="Y18" s="2309"/>
    </row>
    <row r="19" spans="2:42" s="1468" customFormat="1" x14ac:dyDescent="0.25">
      <c r="B19" s="2410" t="s">
        <v>68</v>
      </c>
      <c r="C19" s="2273"/>
      <c r="D19" s="2273"/>
      <c r="E19" s="2273"/>
      <c r="F19" s="2273"/>
      <c r="G19" s="2273"/>
      <c r="H19" s="2273"/>
      <c r="I19" s="2406"/>
      <c r="J19" s="2280" t="s">
        <v>675</v>
      </c>
      <c r="K19" s="2312" t="s">
        <v>677</v>
      </c>
      <c r="L19" s="2319">
        <v>1</v>
      </c>
      <c r="M19" s="2320">
        <v>1</v>
      </c>
      <c r="N19" s="2320" t="s">
        <v>598</v>
      </c>
      <c r="O19" s="3455" t="s">
        <v>273</v>
      </c>
      <c r="P19" s="3104"/>
      <c r="Q19" s="3104"/>
      <c r="R19" s="3456"/>
      <c r="S19" s="2308">
        <v>1102</v>
      </c>
      <c r="T19" s="2279">
        <v>20</v>
      </c>
      <c r="U19" s="2279">
        <v>1995</v>
      </c>
      <c r="V19" s="2335">
        <v>100</v>
      </c>
      <c r="W19" s="1494">
        <v>497196</v>
      </c>
      <c r="X19" s="1494">
        <v>372897</v>
      </c>
      <c r="Y19" s="1494">
        <v>533196</v>
      </c>
    </row>
    <row r="20" spans="2:42" s="1468" customFormat="1" x14ac:dyDescent="0.25">
      <c r="B20" s="2410"/>
      <c r="C20" s="2411"/>
      <c r="D20" s="2411"/>
      <c r="E20" s="2411"/>
      <c r="F20" s="2411"/>
      <c r="G20" s="2411"/>
      <c r="H20" s="2411"/>
      <c r="I20" s="2406"/>
      <c r="J20" s="2275" t="s">
        <v>675</v>
      </c>
      <c r="K20" s="2277" t="s">
        <v>677</v>
      </c>
      <c r="L20" s="2289" t="s">
        <v>677</v>
      </c>
      <c r="M20" s="2300" t="s">
        <v>722</v>
      </c>
      <c r="N20" s="2300"/>
      <c r="O20" s="3387" t="s">
        <v>724</v>
      </c>
      <c r="P20" s="3149"/>
      <c r="Q20" s="3149"/>
      <c r="R20" s="3150"/>
      <c r="S20" s="2412"/>
      <c r="T20" s="2279"/>
      <c r="U20" s="2317"/>
      <c r="V20" s="2413"/>
      <c r="W20" s="1494"/>
      <c r="X20" s="1494"/>
      <c r="Y20" s="1494"/>
    </row>
    <row r="21" spans="2:42" s="1468" customFormat="1" x14ac:dyDescent="0.25">
      <c r="B21" s="2410" t="s">
        <v>68</v>
      </c>
      <c r="C21" s="2411"/>
      <c r="D21" s="2411"/>
      <c r="E21" s="2411"/>
      <c r="F21" s="2411"/>
      <c r="G21" s="2411"/>
      <c r="H21" s="2411"/>
      <c r="I21" s="2406"/>
      <c r="J21" s="2288" t="s">
        <v>675</v>
      </c>
      <c r="K21" s="2283" t="s">
        <v>677</v>
      </c>
      <c r="L21" s="2319">
        <v>1</v>
      </c>
      <c r="M21" s="2320" t="s">
        <v>722</v>
      </c>
      <c r="N21" s="2320" t="s">
        <v>598</v>
      </c>
      <c r="O21" s="3455" t="s">
        <v>894</v>
      </c>
      <c r="P21" s="3104"/>
      <c r="Q21" s="3104"/>
      <c r="R21" s="3456"/>
      <c r="S21" s="2857">
        <v>1102</v>
      </c>
      <c r="T21" s="2279">
        <v>50</v>
      </c>
      <c r="U21" s="2317">
        <v>2006</v>
      </c>
      <c r="V21" s="2335" t="s">
        <v>541</v>
      </c>
      <c r="W21" s="1501">
        <v>43094</v>
      </c>
      <c r="X21" s="1494">
        <v>32320</v>
      </c>
      <c r="Y21" s="1501">
        <v>44433</v>
      </c>
    </row>
    <row r="22" spans="2:42" s="1468" customFormat="1" x14ac:dyDescent="0.25">
      <c r="B22" s="2410"/>
      <c r="C22" s="2411"/>
      <c r="D22" s="2411"/>
      <c r="E22" s="2411"/>
      <c r="F22" s="2411"/>
      <c r="G22" s="2411"/>
      <c r="H22" s="2411"/>
      <c r="I22" s="2406"/>
      <c r="J22" s="2275" t="s">
        <v>675</v>
      </c>
      <c r="K22" s="2277" t="s">
        <v>677</v>
      </c>
      <c r="L22" s="2289" t="s">
        <v>723</v>
      </c>
      <c r="M22" s="2300"/>
      <c r="N22" s="2355"/>
      <c r="O22" s="3387" t="s">
        <v>307</v>
      </c>
      <c r="P22" s="3149"/>
      <c r="Q22" s="3149"/>
      <c r="R22" s="3388"/>
      <c r="S22" s="2857"/>
      <c r="T22" s="2279"/>
      <c r="U22" s="2279"/>
      <c r="V22" s="2855"/>
      <c r="W22" s="1501"/>
      <c r="X22" s="1494"/>
      <c r="Y22" s="1501"/>
    </row>
    <row r="23" spans="2:42" s="1468" customFormat="1" x14ac:dyDescent="0.25">
      <c r="B23" s="2410"/>
      <c r="C23" s="2411"/>
      <c r="D23" s="2411"/>
      <c r="E23" s="2411"/>
      <c r="F23" s="2411"/>
      <c r="G23" s="2411"/>
      <c r="H23" s="2411"/>
      <c r="I23" s="2406"/>
      <c r="J23" s="2275" t="s">
        <v>675</v>
      </c>
      <c r="K23" s="2277" t="s">
        <v>677</v>
      </c>
      <c r="L23" s="2289" t="s">
        <v>723</v>
      </c>
      <c r="M23" s="2335" t="s">
        <v>677</v>
      </c>
      <c r="N23" s="2283"/>
      <c r="O23" s="3387" t="s">
        <v>1321</v>
      </c>
      <c r="P23" s="3149"/>
      <c r="Q23" s="3149"/>
      <c r="R23" s="3150"/>
      <c r="S23" s="2857"/>
      <c r="T23" s="2279"/>
      <c r="U23" s="2279"/>
      <c r="V23" s="2855"/>
      <c r="W23" s="1501"/>
      <c r="X23" s="1494"/>
      <c r="Y23" s="1501"/>
    </row>
    <row r="24" spans="2:42" s="1468" customFormat="1" x14ac:dyDescent="0.25">
      <c r="B24" s="2410" t="s">
        <v>68</v>
      </c>
      <c r="C24" s="2411"/>
      <c r="D24" s="2411"/>
      <c r="E24" s="2411"/>
      <c r="F24" s="2411"/>
      <c r="G24" s="2411"/>
      <c r="H24" s="2411"/>
      <c r="I24" s="2406"/>
      <c r="J24" s="2280" t="s">
        <v>675</v>
      </c>
      <c r="K24" s="2312" t="s">
        <v>677</v>
      </c>
      <c r="L24" s="2319" t="s">
        <v>723</v>
      </c>
      <c r="M24" s="2320" t="s">
        <v>677</v>
      </c>
      <c r="N24" s="2320" t="s">
        <v>598</v>
      </c>
      <c r="O24" s="3455" t="s">
        <v>137</v>
      </c>
      <c r="P24" s="3104"/>
      <c r="Q24" s="3104"/>
      <c r="R24" s="3456"/>
      <c r="S24" s="2857">
        <v>1102</v>
      </c>
      <c r="T24" s="2279">
        <v>20</v>
      </c>
      <c r="U24" s="2279">
        <v>1995</v>
      </c>
      <c r="V24" s="2855">
        <v>100</v>
      </c>
      <c r="W24" s="1501">
        <v>40000</v>
      </c>
      <c r="X24" s="1494">
        <v>30000</v>
      </c>
      <c r="Y24" s="1501">
        <v>40000</v>
      </c>
    </row>
    <row r="25" spans="2:42" s="1468" customFormat="1" x14ac:dyDescent="0.25">
      <c r="B25" s="2410"/>
      <c r="C25" s="2411"/>
      <c r="D25" s="2411"/>
      <c r="E25" s="2411"/>
      <c r="F25" s="2411"/>
      <c r="G25" s="2411"/>
      <c r="H25" s="2411"/>
      <c r="I25" s="2414"/>
      <c r="J25" s="2275" t="s">
        <v>675</v>
      </c>
      <c r="K25" s="2277" t="s">
        <v>677</v>
      </c>
      <c r="L25" s="2289" t="s">
        <v>723</v>
      </c>
      <c r="M25" s="2300" t="s">
        <v>675</v>
      </c>
      <c r="N25" s="2300"/>
      <c r="O25" s="3387" t="s">
        <v>1144</v>
      </c>
      <c r="P25" s="3149"/>
      <c r="Q25" s="3149"/>
      <c r="R25" s="3388"/>
      <c r="S25" s="2857"/>
      <c r="T25" s="2279"/>
      <c r="U25" s="2317"/>
      <c r="V25" s="2855"/>
      <c r="W25" s="1501"/>
      <c r="X25" s="1494"/>
      <c r="Y25" s="1501"/>
    </row>
    <row r="26" spans="2:42" s="1468" customFormat="1" x14ac:dyDescent="0.25">
      <c r="B26" s="2410" t="s">
        <v>68</v>
      </c>
      <c r="C26" s="2411"/>
      <c r="D26" s="2411"/>
      <c r="E26" s="2411"/>
      <c r="F26" s="2411"/>
      <c r="G26" s="2411"/>
      <c r="H26" s="2411"/>
      <c r="I26" s="2406"/>
      <c r="J26" s="2280" t="s">
        <v>675</v>
      </c>
      <c r="K26" s="2312" t="s">
        <v>677</v>
      </c>
      <c r="L26" s="2319" t="s">
        <v>723</v>
      </c>
      <c r="M26" s="2320" t="s">
        <v>675</v>
      </c>
      <c r="N26" s="2320" t="s">
        <v>598</v>
      </c>
      <c r="O26" s="3455" t="s">
        <v>308</v>
      </c>
      <c r="P26" s="3104"/>
      <c r="Q26" s="3104"/>
      <c r="R26" s="3456"/>
      <c r="S26" s="2857">
        <v>1102</v>
      </c>
      <c r="T26" s="2279">
        <v>20</v>
      </c>
      <c r="U26" s="2317">
        <v>1995</v>
      </c>
      <c r="V26" s="2335">
        <v>100</v>
      </c>
      <c r="W26" s="1501">
        <v>45000</v>
      </c>
      <c r="X26" s="1494">
        <v>33750</v>
      </c>
      <c r="Y26" s="1501">
        <v>45000</v>
      </c>
    </row>
    <row r="27" spans="2:42" s="1468" customFormat="1" x14ac:dyDescent="0.25">
      <c r="B27" s="2410"/>
      <c r="C27" s="2411"/>
      <c r="D27" s="2411"/>
      <c r="E27" s="2411"/>
      <c r="F27" s="2411"/>
      <c r="G27" s="2411"/>
      <c r="H27" s="2411"/>
      <c r="I27" s="2406"/>
      <c r="J27" s="2275" t="s">
        <v>675</v>
      </c>
      <c r="K27" s="2277" t="s">
        <v>677</v>
      </c>
      <c r="L27" s="2289" t="s">
        <v>723</v>
      </c>
      <c r="M27" s="2300" t="s">
        <v>680</v>
      </c>
      <c r="N27" s="2300"/>
      <c r="O27" s="3387" t="s">
        <v>1322</v>
      </c>
      <c r="P27" s="3149"/>
      <c r="Q27" s="3149"/>
      <c r="R27" s="3388"/>
      <c r="S27" s="2857"/>
      <c r="T27" s="2279"/>
      <c r="U27" s="2317"/>
      <c r="V27" s="2335"/>
      <c r="W27" s="1501"/>
      <c r="X27" s="1494"/>
      <c r="Y27" s="1501"/>
    </row>
    <row r="28" spans="2:42" s="1468" customFormat="1" x14ac:dyDescent="0.25">
      <c r="B28" s="2410" t="s">
        <v>68</v>
      </c>
      <c r="C28" s="2411"/>
      <c r="D28" s="2411"/>
      <c r="E28" s="2411"/>
      <c r="F28" s="2411"/>
      <c r="G28" s="2411"/>
      <c r="H28" s="2411"/>
      <c r="I28" s="2406"/>
      <c r="J28" s="2280" t="s">
        <v>675</v>
      </c>
      <c r="K28" s="2312" t="s">
        <v>677</v>
      </c>
      <c r="L28" s="2319" t="s">
        <v>723</v>
      </c>
      <c r="M28" s="2320" t="s">
        <v>680</v>
      </c>
      <c r="N28" s="2320" t="s">
        <v>598</v>
      </c>
      <c r="O28" s="3455" t="s">
        <v>309</v>
      </c>
      <c r="P28" s="3104"/>
      <c r="Q28" s="3104"/>
      <c r="R28" s="3456"/>
      <c r="S28" s="2857">
        <v>1102</v>
      </c>
      <c r="T28" s="2279">
        <v>20</v>
      </c>
      <c r="U28" s="2279">
        <v>1995</v>
      </c>
      <c r="V28" s="2335" t="s">
        <v>875</v>
      </c>
      <c r="W28" s="1501">
        <v>25000</v>
      </c>
      <c r="X28" s="1494">
        <v>18750</v>
      </c>
      <c r="Y28" s="1501">
        <v>25000</v>
      </c>
    </row>
    <row r="29" spans="2:42" s="1468" customFormat="1" x14ac:dyDescent="0.25">
      <c r="B29" s="2410"/>
      <c r="C29" s="2411"/>
      <c r="D29" s="2411"/>
      <c r="E29" s="2411"/>
      <c r="F29" s="2411"/>
      <c r="G29" s="2411"/>
      <c r="H29" s="2411"/>
      <c r="I29" s="2415"/>
      <c r="J29" s="2275" t="s">
        <v>675</v>
      </c>
      <c r="K29" s="2277" t="s">
        <v>677</v>
      </c>
      <c r="L29" s="2289" t="s">
        <v>723</v>
      </c>
      <c r="M29" s="2300" t="s">
        <v>722</v>
      </c>
      <c r="N29" s="2300"/>
      <c r="O29" s="3387" t="s">
        <v>1323</v>
      </c>
      <c r="P29" s="3149"/>
      <c r="Q29" s="3149"/>
      <c r="R29" s="3388"/>
      <c r="S29" s="2291"/>
      <c r="T29" s="2279"/>
      <c r="U29" s="2279"/>
      <c r="V29" s="2335"/>
      <c r="W29" s="1501"/>
      <c r="X29" s="1494"/>
      <c r="Y29" s="1501"/>
    </row>
    <row r="30" spans="2:42" s="1468" customFormat="1" x14ac:dyDescent="0.25">
      <c r="B30" s="2410" t="s">
        <v>68</v>
      </c>
      <c r="C30" s="2411"/>
      <c r="D30" s="2411"/>
      <c r="E30" s="2411"/>
      <c r="F30" s="2411"/>
      <c r="G30" s="2411"/>
      <c r="H30" s="2411"/>
      <c r="I30" s="2416"/>
      <c r="J30" s="2417">
        <v>2</v>
      </c>
      <c r="K30" s="2312" t="s">
        <v>723</v>
      </c>
      <c r="L30" s="2319" t="s">
        <v>723</v>
      </c>
      <c r="M30" s="2320" t="s">
        <v>722</v>
      </c>
      <c r="N30" s="2320" t="s">
        <v>598</v>
      </c>
      <c r="O30" s="3455" t="s">
        <v>1912</v>
      </c>
      <c r="P30" s="3104"/>
      <c r="Q30" s="3104"/>
      <c r="R30" s="3456"/>
      <c r="S30" s="2857">
        <v>1102</v>
      </c>
      <c r="T30" s="2279">
        <v>20</v>
      </c>
      <c r="U30" s="2279">
        <v>1995</v>
      </c>
      <c r="V30" s="2335" t="s">
        <v>875</v>
      </c>
      <c r="W30" s="1501"/>
      <c r="X30" s="1494"/>
      <c r="Y30" s="1501"/>
    </row>
    <row r="31" spans="2:42" s="1468" customFormat="1" x14ac:dyDescent="0.25">
      <c r="B31" s="2410"/>
      <c r="C31" s="2411"/>
      <c r="D31" s="2411"/>
      <c r="E31" s="2411"/>
      <c r="F31" s="2411"/>
      <c r="G31" s="2411"/>
      <c r="H31" s="2411"/>
      <c r="I31" s="2406"/>
      <c r="J31" s="2275" t="s">
        <v>675</v>
      </c>
      <c r="K31" s="2277" t="s">
        <v>675</v>
      </c>
      <c r="L31" s="2289"/>
      <c r="M31" s="2300"/>
      <c r="N31" s="2300"/>
      <c r="O31" s="3387" t="s">
        <v>895</v>
      </c>
      <c r="P31" s="3149"/>
      <c r="Q31" s="3149"/>
      <c r="R31" s="3388"/>
      <c r="S31" s="2291"/>
      <c r="T31" s="2279"/>
      <c r="U31" s="2279"/>
      <c r="V31" s="2418"/>
      <c r="W31" s="1501"/>
      <c r="X31" s="1494"/>
      <c r="Y31" s="1501"/>
    </row>
    <row r="32" spans="2:42" s="1468" customFormat="1" x14ac:dyDescent="0.25">
      <c r="B32" s="2410"/>
      <c r="C32" s="2411"/>
      <c r="D32" s="2411"/>
      <c r="E32" s="2411"/>
      <c r="F32" s="2411"/>
      <c r="G32" s="2411"/>
      <c r="H32" s="2411"/>
      <c r="I32" s="2406"/>
      <c r="J32" s="2275" t="s">
        <v>675</v>
      </c>
      <c r="K32" s="2277" t="s">
        <v>675</v>
      </c>
      <c r="L32" s="2289" t="s">
        <v>677</v>
      </c>
      <c r="M32" s="2300"/>
      <c r="N32" s="2300"/>
      <c r="O32" s="3387" t="s">
        <v>159</v>
      </c>
      <c r="P32" s="3149"/>
      <c r="Q32" s="3149"/>
      <c r="R32" s="3388"/>
      <c r="S32" s="2291"/>
      <c r="T32" s="2279"/>
      <c r="U32" s="2317"/>
      <c r="V32" s="2418"/>
      <c r="W32" s="2419"/>
      <c r="X32" s="1494"/>
      <c r="Y32" s="2419"/>
    </row>
    <row r="33" spans="2:25" s="1468" customFormat="1" x14ac:dyDescent="0.25">
      <c r="B33" s="2410"/>
      <c r="C33" s="2411"/>
      <c r="D33" s="2411"/>
      <c r="E33" s="2411"/>
      <c r="F33" s="2411"/>
      <c r="G33" s="2411"/>
      <c r="H33" s="2411"/>
      <c r="I33" s="2406"/>
      <c r="J33" s="2275" t="s">
        <v>675</v>
      </c>
      <c r="K33" s="2277" t="s">
        <v>675</v>
      </c>
      <c r="L33" s="2289" t="s">
        <v>677</v>
      </c>
      <c r="M33" s="2300" t="s">
        <v>680</v>
      </c>
      <c r="N33" s="2300"/>
      <c r="O33" s="3387" t="s">
        <v>55</v>
      </c>
      <c r="P33" s="3149"/>
      <c r="Q33" s="3149"/>
      <c r="R33" s="3388"/>
      <c r="S33" s="2291"/>
      <c r="T33" s="2279"/>
      <c r="U33" s="2317"/>
      <c r="V33" s="2418"/>
      <c r="W33" s="2419"/>
      <c r="X33" s="1494"/>
      <c r="Y33" s="2419"/>
    </row>
    <row r="34" spans="2:25" s="1468" customFormat="1" x14ac:dyDescent="0.25">
      <c r="B34" s="2410" t="s">
        <v>53</v>
      </c>
      <c r="C34" s="2411"/>
      <c r="D34" s="2411"/>
      <c r="E34" s="2411"/>
      <c r="F34" s="2411"/>
      <c r="G34" s="2411"/>
      <c r="H34" s="2411"/>
      <c r="I34" s="2406"/>
      <c r="J34" s="2280" t="s">
        <v>675</v>
      </c>
      <c r="K34" s="2312" t="s">
        <v>675</v>
      </c>
      <c r="L34" s="2319" t="s">
        <v>677</v>
      </c>
      <c r="M34" s="2320" t="s">
        <v>680</v>
      </c>
      <c r="N34" s="2320" t="s">
        <v>598</v>
      </c>
      <c r="O34" s="3455" t="s">
        <v>55</v>
      </c>
      <c r="P34" s="3104"/>
      <c r="Q34" s="3104"/>
      <c r="R34" s="3456"/>
      <c r="S34" s="2857">
        <v>1102</v>
      </c>
      <c r="T34" s="2279">
        <v>30</v>
      </c>
      <c r="U34" s="2279">
        <v>9996</v>
      </c>
      <c r="V34" s="2335" t="s">
        <v>1283</v>
      </c>
      <c r="W34" s="1501">
        <v>10000</v>
      </c>
      <c r="X34" s="1494">
        <v>7500</v>
      </c>
      <c r="Y34" s="1501">
        <v>10000</v>
      </c>
    </row>
    <row r="35" spans="2:25" s="1468" customFormat="1" x14ac:dyDescent="0.25">
      <c r="B35" s="2410"/>
      <c r="C35" s="2411"/>
      <c r="D35" s="2411"/>
      <c r="E35" s="2411"/>
      <c r="F35" s="2411"/>
      <c r="G35" s="2411"/>
      <c r="H35" s="2411"/>
      <c r="I35" s="2414"/>
      <c r="J35" s="2275" t="s">
        <v>675</v>
      </c>
      <c r="K35" s="2277" t="s">
        <v>675</v>
      </c>
      <c r="L35" s="2289" t="s">
        <v>675</v>
      </c>
      <c r="M35" s="2320"/>
      <c r="N35" s="2320"/>
      <c r="O35" s="3387" t="s">
        <v>277</v>
      </c>
      <c r="P35" s="3149"/>
      <c r="Q35" s="3149"/>
      <c r="R35" s="3388"/>
      <c r="S35" s="2291"/>
      <c r="T35" s="2279"/>
      <c r="U35" s="2279"/>
      <c r="V35" s="2418"/>
      <c r="W35" s="1501"/>
      <c r="X35" s="1494"/>
      <c r="Y35" s="1501"/>
    </row>
    <row r="36" spans="2:25" s="1468" customFormat="1" x14ac:dyDescent="0.25">
      <c r="B36" s="2410"/>
      <c r="C36" s="2411"/>
      <c r="D36" s="2411"/>
      <c r="E36" s="2411"/>
      <c r="F36" s="2411"/>
      <c r="G36" s="2411"/>
      <c r="H36" s="2411"/>
      <c r="I36" s="2414"/>
      <c r="J36" s="2275" t="s">
        <v>675</v>
      </c>
      <c r="K36" s="2277" t="s">
        <v>675</v>
      </c>
      <c r="L36" s="2289" t="s">
        <v>675</v>
      </c>
      <c r="M36" s="2300" t="s">
        <v>675</v>
      </c>
      <c r="N36" s="2320"/>
      <c r="O36" s="3387" t="s">
        <v>57</v>
      </c>
      <c r="P36" s="3149"/>
      <c r="Q36" s="3149"/>
      <c r="R36" s="3388"/>
      <c r="S36" s="2291"/>
      <c r="T36" s="2279"/>
      <c r="U36" s="2317"/>
      <c r="V36" s="2418"/>
      <c r="W36" s="1501"/>
      <c r="X36" s="1494"/>
      <c r="Y36" s="1501"/>
    </row>
    <row r="37" spans="2:25" s="1468" customFormat="1" x14ac:dyDescent="0.25">
      <c r="B37" s="2410" t="s">
        <v>53</v>
      </c>
      <c r="C37" s="2411"/>
      <c r="D37" s="2411"/>
      <c r="E37" s="2411"/>
      <c r="F37" s="2411"/>
      <c r="G37" s="2411"/>
      <c r="H37" s="2411"/>
      <c r="I37" s="2406"/>
      <c r="J37" s="2280" t="s">
        <v>675</v>
      </c>
      <c r="K37" s="2312" t="s">
        <v>675</v>
      </c>
      <c r="L37" s="2319" t="s">
        <v>675</v>
      </c>
      <c r="M37" s="2320" t="s">
        <v>675</v>
      </c>
      <c r="N37" s="2320" t="s">
        <v>598</v>
      </c>
      <c r="O37" s="3455" t="s">
        <v>57</v>
      </c>
      <c r="P37" s="3104"/>
      <c r="Q37" s="3104"/>
      <c r="R37" s="3456"/>
      <c r="S37" s="2857">
        <v>1102</v>
      </c>
      <c r="T37" s="2279">
        <v>30</v>
      </c>
      <c r="U37" s="2317">
        <v>9995</v>
      </c>
      <c r="V37" s="2335" t="s">
        <v>1283</v>
      </c>
      <c r="W37" s="1501">
        <v>2500</v>
      </c>
      <c r="X37" s="1494">
        <v>1875</v>
      </c>
      <c r="Y37" s="1501">
        <v>2500</v>
      </c>
    </row>
    <row r="38" spans="2:25" s="1468" customFormat="1" x14ac:dyDescent="0.25">
      <c r="B38" s="2410"/>
      <c r="C38" s="2411"/>
      <c r="D38" s="2411"/>
      <c r="E38" s="2411"/>
      <c r="F38" s="2411"/>
      <c r="G38" s="2411"/>
      <c r="H38" s="2411"/>
      <c r="I38" s="2406"/>
      <c r="J38" s="2275" t="s">
        <v>675</v>
      </c>
      <c r="K38" s="2277" t="s">
        <v>675</v>
      </c>
      <c r="L38" s="2289" t="s">
        <v>680</v>
      </c>
      <c r="M38" s="2300"/>
      <c r="N38" s="2320"/>
      <c r="O38" s="3387" t="s">
        <v>141</v>
      </c>
      <c r="P38" s="3149"/>
      <c r="Q38" s="3149"/>
      <c r="R38" s="3388"/>
      <c r="S38" s="2857"/>
      <c r="T38" s="2279"/>
      <c r="U38" s="2317"/>
      <c r="V38" s="2418"/>
      <c r="W38" s="1501"/>
      <c r="X38" s="1494"/>
      <c r="Y38" s="1501"/>
    </row>
    <row r="39" spans="2:25" s="1468" customFormat="1" x14ac:dyDescent="0.25">
      <c r="B39" s="2410"/>
      <c r="C39" s="2411"/>
      <c r="D39" s="2411"/>
      <c r="E39" s="2411"/>
      <c r="F39" s="2411"/>
      <c r="G39" s="2411"/>
      <c r="H39" s="2411"/>
      <c r="I39" s="2406"/>
      <c r="J39" s="2275" t="s">
        <v>675</v>
      </c>
      <c r="K39" s="2277" t="s">
        <v>675</v>
      </c>
      <c r="L39" s="2289" t="s">
        <v>680</v>
      </c>
      <c r="M39" s="2300" t="s">
        <v>677</v>
      </c>
      <c r="N39" s="2320"/>
      <c r="O39" s="3387" t="s">
        <v>1176</v>
      </c>
      <c r="P39" s="3149"/>
      <c r="Q39" s="3149"/>
      <c r="R39" s="3388"/>
      <c r="S39" s="2291"/>
      <c r="T39" s="2279"/>
      <c r="U39" s="2317"/>
      <c r="V39" s="2418"/>
      <c r="W39" s="1501"/>
      <c r="X39" s="1494"/>
      <c r="Y39" s="1501"/>
    </row>
    <row r="40" spans="2:25" s="1468" customFormat="1" x14ac:dyDescent="0.25">
      <c r="B40" s="2410" t="s">
        <v>68</v>
      </c>
      <c r="C40" s="2411"/>
      <c r="D40" s="2411"/>
      <c r="E40" s="2411"/>
      <c r="F40" s="2411"/>
      <c r="G40" s="2411"/>
      <c r="H40" s="2411"/>
      <c r="I40" s="2406"/>
      <c r="J40" s="2280" t="s">
        <v>675</v>
      </c>
      <c r="K40" s="2312" t="s">
        <v>675</v>
      </c>
      <c r="L40" s="2319" t="s">
        <v>680</v>
      </c>
      <c r="M40" s="2320" t="s">
        <v>677</v>
      </c>
      <c r="N40" s="2320" t="s">
        <v>598</v>
      </c>
      <c r="O40" s="3455" t="s">
        <v>142</v>
      </c>
      <c r="P40" s="3104"/>
      <c r="Q40" s="3104"/>
      <c r="R40" s="3456"/>
      <c r="S40" s="2857">
        <v>1102</v>
      </c>
      <c r="T40" s="2279">
        <v>20</v>
      </c>
      <c r="U40" s="2279">
        <v>1995</v>
      </c>
      <c r="V40" s="2335" t="s">
        <v>875</v>
      </c>
      <c r="W40" s="1501">
        <v>2000</v>
      </c>
      <c r="X40" s="1494">
        <v>1500</v>
      </c>
      <c r="Y40" s="1501">
        <v>5000</v>
      </c>
    </row>
    <row r="41" spans="2:25" s="1468" customFormat="1" x14ac:dyDescent="0.25">
      <c r="B41" s="2410"/>
      <c r="C41" s="2411"/>
      <c r="D41" s="2411"/>
      <c r="E41" s="2411"/>
      <c r="F41" s="2411"/>
      <c r="G41" s="2411"/>
      <c r="H41" s="2411"/>
      <c r="I41" s="2406"/>
      <c r="J41" s="2275" t="s">
        <v>675</v>
      </c>
      <c r="K41" s="2277" t="s">
        <v>675</v>
      </c>
      <c r="L41" s="2289" t="s">
        <v>738</v>
      </c>
      <c r="M41" s="2300"/>
      <c r="N41" s="2320"/>
      <c r="O41" s="3387" t="s">
        <v>896</v>
      </c>
      <c r="P41" s="3149"/>
      <c r="Q41" s="3149"/>
      <c r="R41" s="3388"/>
      <c r="S41" s="2291"/>
      <c r="T41" s="2279"/>
      <c r="U41" s="2279"/>
      <c r="V41" s="2418"/>
      <c r="W41" s="1501"/>
      <c r="X41" s="1494"/>
      <c r="Y41" s="1501"/>
    </row>
    <row r="42" spans="2:25" s="1468" customFormat="1" x14ac:dyDescent="0.25">
      <c r="B42" s="2410" t="s">
        <v>53</v>
      </c>
      <c r="C42" s="2411"/>
      <c r="D42" s="2411"/>
      <c r="E42" s="2411"/>
      <c r="F42" s="2411"/>
      <c r="G42" s="2411"/>
      <c r="H42" s="2411"/>
      <c r="I42" s="2406"/>
      <c r="J42" s="2280" t="s">
        <v>675</v>
      </c>
      <c r="K42" s="2312" t="s">
        <v>675</v>
      </c>
      <c r="L42" s="2319" t="s">
        <v>738</v>
      </c>
      <c r="M42" s="2320" t="s">
        <v>737</v>
      </c>
      <c r="N42" s="2320"/>
      <c r="O42" s="3455" t="s">
        <v>897</v>
      </c>
      <c r="P42" s="3104"/>
      <c r="Q42" s="3104"/>
      <c r="R42" s="3456"/>
      <c r="S42" s="2857">
        <v>1102</v>
      </c>
      <c r="T42" s="2279">
        <v>30</v>
      </c>
      <c r="U42" s="2279">
        <v>9996</v>
      </c>
      <c r="V42" s="2335" t="s">
        <v>1283</v>
      </c>
      <c r="W42" s="1501"/>
      <c r="X42" s="1494"/>
      <c r="Y42" s="1501"/>
    </row>
    <row r="43" spans="2:25" s="1468" customFormat="1" x14ac:dyDescent="0.25">
      <c r="B43" s="2410"/>
      <c r="C43" s="2411"/>
      <c r="D43" s="2411"/>
      <c r="E43" s="2411"/>
      <c r="F43" s="2411"/>
      <c r="G43" s="2411"/>
      <c r="H43" s="2411"/>
      <c r="I43" s="2406"/>
      <c r="J43" s="2275" t="s">
        <v>675</v>
      </c>
      <c r="K43" s="2277" t="s">
        <v>675</v>
      </c>
      <c r="L43" s="2289" t="s">
        <v>737</v>
      </c>
      <c r="M43" s="2300" t="s">
        <v>737</v>
      </c>
      <c r="N43" s="2300"/>
      <c r="O43" s="3387" t="s">
        <v>1750</v>
      </c>
      <c r="P43" s="3149"/>
      <c r="Q43" s="3149"/>
      <c r="R43" s="3388"/>
      <c r="S43" s="2857"/>
      <c r="T43" s="2279"/>
      <c r="U43" s="2279"/>
      <c r="V43" s="2335"/>
      <c r="W43" s="1501"/>
      <c r="X43" s="1494"/>
      <c r="Y43" s="1501"/>
    </row>
    <row r="44" spans="2:25" s="1468" customFormat="1" x14ac:dyDescent="0.25">
      <c r="B44" s="2410" t="s">
        <v>53</v>
      </c>
      <c r="C44" s="2411"/>
      <c r="D44" s="2411"/>
      <c r="E44" s="2411"/>
      <c r="F44" s="2411"/>
      <c r="G44" s="2411"/>
      <c r="H44" s="2411"/>
      <c r="I44" s="2406"/>
      <c r="J44" s="2280" t="s">
        <v>675</v>
      </c>
      <c r="K44" s="2312" t="s">
        <v>680</v>
      </c>
      <c r="L44" s="2319" t="s">
        <v>737</v>
      </c>
      <c r="M44" s="2320" t="s">
        <v>737</v>
      </c>
      <c r="N44" s="2320" t="s">
        <v>598</v>
      </c>
      <c r="O44" s="3455" t="s">
        <v>1751</v>
      </c>
      <c r="P44" s="3104"/>
      <c r="Q44" s="3104"/>
      <c r="R44" s="3456"/>
      <c r="S44" s="2857"/>
      <c r="T44" s="2279"/>
      <c r="U44" s="2279"/>
      <c r="V44" s="2335"/>
      <c r="W44" s="1501">
        <v>5000</v>
      </c>
      <c r="X44" s="1494">
        <v>3750</v>
      </c>
      <c r="Y44" s="1501">
        <v>5000</v>
      </c>
    </row>
    <row r="45" spans="2:25" s="1468" customFormat="1" ht="15.75" x14ac:dyDescent="0.25">
      <c r="B45" s="2410"/>
      <c r="C45" s="2411"/>
      <c r="D45" s="2411"/>
      <c r="E45" s="2411"/>
      <c r="F45" s="2411"/>
      <c r="G45" s="2411"/>
      <c r="H45" s="2411"/>
      <c r="I45" s="2406"/>
      <c r="J45" s="2275" t="s">
        <v>675</v>
      </c>
      <c r="K45" s="2277" t="s">
        <v>743</v>
      </c>
      <c r="L45" s="2289"/>
      <c r="M45" s="2300"/>
      <c r="N45" s="2300"/>
      <c r="O45" s="3387" t="s">
        <v>898</v>
      </c>
      <c r="P45" s="3149"/>
      <c r="Q45" s="3149"/>
      <c r="R45" s="3388"/>
      <c r="S45" s="2291"/>
      <c r="T45" s="2279"/>
      <c r="U45" s="2279"/>
      <c r="V45" s="2420"/>
      <c r="W45" s="1501"/>
      <c r="X45" s="1494"/>
      <c r="Y45" s="1501"/>
    </row>
    <row r="46" spans="2:25" s="1468" customFormat="1" ht="15.75" x14ac:dyDescent="0.25">
      <c r="B46" s="2405"/>
      <c r="C46" s="2411"/>
      <c r="D46" s="2411"/>
      <c r="E46" s="2411"/>
      <c r="F46" s="2411"/>
      <c r="G46" s="2411"/>
      <c r="H46" s="2411"/>
      <c r="I46" s="2406"/>
      <c r="J46" s="2275" t="s">
        <v>675</v>
      </c>
      <c r="K46" s="2277" t="s">
        <v>743</v>
      </c>
      <c r="L46" s="2343" t="s">
        <v>677</v>
      </c>
      <c r="M46" s="2313"/>
      <c r="N46" s="2313"/>
      <c r="O46" s="3387" t="s">
        <v>808</v>
      </c>
      <c r="P46" s="3149"/>
      <c r="Q46" s="3149"/>
      <c r="R46" s="3388"/>
      <c r="S46" s="2421"/>
      <c r="T46" s="2294"/>
      <c r="U46" s="2294"/>
      <c r="V46" s="2422"/>
      <c r="W46" s="1537"/>
      <c r="X46" s="1494"/>
      <c r="Y46" s="1537"/>
    </row>
    <row r="47" spans="2:25" s="1468" customFormat="1" ht="15.75" x14ac:dyDescent="0.25">
      <c r="B47" s="2423"/>
      <c r="C47" s="2424"/>
      <c r="D47" s="2424"/>
      <c r="E47" s="2424"/>
      <c r="F47" s="2424"/>
      <c r="G47" s="2424"/>
      <c r="H47" s="2424"/>
      <c r="I47" s="2425"/>
      <c r="J47" s="2347" t="s">
        <v>675</v>
      </c>
      <c r="K47" s="2426" t="s">
        <v>743</v>
      </c>
      <c r="L47" s="2343" t="s">
        <v>677</v>
      </c>
      <c r="M47" s="2313" t="s">
        <v>677</v>
      </c>
      <c r="N47" s="2313"/>
      <c r="O47" s="3387" t="s">
        <v>746</v>
      </c>
      <c r="P47" s="3149"/>
      <c r="Q47" s="3149"/>
      <c r="R47" s="3388"/>
      <c r="S47" s="2421"/>
      <c r="T47" s="2294"/>
      <c r="U47" s="2294"/>
      <c r="V47" s="2422"/>
      <c r="W47" s="1537"/>
      <c r="X47" s="1494"/>
      <c r="Y47" s="1537"/>
    </row>
    <row r="48" spans="2:25" s="1468" customFormat="1" ht="16.5" thickBot="1" x14ac:dyDescent="0.3">
      <c r="B48" s="2946" t="s">
        <v>54</v>
      </c>
      <c r="C48" s="2907"/>
      <c r="D48" s="2907"/>
      <c r="E48" s="2907"/>
      <c r="F48" s="2907"/>
      <c r="G48" s="2907"/>
      <c r="H48" s="2907"/>
      <c r="I48" s="2947"/>
      <c r="J48" s="2923" t="s">
        <v>675</v>
      </c>
      <c r="K48" s="2427" t="s">
        <v>743</v>
      </c>
      <c r="L48" s="2924" t="s">
        <v>677</v>
      </c>
      <c r="M48" s="2925">
        <v>1</v>
      </c>
      <c r="N48" s="2925" t="s">
        <v>598</v>
      </c>
      <c r="O48" s="3561" t="s">
        <v>746</v>
      </c>
      <c r="P48" s="3562"/>
      <c r="Q48" s="3562"/>
      <c r="R48" s="3563"/>
      <c r="S48" s="2948">
        <v>1102</v>
      </c>
      <c r="T48" s="2294">
        <v>20</v>
      </c>
      <c r="U48" s="2294">
        <v>1995</v>
      </c>
      <c r="V48" s="2344" t="s">
        <v>875</v>
      </c>
      <c r="W48" s="1494">
        <v>10000</v>
      </c>
      <c r="X48" s="1494">
        <v>7500</v>
      </c>
      <c r="Y48" s="1494">
        <v>10000</v>
      </c>
    </row>
    <row r="49" spans="1:37" s="1888" customFormat="1" ht="15.75" thickBot="1" x14ac:dyDescent="0.3">
      <c r="A49" s="1469"/>
      <c r="B49" s="3415" t="s">
        <v>311</v>
      </c>
      <c r="C49" s="3416"/>
      <c r="D49" s="3416"/>
      <c r="E49" s="3416"/>
      <c r="F49" s="3416"/>
      <c r="G49" s="3416"/>
      <c r="H49" s="3416"/>
      <c r="I49" s="3416"/>
      <c r="J49" s="3416"/>
      <c r="K49" s="3416"/>
      <c r="L49" s="3416"/>
      <c r="M49" s="3416"/>
      <c r="N49" s="3416"/>
      <c r="O49" s="3416"/>
      <c r="P49" s="3416"/>
      <c r="Q49" s="3416"/>
      <c r="R49" s="3416"/>
      <c r="S49" s="3416"/>
      <c r="T49" s="3416"/>
      <c r="U49" s="3416"/>
      <c r="V49" s="3417"/>
      <c r="W49" s="1756">
        <f>SUM(W17:W48)</f>
        <v>679790</v>
      </c>
      <c r="X49" s="1756">
        <f>SUM(X17:X48)</f>
        <v>509842</v>
      </c>
      <c r="Y49" s="1756">
        <f>SUM(Y19:Y48)</f>
        <v>720129</v>
      </c>
      <c r="Z49" s="1468"/>
      <c r="AA49" s="1468"/>
      <c r="AB49" s="1468"/>
      <c r="AC49" s="1468"/>
      <c r="AD49" s="1468"/>
      <c r="AE49" s="1468"/>
      <c r="AF49" s="1468"/>
      <c r="AG49" s="1468"/>
      <c r="AH49" s="1468"/>
      <c r="AI49" s="1468"/>
      <c r="AJ49" s="1468"/>
      <c r="AK49" s="1468"/>
    </row>
    <row r="50" spans="1:37" x14ac:dyDescent="0.25">
      <c r="B50" s="60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61"/>
      <c r="Z50" s="1468"/>
      <c r="AA50" s="1468"/>
      <c r="AB50" s="1468"/>
      <c r="AC50" s="1468"/>
      <c r="AD50" s="1468"/>
      <c r="AE50" s="1468"/>
      <c r="AF50" s="1468"/>
      <c r="AG50" s="1468"/>
      <c r="AH50" s="1468"/>
      <c r="AI50" s="1468"/>
      <c r="AJ50" s="1468"/>
      <c r="AK50" s="1468"/>
    </row>
    <row r="51" spans="1:37" x14ac:dyDescent="0.25">
      <c r="B51" s="5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62"/>
    </row>
    <row r="52" spans="1:37" x14ac:dyDescent="0.25">
      <c r="B52" s="73"/>
      <c r="C52" s="18"/>
      <c r="D52" s="18"/>
      <c r="E52" s="18"/>
      <c r="F52" s="18"/>
      <c r="G52" s="18"/>
      <c r="H52" s="26"/>
      <c r="I52" s="26"/>
      <c r="J52" s="26"/>
      <c r="K52" s="26"/>
      <c r="L52" s="26"/>
      <c r="M52" s="26"/>
      <c r="N52" s="18"/>
      <c r="O52" s="18"/>
      <c r="P52" s="18"/>
      <c r="Q52" s="18"/>
      <c r="R52" s="26"/>
      <c r="S52" s="26"/>
      <c r="T52" s="26"/>
      <c r="U52" s="26"/>
      <c r="V52" s="18"/>
      <c r="W52" s="18"/>
      <c r="X52" s="18"/>
      <c r="Y52" s="62"/>
    </row>
    <row r="53" spans="1:37" x14ac:dyDescent="0.25">
      <c r="B53" s="73"/>
      <c r="C53" s="3000" t="s">
        <v>892</v>
      </c>
      <c r="D53" s="3000"/>
      <c r="E53" s="3000"/>
      <c r="F53" s="3000"/>
      <c r="G53" s="3000"/>
      <c r="H53" s="26"/>
      <c r="I53" s="26"/>
      <c r="J53" s="26"/>
      <c r="K53" s="26"/>
      <c r="L53" s="26"/>
      <c r="M53" s="26"/>
      <c r="N53" s="26"/>
      <c r="O53" s="3000" t="s">
        <v>893</v>
      </c>
      <c r="P53" s="3000"/>
      <c r="Q53" s="3000"/>
      <c r="R53" s="26"/>
      <c r="S53" s="26"/>
      <c r="T53" s="26"/>
      <c r="U53" s="26"/>
      <c r="V53" s="3000" t="s">
        <v>893</v>
      </c>
      <c r="W53" s="3000"/>
      <c r="X53" s="3000"/>
      <c r="Y53" s="62"/>
    </row>
    <row r="54" spans="1:37" ht="15.75" thickBot="1" x14ac:dyDescent="0.3">
      <c r="B54" s="63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8"/>
    </row>
    <row r="55" spans="1:37" x14ac:dyDescent="0.25">
      <c r="Y55">
        <v>66</v>
      </c>
    </row>
    <row r="59" spans="1:37" x14ac:dyDescent="0.25">
      <c r="Y59" s="336"/>
    </row>
    <row r="60" spans="1:37" x14ac:dyDescent="0.25">
      <c r="Y60" s="336"/>
    </row>
    <row r="61" spans="1:37" x14ac:dyDescent="0.25">
      <c r="Y61" s="336"/>
    </row>
  </sheetData>
  <mergeCells count="69">
    <mergeCell ref="O48:R48"/>
    <mergeCell ref="O43:R43"/>
    <mergeCell ref="O44:R44"/>
    <mergeCell ref="O45:R45"/>
    <mergeCell ref="O46:R46"/>
    <mergeCell ref="O47:R47"/>
    <mergeCell ref="O38:R38"/>
    <mergeCell ref="O39:R39"/>
    <mergeCell ref="O40:R40"/>
    <mergeCell ref="O41:R41"/>
    <mergeCell ref="O42:R42"/>
    <mergeCell ref="O33:R33"/>
    <mergeCell ref="O34:R34"/>
    <mergeCell ref="O35:R35"/>
    <mergeCell ref="O36:R36"/>
    <mergeCell ref="O37:R37"/>
    <mergeCell ref="O27:R27"/>
    <mergeCell ref="O28:R28"/>
    <mergeCell ref="O29:R29"/>
    <mergeCell ref="O31:R31"/>
    <mergeCell ref="O32:R32"/>
    <mergeCell ref="O53:Q53"/>
    <mergeCell ref="C53:G53"/>
    <mergeCell ref="V53:X53"/>
    <mergeCell ref="W11:X11"/>
    <mergeCell ref="W12:W15"/>
    <mergeCell ref="X12:X15"/>
    <mergeCell ref="F12:F15"/>
    <mergeCell ref="G12:G15"/>
    <mergeCell ref="H12:H15"/>
    <mergeCell ref="I11:I15"/>
    <mergeCell ref="J12:J15"/>
    <mergeCell ref="J11:N11"/>
    <mergeCell ref="D11:H11"/>
    <mergeCell ref="L12:L15"/>
    <mergeCell ref="M12:M15"/>
    <mergeCell ref="O16:R16"/>
    <mergeCell ref="B1:Y1"/>
    <mergeCell ref="B2:Y2"/>
    <mergeCell ref="B3:Y3"/>
    <mergeCell ref="B4:Y4"/>
    <mergeCell ref="B5:D5"/>
    <mergeCell ref="W5:X5"/>
    <mergeCell ref="B49:V49"/>
    <mergeCell ref="S11:S15"/>
    <mergeCell ref="T11:T15"/>
    <mergeCell ref="U11:U15"/>
    <mergeCell ref="K12:K15"/>
    <mergeCell ref="O30:R30"/>
    <mergeCell ref="O17:R17"/>
    <mergeCell ref="O18:R18"/>
    <mergeCell ref="O19:R19"/>
    <mergeCell ref="O20:R20"/>
    <mergeCell ref="O21:R21"/>
    <mergeCell ref="O22:R22"/>
    <mergeCell ref="O23:R23"/>
    <mergeCell ref="O24:R24"/>
    <mergeCell ref="O25:R25"/>
    <mergeCell ref="O26:R26"/>
    <mergeCell ref="B7:Y7"/>
    <mergeCell ref="I9:R9"/>
    <mergeCell ref="B11:B15"/>
    <mergeCell ref="C11:C15"/>
    <mergeCell ref="D12:D15"/>
    <mergeCell ref="E12:E15"/>
    <mergeCell ref="N12:N15"/>
    <mergeCell ref="O13:R13"/>
    <mergeCell ref="V11:V15"/>
    <mergeCell ref="Y12:Y15"/>
  </mergeCells>
  <pageMargins left="0.23622047244094491" right="0.23622047244094491" top="0.74803149606299213" bottom="0.74803149606299213" header="0.31496062992125984" footer="0.31496062992125984"/>
  <pageSetup paperSize="5" scale="5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J38"/>
  <sheetViews>
    <sheetView workbookViewId="0">
      <selection activeCell="H31" sqref="H31"/>
    </sheetView>
  </sheetViews>
  <sheetFormatPr baseColWidth="10" defaultRowHeight="15" x14ac:dyDescent="0.25"/>
  <cols>
    <col min="1" max="1" width="11.5703125" style="1246"/>
    <col min="3" max="3" width="10.7109375" customWidth="1"/>
    <col min="5" max="5" width="13.28515625" customWidth="1"/>
    <col min="8" max="8" width="16" customWidth="1"/>
    <col min="9" max="9" width="15.2851562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103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171" t="s">
        <v>283</v>
      </c>
    </row>
    <row r="6" spans="2:10" ht="15.75" thickBot="1" x14ac:dyDescent="0.3">
      <c r="E6" s="1250"/>
    </row>
    <row r="7" spans="2:10" x14ac:dyDescent="0.25">
      <c r="B7" s="1" t="s">
        <v>4</v>
      </c>
      <c r="C7" s="192"/>
      <c r="D7" s="46">
        <v>7122</v>
      </c>
      <c r="E7" s="188" t="s">
        <v>1874</v>
      </c>
      <c r="F7" s="1257" t="s">
        <v>105</v>
      </c>
      <c r="G7" s="1257"/>
      <c r="H7" s="1257"/>
      <c r="I7" s="1258"/>
    </row>
    <row r="8" spans="2:10" x14ac:dyDescent="0.25">
      <c r="B8" s="1" t="s">
        <v>76</v>
      </c>
      <c r="C8" s="192"/>
      <c r="D8" s="47">
        <v>1</v>
      </c>
      <c r="E8" s="796"/>
      <c r="F8" s="4" t="s">
        <v>312</v>
      </c>
      <c r="G8" s="4"/>
      <c r="H8" s="4"/>
      <c r="I8" s="4"/>
      <c r="J8" s="1221"/>
    </row>
    <row r="9" spans="2:10" x14ac:dyDescent="0.25">
      <c r="B9" s="1" t="s">
        <v>77</v>
      </c>
      <c r="C9" s="192"/>
      <c r="D9" s="47">
        <v>0</v>
      </c>
      <c r="F9" s="4" t="s">
        <v>312</v>
      </c>
      <c r="G9" s="4"/>
      <c r="H9" s="4"/>
      <c r="I9" s="1258"/>
    </row>
    <row r="10" spans="2:10" x14ac:dyDescent="0.25">
      <c r="B10" s="1" t="s">
        <v>78</v>
      </c>
      <c r="C10" s="192"/>
      <c r="D10" s="47">
        <v>0</v>
      </c>
      <c r="F10" s="4" t="s">
        <v>313</v>
      </c>
      <c r="G10" s="4"/>
      <c r="H10" s="4"/>
      <c r="I10" s="4"/>
      <c r="J10" s="1221"/>
    </row>
    <row r="11" spans="2:10" ht="15.75" thickBot="1" x14ac:dyDescent="0.3">
      <c r="B11" s="1" t="s">
        <v>284</v>
      </c>
      <c r="C11" s="192"/>
      <c r="D11" s="56">
        <v>5</v>
      </c>
      <c r="F11" s="4" t="s">
        <v>313</v>
      </c>
      <c r="G11" s="4"/>
      <c r="H11" s="4"/>
      <c r="I11" s="4"/>
      <c r="J11" s="1221"/>
    </row>
    <row r="12" spans="2:10" ht="15.75" thickBot="1" x14ac:dyDescent="0.3">
      <c r="B12" s="1" t="s">
        <v>1944</v>
      </c>
      <c r="C12" s="1"/>
      <c r="D12" s="1"/>
      <c r="E12" s="4"/>
      <c r="F12" s="4" t="s">
        <v>313</v>
      </c>
      <c r="G12" s="4"/>
      <c r="H12" s="4"/>
      <c r="I12" s="4"/>
      <c r="J12" s="1221"/>
    </row>
    <row r="13" spans="2:10" ht="15.75" thickBot="1" x14ac:dyDescent="0.3">
      <c r="B13" s="193" t="s">
        <v>22</v>
      </c>
      <c r="C13" s="194"/>
      <c r="D13" s="98">
        <v>1102</v>
      </c>
      <c r="E13" s="92" t="s">
        <v>296</v>
      </c>
      <c r="F13" s="92"/>
      <c r="G13" s="57">
        <v>2111</v>
      </c>
      <c r="I13" s="463"/>
    </row>
    <row r="14" spans="2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9" ht="15.75" thickBot="1" x14ac:dyDescent="0.3">
      <c r="B17" s="3551" t="s">
        <v>2163</v>
      </c>
      <c r="C17" s="3386"/>
      <c r="D17" s="117">
        <v>1</v>
      </c>
      <c r="E17" s="108">
        <v>10000</v>
      </c>
      <c r="F17" s="142">
        <f>(E17*12)</f>
        <v>120000</v>
      </c>
      <c r="G17" s="117">
        <v>1</v>
      </c>
      <c r="H17" s="108">
        <v>14000</v>
      </c>
      <c r="I17" s="108">
        <f>(H17*12)</f>
        <v>168000</v>
      </c>
    </row>
    <row r="18" spans="2:9" ht="15.75" thickBot="1" x14ac:dyDescent="0.3">
      <c r="B18" s="3551" t="s">
        <v>2164</v>
      </c>
      <c r="C18" s="3386"/>
      <c r="D18" s="118">
        <v>3</v>
      </c>
      <c r="E18" s="19">
        <v>15000</v>
      </c>
      <c r="F18" s="134">
        <f t="shared" ref="F18:F31" si="0">(E18*12)</f>
        <v>180000</v>
      </c>
      <c r="G18" s="118">
        <v>3</v>
      </c>
      <c r="H18" s="19">
        <v>15000</v>
      </c>
      <c r="I18" s="108">
        <f t="shared" ref="I18:I20" si="1">(H18*12)</f>
        <v>180000</v>
      </c>
    </row>
    <row r="19" spans="2:9" ht="15.75" thickBot="1" x14ac:dyDescent="0.3">
      <c r="B19" s="3197" t="s">
        <v>2165</v>
      </c>
      <c r="C19" s="3199"/>
      <c r="D19" s="118">
        <v>1</v>
      </c>
      <c r="E19" s="19">
        <v>3433</v>
      </c>
      <c r="F19" s="134">
        <f t="shared" si="0"/>
        <v>41196</v>
      </c>
      <c r="G19" s="118">
        <v>1</v>
      </c>
      <c r="H19" s="19">
        <v>3433</v>
      </c>
      <c r="I19" s="108">
        <f t="shared" si="1"/>
        <v>41196</v>
      </c>
    </row>
    <row r="20" spans="2:9" ht="15.75" thickBot="1" x14ac:dyDescent="0.3">
      <c r="B20" s="3551" t="s">
        <v>2166</v>
      </c>
      <c r="C20" s="3386"/>
      <c r="D20" s="118">
        <v>1</v>
      </c>
      <c r="E20" s="19">
        <v>10000</v>
      </c>
      <c r="F20" s="134">
        <f t="shared" si="0"/>
        <v>120000</v>
      </c>
      <c r="G20" s="118">
        <v>1</v>
      </c>
      <c r="H20" s="19">
        <v>12000</v>
      </c>
      <c r="I20" s="108">
        <f t="shared" si="1"/>
        <v>144000</v>
      </c>
    </row>
    <row r="21" spans="2:9" ht="15.75" thickBot="1" x14ac:dyDescent="0.3">
      <c r="B21" s="3197"/>
      <c r="C21" s="3199"/>
      <c r="D21" s="118"/>
      <c r="E21" s="19"/>
      <c r="F21" s="134"/>
      <c r="G21" s="118"/>
      <c r="H21" s="134"/>
      <c r="I21" s="108"/>
    </row>
    <row r="22" spans="2:9" ht="15.75" thickBot="1" x14ac:dyDescent="0.3">
      <c r="B22" s="3551"/>
      <c r="C22" s="3386"/>
      <c r="D22" s="118"/>
      <c r="E22" s="19"/>
      <c r="F22" s="134"/>
      <c r="G22" s="118"/>
      <c r="H22" s="19"/>
      <c r="I22" s="108"/>
    </row>
    <row r="23" spans="2:9" ht="15.75" thickBot="1" x14ac:dyDescent="0.3">
      <c r="B23" s="3197"/>
      <c r="C23" s="3199"/>
      <c r="D23" s="104"/>
      <c r="E23" s="6"/>
      <c r="F23" s="134"/>
      <c r="G23" s="104"/>
      <c r="H23" s="6"/>
      <c r="I23" s="108"/>
    </row>
    <row r="24" spans="2:9" ht="15.75" thickBot="1" x14ac:dyDescent="0.3">
      <c r="B24" s="3551"/>
      <c r="C24" s="3386"/>
      <c r="D24" s="104"/>
      <c r="E24" s="6"/>
      <c r="F24" s="134"/>
      <c r="G24" s="104"/>
      <c r="H24" s="6"/>
      <c r="I24" s="108"/>
    </row>
    <row r="25" spans="2:9" ht="15.75" thickBot="1" x14ac:dyDescent="0.3">
      <c r="B25" s="3197"/>
      <c r="C25" s="3199"/>
      <c r="D25" s="104"/>
      <c r="E25" s="6"/>
      <c r="F25" s="134"/>
      <c r="G25" s="104"/>
      <c r="H25" s="6"/>
      <c r="I25" s="108"/>
    </row>
    <row r="26" spans="2:9" ht="15.75" thickBot="1" x14ac:dyDescent="0.3">
      <c r="B26" s="3551"/>
      <c r="C26" s="3386"/>
      <c r="D26" s="104"/>
      <c r="E26" s="6"/>
      <c r="F26" s="134"/>
      <c r="G26" s="104"/>
      <c r="H26" s="6"/>
      <c r="I26" s="108"/>
    </row>
    <row r="27" spans="2:9" ht="15.75" thickBot="1" x14ac:dyDescent="0.3">
      <c r="B27" s="3197"/>
      <c r="C27" s="3199"/>
      <c r="D27" s="104"/>
      <c r="E27" s="6"/>
      <c r="F27" s="134"/>
      <c r="G27" s="104"/>
      <c r="H27" s="6"/>
      <c r="I27" s="108"/>
    </row>
    <row r="28" spans="2:9" ht="15.75" thickBot="1" x14ac:dyDescent="0.3">
      <c r="B28" s="3551"/>
      <c r="C28" s="3386"/>
      <c r="D28" s="104"/>
      <c r="E28" s="6"/>
      <c r="F28" s="134"/>
      <c r="G28" s="104"/>
      <c r="H28" s="6"/>
      <c r="I28" s="108"/>
    </row>
    <row r="29" spans="2:9" ht="15.75" thickBot="1" x14ac:dyDescent="0.3">
      <c r="B29" s="3197"/>
      <c r="C29" s="3199"/>
      <c r="D29" s="104"/>
      <c r="E29" s="6"/>
      <c r="F29" s="134"/>
      <c r="G29" s="104"/>
      <c r="H29" s="6"/>
      <c r="I29" s="108"/>
    </row>
    <row r="30" spans="2:9" ht="15.75" thickBot="1" x14ac:dyDescent="0.3">
      <c r="B30" s="3551"/>
      <c r="C30" s="3386"/>
      <c r="D30" s="104"/>
      <c r="E30" s="6"/>
      <c r="F30" s="134"/>
      <c r="G30" s="104"/>
      <c r="H30" s="6"/>
      <c r="I30" s="108"/>
    </row>
    <row r="31" spans="2:9" ht="15.75" thickBot="1" x14ac:dyDescent="0.3">
      <c r="B31" s="36"/>
      <c r="C31" s="10"/>
      <c r="D31" s="104"/>
      <c r="E31" s="6"/>
      <c r="F31" s="134">
        <f t="shared" si="0"/>
        <v>0</v>
      </c>
      <c r="G31" s="104"/>
      <c r="H31" s="6"/>
      <c r="I31" s="108"/>
    </row>
    <row r="32" spans="2:9" ht="15.75" thickBot="1" x14ac:dyDescent="0.3">
      <c r="B32" s="69"/>
      <c r="C32" s="4"/>
      <c r="D32" s="104"/>
      <c r="E32" s="6"/>
      <c r="F32" s="134"/>
      <c r="G32" s="104"/>
      <c r="H32" s="6"/>
      <c r="I32" s="108"/>
    </row>
    <row r="33" spans="2:9" ht="15.75" thickBot="1" x14ac:dyDescent="0.3">
      <c r="B33" s="63"/>
      <c r="C33" s="64"/>
      <c r="D33" s="111"/>
      <c r="E33" s="112"/>
      <c r="F33" s="134"/>
      <c r="G33" s="111"/>
      <c r="H33" s="112"/>
      <c r="I33" s="108"/>
    </row>
    <row r="34" spans="2:9" ht="15.75" thickBot="1" x14ac:dyDescent="0.3">
      <c r="C34" s="92" t="s">
        <v>99</v>
      </c>
      <c r="D34" s="185"/>
      <c r="E34" s="168">
        <f>SUM(E17:E33)</f>
        <v>38433</v>
      </c>
      <c r="F34" s="136">
        <f>SUM(F17:F33)</f>
        <v>461196</v>
      </c>
      <c r="G34" s="186"/>
      <c r="H34" s="168">
        <f>SUM(H17:H33)</f>
        <v>44433</v>
      </c>
      <c r="I34" s="137">
        <f>SUM(I17:I33)</f>
        <v>533196</v>
      </c>
    </row>
    <row r="36" spans="2:9" x14ac:dyDescent="0.25">
      <c r="C36" s="4"/>
      <c r="D36" s="4"/>
      <c r="F36" s="4"/>
      <c r="H36" s="4"/>
    </row>
    <row r="37" spans="2:9" x14ac:dyDescent="0.25">
      <c r="C37" s="3447" t="s">
        <v>294</v>
      </c>
      <c r="D37" s="3447"/>
      <c r="F37" s="189" t="s">
        <v>271</v>
      </c>
      <c r="H37" s="189" t="s">
        <v>295</v>
      </c>
    </row>
    <row r="38" spans="2:9" x14ac:dyDescent="0.25">
      <c r="I38">
        <v>67</v>
      </c>
    </row>
  </sheetData>
  <mergeCells count="26">
    <mergeCell ref="C37:D37"/>
    <mergeCell ref="B14:C16"/>
    <mergeCell ref="D14:F14"/>
    <mergeCell ref="B1:I1"/>
    <mergeCell ref="B2:I2"/>
    <mergeCell ref="B3:I3"/>
    <mergeCell ref="B4:I4"/>
    <mergeCell ref="G14:I14"/>
    <mergeCell ref="D15:D16"/>
    <mergeCell ref="E15:F15"/>
    <mergeCell ref="G15:G16"/>
    <mergeCell ref="H15:I15"/>
    <mergeCell ref="B17:C17"/>
    <mergeCell ref="B18:C18"/>
    <mergeCell ref="B19:C19"/>
    <mergeCell ref="B20:C20"/>
    <mergeCell ref="B21:C21"/>
    <mergeCell ref="B22:C22"/>
    <mergeCell ref="B23:C23"/>
    <mergeCell ref="B24:C24"/>
    <mergeCell ref="B30:C30"/>
    <mergeCell ref="B25:C25"/>
    <mergeCell ref="B26:C26"/>
    <mergeCell ref="B27:C27"/>
    <mergeCell ref="B28:C28"/>
    <mergeCell ref="B29:C29"/>
  </mergeCells>
  <pageMargins left="0.49" right="0.70866141732283472" top="0.74803149606299213" bottom="0.74803149606299213" header="0.31496062992125984" footer="0.31496062992125984"/>
  <pageSetup paperSize="5" scale="88" fitToWidth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P37"/>
  <sheetViews>
    <sheetView topLeftCell="B1" workbookViewId="0">
      <selection activeCell="C5" sqref="C5"/>
    </sheetView>
  </sheetViews>
  <sheetFormatPr baseColWidth="10" defaultRowHeight="15" x14ac:dyDescent="0.25"/>
  <cols>
    <col min="1" max="1" width="11.5703125" style="1246"/>
    <col min="2" max="2" width="9.28515625" customWidth="1"/>
    <col min="3" max="3" width="8.42578125" customWidth="1"/>
    <col min="4" max="4" width="8.140625" customWidth="1"/>
    <col min="5" max="5" width="7.85546875" customWidth="1"/>
    <col min="6" max="6" width="10.28515625" customWidth="1"/>
    <col min="8" max="8" width="23.42578125" customWidth="1"/>
    <col min="9" max="9" width="8.7109375" customWidth="1"/>
    <col min="10" max="10" width="16.140625" customWidth="1"/>
    <col min="11" max="11" width="10.28515625" customWidth="1"/>
    <col min="12" max="12" width="11" customWidth="1"/>
    <col min="13" max="13" width="15.42578125" customWidth="1"/>
    <col min="14" max="14" width="6.85546875" customWidth="1"/>
    <col min="15" max="15" width="9.85546875" customWidth="1"/>
    <col min="16" max="16" width="13.7109375" customWidth="1"/>
  </cols>
  <sheetData>
    <row r="1" spans="2:16" x14ac:dyDescent="0.25">
      <c r="C1" s="3483" t="s">
        <v>74</v>
      </c>
      <c r="D1" s="3483"/>
      <c r="E1" s="3483"/>
      <c r="F1" s="3483"/>
      <c r="G1" s="3483"/>
      <c r="H1" s="3483"/>
      <c r="I1" s="3483"/>
      <c r="J1" s="3483"/>
      <c r="K1" s="3483"/>
      <c r="L1" s="3483"/>
      <c r="M1" s="3483"/>
      <c r="N1" s="3483"/>
      <c r="O1" s="3483"/>
      <c r="P1" s="3483"/>
    </row>
    <row r="2" spans="2:16" x14ac:dyDescent="0.25">
      <c r="C2" s="3483" t="s">
        <v>0</v>
      </c>
      <c r="D2" s="3483"/>
      <c r="E2" s="3483"/>
      <c r="F2" s="3483"/>
      <c r="G2" s="3483"/>
      <c r="H2" s="3483"/>
      <c r="I2" s="3483"/>
      <c r="J2" s="3483"/>
      <c r="K2" s="3483"/>
      <c r="L2" s="3483"/>
      <c r="M2" s="3483"/>
      <c r="N2" s="3483"/>
      <c r="O2" s="3483"/>
      <c r="P2" s="3483"/>
    </row>
    <row r="3" spans="2:16" x14ac:dyDescent="0.25">
      <c r="C3" s="3483" t="s">
        <v>1736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  <c r="N3" s="3483"/>
      <c r="O3" s="3483"/>
      <c r="P3" s="3483"/>
    </row>
    <row r="4" spans="2:16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</row>
    <row r="5" spans="2:16" x14ac:dyDescent="0.25">
      <c r="C5" s="171" t="s">
        <v>297</v>
      </c>
    </row>
    <row r="6" spans="2:16" ht="15.75" thickBot="1" x14ac:dyDescent="0.3">
      <c r="F6" s="1250"/>
      <c r="G6" s="1250"/>
      <c r="N6" s="1250"/>
      <c r="P6" s="1250"/>
    </row>
    <row r="7" spans="2:16" x14ac:dyDescent="0.25">
      <c r="C7" s="3483" t="s">
        <v>4</v>
      </c>
      <c r="D7" s="3001"/>
      <c r="E7" s="46">
        <v>7122</v>
      </c>
      <c r="F7" s="1762" t="s">
        <v>1874</v>
      </c>
      <c r="G7" s="1235" t="s">
        <v>105</v>
      </c>
      <c r="H7" s="1260"/>
      <c r="I7" s="1260"/>
      <c r="J7" s="1260"/>
      <c r="K7" s="1260"/>
      <c r="L7" s="1260"/>
      <c r="M7" s="1260"/>
      <c r="N7" s="4"/>
      <c r="O7" s="1257"/>
      <c r="P7" s="4"/>
    </row>
    <row r="8" spans="2:16" x14ac:dyDescent="0.25">
      <c r="C8" s="3483" t="s">
        <v>76</v>
      </c>
      <c r="D8" s="3001"/>
      <c r="E8" s="47">
        <v>1</v>
      </c>
      <c r="G8" s="1256" t="s">
        <v>312</v>
      </c>
      <c r="H8" s="4"/>
      <c r="I8" s="4"/>
      <c r="J8" s="4"/>
      <c r="K8" s="4"/>
      <c r="L8" s="4"/>
      <c r="M8" s="4"/>
      <c r="N8" s="10"/>
      <c r="O8" s="10"/>
      <c r="P8" s="10"/>
    </row>
    <row r="9" spans="2:16" x14ac:dyDescent="0.25">
      <c r="C9" s="3483" t="s">
        <v>77</v>
      </c>
      <c r="D9" s="3001"/>
      <c r="E9" s="47">
        <v>0</v>
      </c>
      <c r="G9" s="1256" t="s">
        <v>312</v>
      </c>
      <c r="H9" s="4"/>
      <c r="I9" s="4"/>
      <c r="J9" s="4"/>
      <c r="K9" s="4"/>
      <c r="L9" s="4"/>
      <c r="M9" s="4"/>
      <c r="N9" s="10"/>
      <c r="O9" s="10"/>
      <c r="P9" s="10"/>
    </row>
    <row r="10" spans="2:16" x14ac:dyDescent="0.25">
      <c r="C10" s="3483" t="s">
        <v>78</v>
      </c>
      <c r="D10" s="3001"/>
      <c r="E10" s="47">
        <v>0</v>
      </c>
      <c r="G10" s="1256" t="s">
        <v>313</v>
      </c>
      <c r="H10" s="4"/>
      <c r="I10" s="4"/>
      <c r="J10" s="4"/>
      <c r="K10" s="4"/>
      <c r="L10" s="4"/>
      <c r="M10" s="4"/>
      <c r="N10" s="10"/>
      <c r="O10" s="10"/>
      <c r="P10" s="10"/>
    </row>
    <row r="11" spans="2:16" ht="15.75" thickBot="1" x14ac:dyDescent="0.3">
      <c r="C11" s="3483" t="s">
        <v>284</v>
      </c>
      <c r="D11" s="3001"/>
      <c r="E11" s="56">
        <v>5</v>
      </c>
      <c r="G11" s="1256" t="s">
        <v>313</v>
      </c>
      <c r="H11" s="4"/>
      <c r="I11" s="4"/>
      <c r="J11" s="4"/>
      <c r="K11" s="4"/>
      <c r="L11" s="4"/>
      <c r="M11" s="4"/>
      <c r="N11" s="10"/>
      <c r="O11" s="10"/>
      <c r="P11" s="10"/>
    </row>
    <row r="12" spans="2:16" ht="15.75" thickBot="1" x14ac:dyDescent="0.3">
      <c r="C12" s="3483"/>
      <c r="D12" s="3483"/>
      <c r="E12" s="3483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2:16" x14ac:dyDescent="0.25">
      <c r="C13" s="3483" t="s">
        <v>22</v>
      </c>
      <c r="D13" s="3001"/>
      <c r="E13" s="98">
        <v>111</v>
      </c>
      <c r="F13" s="92" t="s">
        <v>23</v>
      </c>
      <c r="G13" s="92"/>
      <c r="H13" s="22" t="s">
        <v>26</v>
      </c>
      <c r="I13" s="22"/>
      <c r="J13" s="22"/>
      <c r="K13" s="22"/>
      <c r="L13" s="22"/>
      <c r="M13" s="22"/>
      <c r="N13" s="22"/>
      <c r="O13" s="22"/>
      <c r="P13" s="22"/>
    </row>
    <row r="14" spans="2:16" ht="15.75" thickBot="1" x14ac:dyDescent="0.3"/>
    <row r="15" spans="2:16" ht="15.75" thickBot="1" x14ac:dyDescent="0.3">
      <c r="B15" s="3009" t="s">
        <v>107</v>
      </c>
      <c r="C15" s="3010"/>
      <c r="D15" s="3010"/>
      <c r="E15" s="3010"/>
      <c r="F15" s="3011"/>
      <c r="G15" s="3524" t="s">
        <v>302</v>
      </c>
      <c r="H15" s="3526"/>
      <c r="I15" s="3246" t="s">
        <v>80</v>
      </c>
      <c r="J15" s="3394" t="s">
        <v>901</v>
      </c>
      <c r="K15" s="3394" t="s">
        <v>678</v>
      </c>
      <c r="L15" s="3394" t="s">
        <v>13</v>
      </c>
      <c r="M15" s="3703" t="s">
        <v>129</v>
      </c>
      <c r="N15" s="3703" t="s">
        <v>130</v>
      </c>
      <c r="O15" s="3703" t="s">
        <v>303</v>
      </c>
      <c r="P15" s="3703" t="s">
        <v>1</v>
      </c>
    </row>
    <row r="16" spans="2:16" ht="15.75" thickBot="1" x14ac:dyDescent="0.3">
      <c r="B16" s="97" t="s">
        <v>671</v>
      </c>
      <c r="C16" s="100" t="s">
        <v>299</v>
      </c>
      <c r="D16" s="100" t="s">
        <v>300</v>
      </c>
      <c r="E16" s="100" t="s">
        <v>301</v>
      </c>
      <c r="F16" s="100" t="s">
        <v>6</v>
      </c>
      <c r="G16" s="3701"/>
      <c r="H16" s="3702"/>
      <c r="I16" s="3507"/>
      <c r="J16" s="3481"/>
      <c r="K16" s="3481"/>
      <c r="L16" s="3481"/>
      <c r="M16" s="3710"/>
      <c r="N16" s="3704"/>
      <c r="O16" s="3704"/>
      <c r="P16" s="3704"/>
    </row>
    <row r="17" spans="2:16" ht="15.75" thickBot="1" x14ac:dyDescent="0.3">
      <c r="B17" s="211">
        <v>1</v>
      </c>
      <c r="C17" s="97">
        <v>2</v>
      </c>
      <c r="D17" s="97">
        <v>3</v>
      </c>
      <c r="E17" s="97">
        <v>4</v>
      </c>
      <c r="F17" s="97">
        <v>5</v>
      </c>
      <c r="G17" s="3717">
        <v>6</v>
      </c>
      <c r="H17" s="3718"/>
      <c r="I17" s="521"/>
      <c r="J17" s="521"/>
      <c r="K17" s="521"/>
      <c r="L17" s="522">
        <v>7</v>
      </c>
      <c r="M17" s="187">
        <v>8</v>
      </c>
      <c r="N17" s="187">
        <v>9</v>
      </c>
      <c r="O17" s="187">
        <v>10</v>
      </c>
      <c r="P17" s="187">
        <v>11</v>
      </c>
    </row>
    <row r="18" spans="2:16" x14ac:dyDescent="0.25">
      <c r="B18" s="50">
        <v>2</v>
      </c>
      <c r="C18" s="462">
        <v>6</v>
      </c>
      <c r="D18" s="339"/>
      <c r="E18" s="339"/>
      <c r="F18" s="340"/>
      <c r="G18" s="71" t="s">
        <v>1877</v>
      </c>
      <c r="H18" s="72"/>
      <c r="I18" s="576"/>
      <c r="J18" s="339"/>
      <c r="K18" s="339"/>
      <c r="L18" s="583"/>
      <c r="M18" s="46"/>
      <c r="N18" s="46"/>
      <c r="O18" s="46"/>
      <c r="P18" s="46"/>
    </row>
    <row r="19" spans="2:16" x14ac:dyDescent="0.25">
      <c r="B19" s="48">
        <v>2</v>
      </c>
      <c r="C19" s="514">
        <v>6</v>
      </c>
      <c r="D19" s="523">
        <v>1</v>
      </c>
      <c r="E19" s="12"/>
      <c r="F19" s="342"/>
      <c r="G19" s="38" t="s">
        <v>899</v>
      </c>
      <c r="H19" s="16"/>
      <c r="I19" s="555"/>
      <c r="J19" s="12"/>
      <c r="K19" s="12"/>
      <c r="L19" s="35"/>
      <c r="M19" s="47"/>
      <c r="N19" s="47"/>
      <c r="O19" s="47"/>
      <c r="P19" s="47"/>
    </row>
    <row r="20" spans="2:16" x14ac:dyDescent="0.25">
      <c r="B20" s="49">
        <v>2</v>
      </c>
      <c r="C20" s="518">
        <v>6</v>
      </c>
      <c r="D20" s="8">
        <v>1</v>
      </c>
      <c r="E20" s="8"/>
      <c r="F20" s="67"/>
      <c r="G20" s="36" t="s">
        <v>900</v>
      </c>
      <c r="H20" s="10"/>
      <c r="I20" s="341">
        <v>1102</v>
      </c>
      <c r="J20" s="523">
        <v>20</v>
      </c>
      <c r="K20" s="523">
        <v>1955</v>
      </c>
      <c r="L20" s="525">
        <v>100</v>
      </c>
      <c r="M20" s="47" t="s">
        <v>315</v>
      </c>
      <c r="N20" s="47"/>
      <c r="O20" s="47"/>
      <c r="P20" s="75">
        <v>10000</v>
      </c>
    </row>
    <row r="21" spans="2:16" x14ac:dyDescent="0.25">
      <c r="B21" s="47"/>
      <c r="C21" s="11"/>
      <c r="D21" s="6"/>
      <c r="E21" s="6"/>
      <c r="F21" s="67"/>
      <c r="G21" s="36"/>
      <c r="H21" s="10"/>
      <c r="I21" s="104"/>
      <c r="J21" s="6"/>
      <c r="K21" s="6"/>
      <c r="L21" s="35"/>
      <c r="M21" s="47"/>
      <c r="N21" s="47"/>
      <c r="O21" s="47"/>
      <c r="P21" s="47"/>
    </row>
    <row r="22" spans="2:16" x14ac:dyDescent="0.25">
      <c r="B22" s="47"/>
      <c r="C22" s="11"/>
      <c r="D22" s="6"/>
      <c r="E22" s="6"/>
      <c r="F22" s="67"/>
      <c r="G22" s="36"/>
      <c r="H22" s="10"/>
      <c r="I22" s="104"/>
      <c r="J22" s="6"/>
      <c r="K22" s="6"/>
      <c r="L22" s="35"/>
      <c r="M22" s="47"/>
      <c r="N22" s="47"/>
      <c r="O22" s="47"/>
      <c r="P22" s="47"/>
    </row>
    <row r="23" spans="2:16" x14ac:dyDescent="0.25">
      <c r="B23" s="47"/>
      <c r="C23" s="11"/>
      <c r="D23" s="6"/>
      <c r="E23" s="6"/>
      <c r="F23" s="67"/>
      <c r="G23" s="36"/>
      <c r="H23" s="10"/>
      <c r="I23" s="104"/>
      <c r="J23" s="6"/>
      <c r="K23" s="6"/>
      <c r="L23" s="35"/>
      <c r="M23" s="47"/>
      <c r="N23" s="47"/>
      <c r="O23" s="47"/>
      <c r="P23" s="47"/>
    </row>
    <row r="24" spans="2:16" x14ac:dyDescent="0.25">
      <c r="B24" s="47"/>
      <c r="C24" s="11"/>
      <c r="D24" s="6"/>
      <c r="E24" s="6"/>
      <c r="F24" s="67"/>
      <c r="G24" s="36"/>
      <c r="H24" s="10"/>
      <c r="I24" s="104"/>
      <c r="J24" s="6"/>
      <c r="K24" s="6"/>
      <c r="L24" s="35"/>
      <c r="M24" s="47"/>
      <c r="N24" s="47"/>
      <c r="O24" s="47"/>
      <c r="P24" s="47"/>
    </row>
    <row r="25" spans="2:16" x14ac:dyDescent="0.25">
      <c r="B25" s="47"/>
      <c r="C25" s="11"/>
      <c r="D25" s="6"/>
      <c r="E25" s="6"/>
      <c r="F25" s="67"/>
      <c r="G25" s="36"/>
      <c r="H25" s="10"/>
      <c r="I25" s="104"/>
      <c r="J25" s="6"/>
      <c r="K25" s="6"/>
      <c r="L25" s="35"/>
      <c r="M25" s="47"/>
      <c r="N25" s="47"/>
      <c r="O25" s="47"/>
      <c r="P25" s="47"/>
    </row>
    <row r="26" spans="2:16" x14ac:dyDescent="0.25">
      <c r="B26" s="47"/>
      <c r="C26" s="11"/>
      <c r="D26" s="6"/>
      <c r="E26" s="6"/>
      <c r="F26" s="67"/>
      <c r="G26" s="36"/>
      <c r="H26" s="10"/>
      <c r="I26" s="104"/>
      <c r="J26" s="6"/>
      <c r="K26" s="6"/>
      <c r="L26" s="35"/>
      <c r="M26" s="47"/>
      <c r="N26" s="47"/>
      <c r="O26" s="47"/>
      <c r="P26" s="47"/>
    </row>
    <row r="27" spans="2:16" x14ac:dyDescent="0.25">
      <c r="B27" s="47"/>
      <c r="C27" s="11"/>
      <c r="D27" s="6"/>
      <c r="E27" s="6"/>
      <c r="F27" s="67"/>
      <c r="G27" s="36"/>
      <c r="H27" s="10"/>
      <c r="I27" s="104"/>
      <c r="J27" s="6"/>
      <c r="K27" s="6"/>
      <c r="L27" s="35"/>
      <c r="M27" s="47"/>
      <c r="N27" s="47"/>
      <c r="O27" s="47"/>
      <c r="P27" s="47"/>
    </row>
    <row r="28" spans="2:16" x14ac:dyDescent="0.25">
      <c r="B28" s="47"/>
      <c r="C28" s="11"/>
      <c r="D28" s="6"/>
      <c r="E28" s="6"/>
      <c r="F28" s="67"/>
      <c r="G28" s="36"/>
      <c r="H28" s="10"/>
      <c r="I28" s="104"/>
      <c r="J28" s="6"/>
      <c r="K28" s="6"/>
      <c r="L28" s="35"/>
      <c r="M28" s="47"/>
      <c r="N28" s="47"/>
      <c r="O28" s="47"/>
      <c r="P28" s="47"/>
    </row>
    <row r="29" spans="2:16" x14ac:dyDescent="0.25">
      <c r="B29" s="47"/>
      <c r="C29" s="11"/>
      <c r="D29" s="6"/>
      <c r="E29" s="6"/>
      <c r="F29" s="67"/>
      <c r="G29" s="36"/>
      <c r="H29" s="10"/>
      <c r="I29" s="104"/>
      <c r="J29" s="6"/>
      <c r="K29" s="6"/>
      <c r="L29" s="35"/>
      <c r="M29" s="47"/>
      <c r="N29" s="47"/>
      <c r="O29" s="47"/>
      <c r="P29" s="47"/>
    </row>
    <row r="30" spans="2:16" x14ac:dyDescent="0.25">
      <c r="B30" s="47"/>
      <c r="C30" s="11"/>
      <c r="D30" s="6"/>
      <c r="E30" s="6"/>
      <c r="F30" s="67"/>
      <c r="G30" s="36"/>
      <c r="H30" s="10"/>
      <c r="I30" s="104"/>
      <c r="J30" s="6"/>
      <c r="K30" s="6"/>
      <c r="L30" s="35"/>
      <c r="M30" s="47"/>
      <c r="N30" s="47"/>
      <c r="O30" s="47"/>
      <c r="P30" s="47"/>
    </row>
    <row r="31" spans="2:16" x14ac:dyDescent="0.25">
      <c r="B31" s="47"/>
      <c r="C31" s="11"/>
      <c r="D31" s="6"/>
      <c r="E31" s="6"/>
      <c r="F31" s="67"/>
      <c r="G31" s="36"/>
      <c r="H31" s="10"/>
      <c r="I31" s="104"/>
      <c r="J31" s="6"/>
      <c r="K31" s="6"/>
      <c r="L31" s="35"/>
      <c r="M31" s="47"/>
      <c r="N31" s="47"/>
      <c r="O31" s="47"/>
      <c r="P31" s="47"/>
    </row>
    <row r="32" spans="2:16" x14ac:dyDescent="0.25">
      <c r="B32" s="47"/>
      <c r="C32" s="11"/>
      <c r="D32" s="6"/>
      <c r="E32" s="6"/>
      <c r="F32" s="67"/>
      <c r="G32" s="36"/>
      <c r="H32" s="10"/>
      <c r="I32" s="104"/>
      <c r="J32" s="6"/>
      <c r="K32" s="6"/>
      <c r="L32" s="35"/>
      <c r="M32" s="47"/>
      <c r="N32" s="47"/>
      <c r="O32" s="47"/>
      <c r="P32" s="47"/>
    </row>
    <row r="33" spans="2:16" ht="15.75" thickBot="1" x14ac:dyDescent="0.3">
      <c r="B33" s="56"/>
      <c r="C33" s="463"/>
      <c r="D33" s="106"/>
      <c r="E33" s="106"/>
      <c r="F33" s="107"/>
      <c r="G33" s="63"/>
      <c r="H33" s="64"/>
      <c r="I33" s="105"/>
      <c r="J33" s="106"/>
      <c r="K33" s="106"/>
      <c r="L33" s="68"/>
      <c r="M33" s="56"/>
      <c r="N33" s="56"/>
      <c r="O33" s="56"/>
      <c r="P33" s="141"/>
    </row>
    <row r="34" spans="2:16" ht="15.75" thickBot="1" x14ac:dyDescent="0.3">
      <c r="O34" s="92" t="s">
        <v>99</v>
      </c>
      <c r="P34" s="115">
        <v>10000</v>
      </c>
    </row>
    <row r="35" spans="2:16" x14ac:dyDescent="0.25">
      <c r="D35" s="4"/>
      <c r="E35" s="4"/>
      <c r="F35" s="4"/>
      <c r="H35" s="4"/>
      <c r="I35" s="4"/>
      <c r="J35" s="4"/>
      <c r="K35" s="4"/>
      <c r="L35" s="4"/>
      <c r="N35" s="4"/>
      <c r="O35" s="4"/>
    </row>
    <row r="36" spans="2:16" x14ac:dyDescent="0.25">
      <c r="D36" s="3447" t="s">
        <v>294</v>
      </c>
      <c r="E36" s="3447"/>
      <c r="F36" s="3447"/>
      <c r="H36" s="3447" t="s">
        <v>304</v>
      </c>
      <c r="I36" s="3447"/>
      <c r="J36" s="3447"/>
      <c r="K36" s="3447"/>
      <c r="L36" s="3447"/>
      <c r="N36" s="3447" t="s">
        <v>305</v>
      </c>
      <c r="O36" s="3447"/>
    </row>
    <row r="37" spans="2:16" x14ac:dyDescent="0.25">
      <c r="P37">
        <v>68</v>
      </c>
    </row>
  </sheetData>
  <mergeCells count="25">
    <mergeCell ref="G17:H17"/>
    <mergeCell ref="D36:F36"/>
    <mergeCell ref="H36:L36"/>
    <mergeCell ref="N36:O36"/>
    <mergeCell ref="G15:H16"/>
    <mergeCell ref="L15:L16"/>
    <mergeCell ref="M15:M16"/>
    <mergeCell ref="N15:N16"/>
    <mergeCell ref="O15:O16"/>
    <mergeCell ref="B15:F15"/>
    <mergeCell ref="I15:I16"/>
    <mergeCell ref="J15:J16"/>
    <mergeCell ref="K15:K16"/>
    <mergeCell ref="P15:P16"/>
    <mergeCell ref="C9:D9"/>
    <mergeCell ref="C10:D10"/>
    <mergeCell ref="C11:D11"/>
    <mergeCell ref="C12:E12"/>
    <mergeCell ref="C13:D13"/>
    <mergeCell ref="C8:D8"/>
    <mergeCell ref="C1:P1"/>
    <mergeCell ref="C2:P2"/>
    <mergeCell ref="C3:P3"/>
    <mergeCell ref="C4:P4"/>
    <mergeCell ref="C7:D7"/>
  </mergeCells>
  <pageMargins left="0.52" right="0.70866141732283472" top="0.74803149606299213" bottom="0.74803149606299213" header="0.31496062992125984" footer="0.31496062992125984"/>
  <pageSetup paperSize="5" scale="8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FF0000"/>
  </sheetPr>
  <dimension ref="A1:Y64"/>
  <sheetViews>
    <sheetView zoomScale="110" zoomScaleNormal="110" workbookViewId="0">
      <selection activeCell="F21" sqref="F21"/>
    </sheetView>
  </sheetViews>
  <sheetFormatPr baseColWidth="10" defaultRowHeight="15" x14ac:dyDescent="0.25"/>
  <cols>
    <col min="1" max="1" width="7.7109375" style="1246" customWidth="1"/>
    <col min="2" max="2" width="7.28515625" customWidth="1"/>
    <col min="3" max="3" width="9.140625" customWidth="1"/>
    <col min="4" max="4" width="6.28515625" customWidth="1"/>
    <col min="5" max="5" width="7.140625" customWidth="1"/>
    <col min="6" max="6" width="6.140625" customWidth="1"/>
    <col min="7" max="7" width="6.42578125" customWidth="1"/>
    <col min="8" max="11" width="5.5703125" customWidth="1"/>
    <col min="12" max="12" width="6.85546875" customWidth="1"/>
    <col min="13" max="13" width="7.5703125" customWidth="1"/>
    <col min="14" max="14" width="8.5703125" customWidth="1"/>
    <col min="15" max="15" width="7" customWidth="1"/>
    <col min="16" max="16" width="13" customWidth="1"/>
    <col min="17" max="17" width="17" customWidth="1"/>
    <col min="18" max="18" width="26.42578125" customWidth="1"/>
    <col min="19" max="19" width="13" customWidth="1"/>
    <col min="20" max="20" width="9.85546875" customWidth="1"/>
    <col min="21" max="21" width="8.42578125" customWidth="1"/>
    <col min="22" max="22" width="7" customWidth="1"/>
    <col min="23" max="23" width="15" customWidth="1"/>
    <col min="24" max="24" width="14.5703125" customWidth="1"/>
    <col min="25" max="25" width="20.7109375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3102" t="s">
        <v>684</v>
      </c>
      <c r="C5" s="3036"/>
      <c r="D5" s="3036"/>
      <c r="E5" s="268"/>
      <c r="F5" s="268"/>
      <c r="G5" s="268"/>
      <c r="H5" s="268"/>
      <c r="I5" s="268"/>
      <c r="J5" s="268"/>
      <c r="K5" s="268"/>
      <c r="L5" s="268"/>
      <c r="M5" s="268"/>
      <c r="N5" s="1075"/>
      <c r="O5" s="1075"/>
      <c r="P5" s="1075"/>
      <c r="Q5" s="1075"/>
      <c r="R5" s="1075"/>
      <c r="S5" s="1075"/>
      <c r="T5" s="1075"/>
      <c r="U5" s="1075"/>
      <c r="V5" s="1075"/>
      <c r="W5" s="3036" t="s">
        <v>2454</v>
      </c>
      <c r="X5" s="3036"/>
      <c r="Y5" s="1078"/>
    </row>
    <row r="6" spans="2:25" x14ac:dyDescent="0.25">
      <c r="B6" s="1076"/>
      <c r="C6" s="1040"/>
      <c r="D6" s="1040"/>
      <c r="E6" s="1040"/>
      <c r="F6" s="1074" t="s">
        <v>1625</v>
      </c>
      <c r="G6" s="1074"/>
      <c r="H6" s="1074"/>
      <c r="I6" s="1074"/>
      <c r="J6" s="1074"/>
      <c r="K6" s="1074"/>
      <c r="L6" s="1040"/>
      <c r="M6" s="1040"/>
      <c r="N6" s="1040"/>
      <c r="O6" s="1040"/>
      <c r="P6" s="1040"/>
      <c r="Q6" s="1040"/>
      <c r="R6" s="1040"/>
      <c r="S6" s="1040"/>
      <c r="T6" s="1040"/>
      <c r="U6" s="1040"/>
      <c r="V6" s="1040"/>
      <c r="W6" s="1074" t="s">
        <v>19</v>
      </c>
      <c r="X6" s="1039"/>
      <c r="Y6" s="1079"/>
    </row>
    <row r="7" spans="2:25" x14ac:dyDescent="0.25">
      <c r="B7" s="3038" t="s">
        <v>910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1076"/>
      <c r="C8" s="1040"/>
      <c r="D8" s="1040"/>
      <c r="E8" s="1040"/>
      <c r="F8" s="1040"/>
      <c r="G8" s="1040"/>
      <c r="H8" s="1040"/>
      <c r="I8" s="1040"/>
      <c r="J8" s="1040"/>
      <c r="K8" s="1040"/>
      <c r="L8" s="1040"/>
      <c r="M8" s="1040"/>
      <c r="N8" s="1040"/>
      <c r="O8" s="1040"/>
      <c r="P8" s="1040"/>
      <c r="Q8" s="1040"/>
      <c r="R8" s="1040"/>
      <c r="S8" s="1040"/>
      <c r="T8" s="1040"/>
      <c r="U8" s="1040"/>
      <c r="V8" s="1040"/>
      <c r="W8" s="1040"/>
      <c r="X8" s="1040"/>
      <c r="Y8" s="1079"/>
    </row>
    <row r="9" spans="2:25" x14ac:dyDescent="0.25">
      <c r="B9" s="2999" t="s">
        <v>709</v>
      </c>
      <c r="C9" s="3000"/>
      <c r="D9" s="3000"/>
      <c r="E9" s="3000"/>
      <c r="F9" s="3000"/>
      <c r="G9" s="1040"/>
      <c r="H9" s="1040"/>
      <c r="I9" s="1040"/>
      <c r="J9" s="1040"/>
      <c r="K9" s="1040"/>
      <c r="L9" s="1040"/>
      <c r="M9" s="1040"/>
      <c r="N9" s="3000" t="s">
        <v>920</v>
      </c>
      <c r="O9" s="3000"/>
      <c r="P9" s="3000"/>
      <c r="Q9" s="3000"/>
      <c r="R9" s="3000"/>
      <c r="S9" s="3000"/>
      <c r="T9" s="3000"/>
      <c r="U9" s="1040"/>
      <c r="V9" s="1040"/>
      <c r="W9" s="1040"/>
      <c r="X9" s="1040"/>
      <c r="Y9" s="1079"/>
    </row>
    <row r="10" spans="2:25" ht="15.75" thickBot="1" x14ac:dyDescent="0.3">
      <c r="B10" s="472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4"/>
    </row>
    <row r="11" spans="2:25" ht="15.75" customHeight="1" thickBot="1" x14ac:dyDescent="0.3">
      <c r="B11" s="3401" t="s">
        <v>829</v>
      </c>
      <c r="C11" s="3401" t="s">
        <v>902</v>
      </c>
      <c r="D11" s="3010" t="s">
        <v>16</v>
      </c>
      <c r="E11" s="3010"/>
      <c r="F11" s="3010"/>
      <c r="G11" s="3010"/>
      <c r="H11" s="3011"/>
      <c r="I11" s="3401" t="s">
        <v>695</v>
      </c>
      <c r="J11" s="3010" t="s">
        <v>903</v>
      </c>
      <c r="K11" s="3010"/>
      <c r="L11" s="3010"/>
      <c r="M11" s="3010"/>
      <c r="N11" s="3011"/>
      <c r="O11" s="60"/>
      <c r="P11" s="34"/>
      <c r="Q11" s="34"/>
      <c r="R11" s="61"/>
      <c r="S11" s="3246" t="s">
        <v>22</v>
      </c>
      <c r="T11" s="3394" t="s">
        <v>47</v>
      </c>
      <c r="U11" s="3394" t="s">
        <v>904</v>
      </c>
      <c r="V11" s="3394" t="s">
        <v>14</v>
      </c>
      <c r="W11" s="3413" t="s">
        <v>2305</v>
      </c>
      <c r="X11" s="3414"/>
      <c r="Y11" s="221" t="s">
        <v>2455</v>
      </c>
    </row>
    <row r="12" spans="2:25" ht="15" customHeight="1" x14ac:dyDescent="0.25">
      <c r="B12" s="3402"/>
      <c r="C12" s="3402"/>
      <c r="D12" s="3401" t="s">
        <v>20</v>
      </c>
      <c r="E12" s="3401" t="s">
        <v>663</v>
      </c>
      <c r="F12" s="3401" t="s">
        <v>692</v>
      </c>
      <c r="G12" s="3401" t="s">
        <v>693</v>
      </c>
      <c r="H12" s="3721" t="s">
        <v>694</v>
      </c>
      <c r="I12" s="3402"/>
      <c r="J12" s="3401" t="s">
        <v>671</v>
      </c>
      <c r="K12" s="3401" t="s">
        <v>299</v>
      </c>
      <c r="L12" s="3402" t="s">
        <v>5</v>
      </c>
      <c r="M12" s="3402" t="s">
        <v>44</v>
      </c>
      <c r="N12" s="3402" t="s">
        <v>6</v>
      </c>
      <c r="O12" s="55"/>
      <c r="P12" s="2"/>
      <c r="Q12" s="2"/>
      <c r="R12" s="62"/>
      <c r="S12" s="3200"/>
      <c r="T12" s="3403"/>
      <c r="U12" s="3395"/>
      <c r="V12" s="3403"/>
      <c r="W12" s="3394" t="s">
        <v>49</v>
      </c>
      <c r="X12" s="3394" t="s">
        <v>905</v>
      </c>
      <c r="Y12" s="3394" t="s">
        <v>706</v>
      </c>
    </row>
    <row r="13" spans="2:25" x14ac:dyDescent="0.25">
      <c r="B13" s="3402"/>
      <c r="C13" s="3402"/>
      <c r="D13" s="3402"/>
      <c r="E13" s="3402"/>
      <c r="F13" s="3402"/>
      <c r="G13" s="3402"/>
      <c r="H13" s="3722"/>
      <c r="I13" s="3402"/>
      <c r="J13" s="3402"/>
      <c r="K13" s="3402"/>
      <c r="L13" s="3402"/>
      <c r="M13" s="3402"/>
      <c r="N13" s="3402"/>
      <c r="O13" s="2999" t="s">
        <v>46</v>
      </c>
      <c r="P13" s="3000"/>
      <c r="Q13" s="3000"/>
      <c r="R13" s="3001"/>
      <c r="S13" s="3200"/>
      <c r="T13" s="3403"/>
      <c r="U13" s="3395"/>
      <c r="V13" s="3403"/>
      <c r="W13" s="3395"/>
      <c r="X13" s="3395"/>
      <c r="Y13" s="3395"/>
    </row>
    <row r="14" spans="2:25" x14ac:dyDescent="0.25">
      <c r="B14" s="3402"/>
      <c r="C14" s="3402"/>
      <c r="D14" s="3402"/>
      <c r="E14" s="3402"/>
      <c r="F14" s="3402"/>
      <c r="G14" s="3402"/>
      <c r="H14" s="3722"/>
      <c r="I14" s="3402"/>
      <c r="J14" s="3402"/>
      <c r="K14" s="3402"/>
      <c r="L14" s="3402"/>
      <c r="M14" s="3402"/>
      <c r="N14" s="3402"/>
      <c r="O14" s="55"/>
      <c r="P14" s="2"/>
      <c r="Q14" s="2"/>
      <c r="R14" s="62"/>
      <c r="S14" s="3200"/>
      <c r="T14" s="3403"/>
      <c r="U14" s="3395"/>
      <c r="V14" s="3403"/>
      <c r="W14" s="3395"/>
      <c r="X14" s="3395"/>
      <c r="Y14" s="3395"/>
    </row>
    <row r="15" spans="2:25" ht="15.75" thickBot="1" x14ac:dyDescent="0.3">
      <c r="B15" s="3720"/>
      <c r="C15" s="3402"/>
      <c r="D15" s="3402"/>
      <c r="E15" s="3402"/>
      <c r="F15" s="3402"/>
      <c r="G15" s="3402"/>
      <c r="H15" s="3722"/>
      <c r="I15" s="3402"/>
      <c r="J15" s="3402"/>
      <c r="K15" s="3402"/>
      <c r="L15" s="3402"/>
      <c r="M15" s="3402"/>
      <c r="N15" s="3402"/>
      <c r="O15" s="55"/>
      <c r="P15" s="2"/>
      <c r="Q15" s="2"/>
      <c r="R15" s="190"/>
      <c r="S15" s="3201"/>
      <c r="T15" s="3403"/>
      <c r="U15" s="3395"/>
      <c r="V15" s="3403"/>
      <c r="W15" s="3395"/>
      <c r="X15" s="3395"/>
      <c r="Y15" s="3395"/>
    </row>
    <row r="16" spans="2:25" ht="15.75" thickBot="1" x14ac:dyDescent="0.3">
      <c r="B16" s="97">
        <v>1</v>
      </c>
      <c r="C16" s="1091">
        <v>2</v>
      </c>
      <c r="D16" s="538">
        <v>3</v>
      </c>
      <c r="E16" s="538">
        <v>4</v>
      </c>
      <c r="F16" s="538">
        <v>5</v>
      </c>
      <c r="G16" s="538">
        <v>6</v>
      </c>
      <c r="H16" s="538">
        <v>7</v>
      </c>
      <c r="I16" s="538"/>
      <c r="J16" s="538">
        <v>8</v>
      </c>
      <c r="K16" s="538">
        <v>9</v>
      </c>
      <c r="L16" s="538">
        <v>10</v>
      </c>
      <c r="M16" s="538">
        <v>11</v>
      </c>
      <c r="N16" s="539">
        <v>12</v>
      </c>
      <c r="O16" s="3166">
        <v>13</v>
      </c>
      <c r="P16" s="3719"/>
      <c r="Q16" s="3719"/>
      <c r="R16" s="3719"/>
      <c r="S16" s="736"/>
      <c r="T16" s="100">
        <v>14</v>
      </c>
      <c r="U16" s="735">
        <v>15</v>
      </c>
      <c r="V16" s="100">
        <v>16</v>
      </c>
      <c r="W16" s="97">
        <v>17</v>
      </c>
      <c r="X16" s="535">
        <v>18</v>
      </c>
      <c r="Y16" s="97">
        <v>19</v>
      </c>
    </row>
    <row r="17" spans="2:25" x14ac:dyDescent="0.25">
      <c r="B17" s="1089"/>
      <c r="C17" s="1100"/>
      <c r="D17" s="490" t="s">
        <v>598</v>
      </c>
      <c r="E17" s="490" t="s">
        <v>541</v>
      </c>
      <c r="F17" s="490" t="s">
        <v>1683</v>
      </c>
      <c r="G17" s="433"/>
      <c r="H17" s="433"/>
      <c r="I17" s="433"/>
      <c r="J17" s="435">
        <v>2</v>
      </c>
      <c r="K17" s="435">
        <v>1</v>
      </c>
      <c r="L17" s="435"/>
      <c r="M17" s="435"/>
      <c r="N17" s="436"/>
      <c r="O17" s="3223" t="s">
        <v>719</v>
      </c>
      <c r="P17" s="2993"/>
      <c r="Q17" s="2993"/>
      <c r="R17" s="3224"/>
      <c r="S17" s="256"/>
      <c r="T17" s="70"/>
      <c r="U17" s="70"/>
      <c r="V17" s="478"/>
      <c r="W17" s="734"/>
      <c r="X17" s="533"/>
      <c r="Y17" s="1538"/>
    </row>
    <row r="18" spans="2:25" s="1468" customFormat="1" x14ac:dyDescent="0.25">
      <c r="B18" s="2336"/>
      <c r="C18" s="2311"/>
      <c r="D18" s="2273"/>
      <c r="E18" s="2273"/>
      <c r="F18" s="2273"/>
      <c r="G18" s="2273"/>
      <c r="H18" s="2273"/>
      <c r="I18" s="2273"/>
      <c r="J18" s="2276">
        <v>2</v>
      </c>
      <c r="K18" s="2276">
        <v>1</v>
      </c>
      <c r="L18" s="2276">
        <v>1</v>
      </c>
      <c r="M18" s="2276"/>
      <c r="N18" s="2283"/>
      <c r="O18" s="3387" t="s">
        <v>811</v>
      </c>
      <c r="P18" s="3149"/>
      <c r="Q18" s="3149"/>
      <c r="R18" s="3388"/>
      <c r="S18" s="2385"/>
      <c r="T18" s="2384"/>
      <c r="U18" s="2384"/>
      <c r="V18" s="2289"/>
      <c r="W18" s="2428"/>
      <c r="X18" s="2310"/>
      <c r="Y18" s="1494"/>
    </row>
    <row r="19" spans="2:25" s="1468" customFormat="1" x14ac:dyDescent="0.25">
      <c r="B19" s="2300" t="s">
        <v>68</v>
      </c>
      <c r="C19" s="2311"/>
      <c r="D19" s="2273"/>
      <c r="E19" s="2273"/>
      <c r="F19" s="2273"/>
      <c r="G19" s="2273"/>
      <c r="H19" s="2273"/>
      <c r="I19" s="2273"/>
      <c r="J19" s="2281">
        <v>2</v>
      </c>
      <c r="K19" s="2281">
        <v>1</v>
      </c>
      <c r="L19" s="2282">
        <v>1</v>
      </c>
      <c r="M19" s="2282">
        <v>1</v>
      </c>
      <c r="N19" s="2283" t="s">
        <v>598</v>
      </c>
      <c r="O19" s="3455" t="s">
        <v>446</v>
      </c>
      <c r="P19" s="3104"/>
      <c r="Q19" s="3104"/>
      <c r="R19" s="3456"/>
      <c r="S19" s="2855">
        <v>1102</v>
      </c>
      <c r="T19" s="2279">
        <v>20</v>
      </c>
      <c r="U19" s="2279">
        <v>1995</v>
      </c>
      <c r="V19" s="2289" t="s">
        <v>875</v>
      </c>
      <c r="W19" s="1501">
        <v>372000</v>
      </c>
      <c r="X19" s="2099">
        <v>252000</v>
      </c>
      <c r="Y19" s="1501">
        <v>372000</v>
      </c>
    </row>
    <row r="20" spans="2:25" s="1468" customFormat="1" x14ac:dyDescent="0.25">
      <c r="B20" s="2300"/>
      <c r="C20" s="2311"/>
      <c r="D20" s="2273"/>
      <c r="E20" s="2273"/>
      <c r="F20" s="2273"/>
      <c r="G20" s="2273"/>
      <c r="H20" s="2273"/>
      <c r="I20" s="2273"/>
      <c r="J20" s="2276">
        <v>2</v>
      </c>
      <c r="K20" s="2276">
        <v>1</v>
      </c>
      <c r="L20" s="2276">
        <v>1</v>
      </c>
      <c r="M20" s="2276" t="s">
        <v>722</v>
      </c>
      <c r="N20" s="2429"/>
      <c r="O20" s="3148" t="s">
        <v>1252</v>
      </c>
      <c r="P20" s="3149"/>
      <c r="Q20" s="3149"/>
      <c r="R20" s="3388"/>
      <c r="S20" s="2855"/>
      <c r="T20" s="2279"/>
      <c r="U20" s="2279"/>
      <c r="V20" s="2289"/>
      <c r="W20" s="1501"/>
      <c r="X20" s="2099"/>
      <c r="Y20" s="1501"/>
    </row>
    <row r="21" spans="2:25" s="1468" customFormat="1" x14ac:dyDescent="0.25">
      <c r="B21" s="2300" t="s">
        <v>68</v>
      </c>
      <c r="C21" s="2311"/>
      <c r="D21" s="2273"/>
      <c r="E21" s="2273"/>
      <c r="F21" s="2273"/>
      <c r="G21" s="2273"/>
      <c r="H21" s="2273"/>
      <c r="I21" s="2273"/>
      <c r="J21" s="2281">
        <v>2</v>
      </c>
      <c r="K21" s="2281">
        <v>1</v>
      </c>
      <c r="L21" s="2282">
        <v>1</v>
      </c>
      <c r="M21" s="2282">
        <v>4</v>
      </c>
      <c r="N21" s="2283" t="s">
        <v>598</v>
      </c>
      <c r="O21" s="3455" t="s">
        <v>935</v>
      </c>
      <c r="P21" s="3104"/>
      <c r="Q21" s="3104"/>
      <c r="R21" s="3456"/>
      <c r="S21" s="2855">
        <v>1102</v>
      </c>
      <c r="T21" s="2279">
        <v>50</v>
      </c>
      <c r="U21" s="2279">
        <v>2006</v>
      </c>
      <c r="V21" s="2289" t="s">
        <v>541</v>
      </c>
      <c r="W21" s="1501">
        <v>23000</v>
      </c>
      <c r="X21" s="2099">
        <v>17250</v>
      </c>
      <c r="Y21" s="1501">
        <v>23000</v>
      </c>
    </row>
    <row r="22" spans="2:25" s="1468" customFormat="1" x14ac:dyDescent="0.25">
      <c r="B22" s="2336"/>
      <c r="C22" s="2311"/>
      <c r="D22" s="2273"/>
      <c r="E22" s="2273"/>
      <c r="F22" s="2273"/>
      <c r="G22" s="2273"/>
      <c r="H22" s="2273"/>
      <c r="I22" s="2273"/>
      <c r="J22" s="2276">
        <v>2</v>
      </c>
      <c r="K22" s="2276">
        <v>1</v>
      </c>
      <c r="L22" s="2276">
        <v>5</v>
      </c>
      <c r="M22" s="2276"/>
      <c r="N22" s="2277"/>
      <c r="O22" s="3387" t="s">
        <v>307</v>
      </c>
      <c r="P22" s="3149"/>
      <c r="Q22" s="3149"/>
      <c r="R22" s="3388"/>
      <c r="S22" s="2855"/>
      <c r="T22" s="2279"/>
      <c r="U22" s="2279"/>
      <c r="V22" s="2289"/>
      <c r="W22" s="2430"/>
      <c r="X22" s="2099"/>
      <c r="Y22" s="2430"/>
    </row>
    <row r="23" spans="2:25" s="1468" customFormat="1" x14ac:dyDescent="0.25">
      <c r="B23" s="2336"/>
      <c r="C23" s="2311"/>
      <c r="D23" s="2273"/>
      <c r="E23" s="2273"/>
      <c r="F23" s="2273"/>
      <c r="G23" s="2273"/>
      <c r="H23" s="2273"/>
      <c r="I23" s="2273"/>
      <c r="J23" s="2276" t="s">
        <v>675</v>
      </c>
      <c r="K23" s="2276" t="s">
        <v>677</v>
      </c>
      <c r="L23" s="2276" t="s">
        <v>723</v>
      </c>
      <c r="M23" s="2276" t="s">
        <v>677</v>
      </c>
      <c r="N23" s="2429"/>
      <c r="O23" s="3148" t="s">
        <v>1324</v>
      </c>
      <c r="P23" s="3149"/>
      <c r="Q23" s="3149"/>
      <c r="R23" s="3388"/>
      <c r="S23" s="2855"/>
      <c r="T23" s="2279"/>
      <c r="U23" s="2279"/>
      <c r="V23" s="2289"/>
      <c r="W23" s="2430"/>
      <c r="X23" s="2099"/>
      <c r="Y23" s="2430"/>
    </row>
    <row r="24" spans="2:25" s="1468" customFormat="1" x14ac:dyDescent="0.25">
      <c r="B24" s="2300" t="s">
        <v>68</v>
      </c>
      <c r="C24" s="2311"/>
      <c r="D24" s="2273"/>
      <c r="E24" s="2273"/>
      <c r="F24" s="2273"/>
      <c r="G24" s="2273"/>
      <c r="H24" s="2273"/>
      <c r="I24" s="2273"/>
      <c r="J24" s="2281">
        <v>2</v>
      </c>
      <c r="K24" s="2281">
        <v>1</v>
      </c>
      <c r="L24" s="2282">
        <v>5</v>
      </c>
      <c r="M24" s="2282">
        <v>1</v>
      </c>
      <c r="N24" s="2283" t="s">
        <v>598</v>
      </c>
      <c r="O24" s="3455" t="s">
        <v>137</v>
      </c>
      <c r="P24" s="3104"/>
      <c r="Q24" s="3104"/>
      <c r="R24" s="3456"/>
      <c r="S24" s="2855">
        <v>1102</v>
      </c>
      <c r="T24" s="2279">
        <v>20</v>
      </c>
      <c r="U24" s="2279">
        <v>1995</v>
      </c>
      <c r="V24" s="2289" t="s">
        <v>875</v>
      </c>
      <c r="W24" s="1501">
        <v>30000</v>
      </c>
      <c r="X24" s="2099">
        <v>22500</v>
      </c>
      <c r="Y24" s="1501">
        <v>30000</v>
      </c>
    </row>
    <row r="25" spans="2:25" s="1468" customFormat="1" x14ac:dyDescent="0.25">
      <c r="B25" s="2336"/>
      <c r="C25" s="2311"/>
      <c r="D25" s="2273"/>
      <c r="E25" s="2273"/>
      <c r="F25" s="2273"/>
      <c r="G25" s="2273"/>
      <c r="H25" s="2273"/>
      <c r="I25" s="2273"/>
      <c r="J25" s="2276" t="s">
        <v>675</v>
      </c>
      <c r="K25" s="2276" t="s">
        <v>677</v>
      </c>
      <c r="L25" s="2276" t="s">
        <v>723</v>
      </c>
      <c r="M25" s="2276" t="s">
        <v>675</v>
      </c>
      <c r="N25" s="2277"/>
      <c r="O25" s="3387" t="s">
        <v>1325</v>
      </c>
      <c r="P25" s="3149"/>
      <c r="Q25" s="3149"/>
      <c r="R25" s="3388"/>
      <c r="S25" s="2855"/>
      <c r="T25" s="2279"/>
      <c r="U25" s="2279"/>
      <c r="V25" s="2289"/>
      <c r="W25" s="1501"/>
      <c r="X25" s="2099"/>
      <c r="Y25" s="1501"/>
    </row>
    <row r="26" spans="2:25" s="1468" customFormat="1" x14ac:dyDescent="0.25">
      <c r="B26" s="2300" t="s">
        <v>68</v>
      </c>
      <c r="C26" s="2311"/>
      <c r="D26" s="2273"/>
      <c r="E26" s="2273"/>
      <c r="F26" s="2273"/>
      <c r="G26" s="2273"/>
      <c r="H26" s="2273"/>
      <c r="I26" s="2273"/>
      <c r="J26" s="2281">
        <v>2</v>
      </c>
      <c r="K26" s="2281">
        <v>1</v>
      </c>
      <c r="L26" s="2282">
        <v>5</v>
      </c>
      <c r="M26" s="2282">
        <v>2</v>
      </c>
      <c r="N26" s="2283" t="s">
        <v>598</v>
      </c>
      <c r="O26" s="3455" t="s">
        <v>308</v>
      </c>
      <c r="P26" s="3104"/>
      <c r="Q26" s="3104"/>
      <c r="R26" s="3456"/>
      <c r="S26" s="2855">
        <v>1102</v>
      </c>
      <c r="T26" s="2279">
        <v>20</v>
      </c>
      <c r="U26" s="2279">
        <v>1995</v>
      </c>
      <c r="V26" s="2289" t="s">
        <v>875</v>
      </c>
      <c r="W26" s="1501">
        <v>35000</v>
      </c>
      <c r="X26" s="2099">
        <v>26250</v>
      </c>
      <c r="Y26" s="1501">
        <v>35000</v>
      </c>
    </row>
    <row r="27" spans="2:25" s="1468" customFormat="1" x14ac:dyDescent="0.25">
      <c r="B27" s="2336"/>
      <c r="C27" s="2311"/>
      <c r="D27" s="2273"/>
      <c r="E27" s="2273"/>
      <c r="F27" s="2273"/>
      <c r="G27" s="2273"/>
      <c r="H27" s="2273"/>
      <c r="I27" s="2273"/>
      <c r="J27" s="2276" t="s">
        <v>675</v>
      </c>
      <c r="K27" s="2276" t="s">
        <v>677</v>
      </c>
      <c r="L27" s="2276" t="s">
        <v>723</v>
      </c>
      <c r="M27" s="2276" t="s">
        <v>680</v>
      </c>
      <c r="N27" s="2277"/>
      <c r="O27" s="3387" t="s">
        <v>1326</v>
      </c>
      <c r="P27" s="3149"/>
      <c r="Q27" s="3149"/>
      <c r="R27" s="3388"/>
      <c r="S27" s="2855"/>
      <c r="T27" s="2279"/>
      <c r="U27" s="2279"/>
      <c r="V27" s="2289"/>
      <c r="W27" s="1501"/>
      <c r="X27" s="2099"/>
      <c r="Y27" s="1501"/>
    </row>
    <row r="28" spans="2:25" s="1468" customFormat="1" x14ac:dyDescent="0.25">
      <c r="B28" s="2300" t="s">
        <v>68</v>
      </c>
      <c r="C28" s="2311"/>
      <c r="D28" s="2273"/>
      <c r="E28" s="2273"/>
      <c r="F28" s="2273"/>
      <c r="G28" s="2273"/>
      <c r="H28" s="2273"/>
      <c r="I28" s="2273"/>
      <c r="J28" s="2281">
        <v>2</v>
      </c>
      <c r="K28" s="2281">
        <v>1</v>
      </c>
      <c r="L28" s="2282">
        <v>5</v>
      </c>
      <c r="M28" s="2282">
        <v>3</v>
      </c>
      <c r="N28" s="2283" t="s">
        <v>598</v>
      </c>
      <c r="O28" s="3455" t="s">
        <v>1327</v>
      </c>
      <c r="P28" s="3104"/>
      <c r="Q28" s="3104"/>
      <c r="R28" s="3456"/>
      <c r="S28" s="2855">
        <v>1102</v>
      </c>
      <c r="T28" s="2279">
        <v>20</v>
      </c>
      <c r="U28" s="2279">
        <v>1955</v>
      </c>
      <c r="V28" s="2289" t="s">
        <v>875</v>
      </c>
      <c r="W28" s="1501">
        <v>23000</v>
      </c>
      <c r="X28" s="2099">
        <v>17250</v>
      </c>
      <c r="Y28" s="1501">
        <v>23000</v>
      </c>
    </row>
    <row r="29" spans="2:25" s="1468" customFormat="1" x14ac:dyDescent="0.25">
      <c r="B29" s="2336"/>
      <c r="C29" s="2311"/>
      <c r="D29" s="2273"/>
      <c r="E29" s="2273"/>
      <c r="F29" s="2273"/>
      <c r="G29" s="2273"/>
      <c r="H29" s="2273"/>
      <c r="I29" s="2273"/>
      <c r="J29" s="2276" t="s">
        <v>675</v>
      </c>
      <c r="K29" s="2276" t="s">
        <v>677</v>
      </c>
      <c r="L29" s="2276" t="s">
        <v>723</v>
      </c>
      <c r="M29" s="2276" t="s">
        <v>722</v>
      </c>
      <c r="N29" s="2277"/>
      <c r="O29" s="3387" t="s">
        <v>1083</v>
      </c>
      <c r="P29" s="3149"/>
      <c r="Q29" s="3149"/>
      <c r="R29" s="3388"/>
      <c r="S29" s="2855"/>
      <c r="T29" s="2279"/>
      <c r="U29" s="2279"/>
      <c r="V29" s="2289"/>
      <c r="W29" s="1501"/>
      <c r="X29" s="2099"/>
      <c r="Y29" s="1501"/>
    </row>
    <row r="30" spans="2:25" s="1468" customFormat="1" x14ac:dyDescent="0.25">
      <c r="B30" s="2300" t="s">
        <v>68</v>
      </c>
      <c r="C30" s="2311"/>
      <c r="D30" s="2273"/>
      <c r="E30" s="2273"/>
      <c r="F30" s="2273"/>
      <c r="G30" s="2273"/>
      <c r="H30" s="2273"/>
      <c r="I30" s="2273"/>
      <c r="J30" s="2281">
        <v>2</v>
      </c>
      <c r="K30" s="2281">
        <v>1</v>
      </c>
      <c r="L30" s="2282">
        <v>5</v>
      </c>
      <c r="M30" s="2282">
        <v>4</v>
      </c>
      <c r="N30" s="2283" t="s">
        <v>598</v>
      </c>
      <c r="O30" s="3455" t="s">
        <v>923</v>
      </c>
      <c r="P30" s="3104"/>
      <c r="Q30" s="3104"/>
      <c r="R30" s="3456"/>
      <c r="S30" s="2855">
        <v>1102</v>
      </c>
      <c r="T30" s="2279">
        <v>20</v>
      </c>
      <c r="U30" s="2279">
        <v>1995</v>
      </c>
      <c r="V30" s="2289" t="s">
        <v>875</v>
      </c>
      <c r="W30" s="1501"/>
      <c r="X30" s="2099"/>
      <c r="Y30" s="1501"/>
    </row>
    <row r="31" spans="2:25" s="1468" customFormat="1" x14ac:dyDescent="0.25">
      <c r="B31" s="2336"/>
      <c r="C31" s="2311"/>
      <c r="D31" s="2273"/>
      <c r="E31" s="2273"/>
      <c r="F31" s="2273"/>
      <c r="G31" s="2273"/>
      <c r="H31" s="2273"/>
      <c r="I31" s="2273"/>
      <c r="J31" s="2276">
        <v>2</v>
      </c>
      <c r="K31" s="2276">
        <v>1</v>
      </c>
      <c r="L31" s="2276">
        <v>2</v>
      </c>
      <c r="M31" s="2276"/>
      <c r="N31" s="2283"/>
      <c r="O31" s="3387" t="s">
        <v>1878</v>
      </c>
      <c r="P31" s="3149"/>
      <c r="Q31" s="3149"/>
      <c r="R31" s="3388"/>
      <c r="S31" s="2855"/>
      <c r="T31" s="2279"/>
      <c r="U31" s="2279"/>
      <c r="V31" s="2431"/>
      <c r="W31" s="2419"/>
      <c r="X31" s="2099"/>
      <c r="Y31" s="2419"/>
    </row>
    <row r="32" spans="2:25" s="1468" customFormat="1" x14ac:dyDescent="0.25">
      <c r="B32" s="2336"/>
      <c r="C32" s="2311"/>
      <c r="D32" s="2273"/>
      <c r="E32" s="2273"/>
      <c r="F32" s="2273"/>
      <c r="G32" s="2273"/>
      <c r="H32" s="2273"/>
      <c r="I32" s="2273"/>
      <c r="J32" s="2276">
        <v>2</v>
      </c>
      <c r="K32" s="2276">
        <v>2</v>
      </c>
      <c r="L32" s="2276">
        <v>1</v>
      </c>
      <c r="M32" s="2276"/>
      <c r="N32" s="2283"/>
      <c r="O32" s="3387" t="s">
        <v>924</v>
      </c>
      <c r="P32" s="3149"/>
      <c r="Q32" s="3149"/>
      <c r="R32" s="3388"/>
      <c r="S32" s="2855"/>
      <c r="T32" s="2279"/>
      <c r="U32" s="2279"/>
      <c r="V32" s="2431"/>
      <c r="W32" s="2419"/>
      <c r="X32" s="2099"/>
      <c r="Y32" s="2419"/>
    </row>
    <row r="33" spans="2:25" s="1468" customFormat="1" x14ac:dyDescent="0.25">
      <c r="B33" s="2336"/>
      <c r="C33" s="2311"/>
      <c r="D33" s="2273"/>
      <c r="E33" s="2273"/>
      <c r="F33" s="2273"/>
      <c r="G33" s="2273"/>
      <c r="H33" s="2273"/>
      <c r="I33" s="2273"/>
      <c r="J33" s="2276" t="s">
        <v>675</v>
      </c>
      <c r="K33" s="2276" t="s">
        <v>675</v>
      </c>
      <c r="L33" s="2276" t="s">
        <v>677</v>
      </c>
      <c r="M33" s="2276" t="s">
        <v>680</v>
      </c>
      <c r="N33" s="2283"/>
      <c r="O33" s="3387" t="s">
        <v>157</v>
      </c>
      <c r="P33" s="3149"/>
      <c r="Q33" s="3149"/>
      <c r="R33" s="3388"/>
      <c r="S33" s="2855"/>
      <c r="T33" s="2279"/>
      <c r="U33" s="2279"/>
      <c r="V33" s="2431"/>
      <c r="W33" s="2419"/>
      <c r="X33" s="2099"/>
      <c r="Y33" s="2419"/>
    </row>
    <row r="34" spans="2:25" s="1468" customFormat="1" x14ac:dyDescent="0.25">
      <c r="B34" s="2300" t="s">
        <v>53</v>
      </c>
      <c r="C34" s="2311"/>
      <c r="D34" s="2273"/>
      <c r="E34" s="2273"/>
      <c r="F34" s="2273"/>
      <c r="G34" s="2432"/>
      <c r="H34" s="2273"/>
      <c r="I34" s="2273"/>
      <c r="J34" s="2281">
        <v>2</v>
      </c>
      <c r="K34" s="2281" t="s">
        <v>675</v>
      </c>
      <c r="L34" s="2282" t="s">
        <v>677</v>
      </c>
      <c r="M34" s="2282" t="s">
        <v>680</v>
      </c>
      <c r="N34" s="2283" t="s">
        <v>598</v>
      </c>
      <c r="O34" s="3455" t="s">
        <v>157</v>
      </c>
      <c r="P34" s="3104"/>
      <c r="Q34" s="3104"/>
      <c r="R34" s="3456"/>
      <c r="S34" s="2855">
        <v>1102</v>
      </c>
      <c r="T34" s="2279">
        <v>20</v>
      </c>
      <c r="U34" s="2279">
        <v>1995</v>
      </c>
      <c r="V34" s="2289" t="s">
        <v>875</v>
      </c>
      <c r="W34" s="1501">
        <v>5000</v>
      </c>
      <c r="X34" s="2099">
        <v>3750</v>
      </c>
      <c r="Y34" s="1501">
        <v>5000</v>
      </c>
    </row>
    <row r="35" spans="2:25" s="1468" customFormat="1" x14ac:dyDescent="0.25">
      <c r="B35" s="2336"/>
      <c r="C35" s="2311"/>
      <c r="D35" s="2273"/>
      <c r="E35" s="2273"/>
      <c r="F35" s="2273"/>
      <c r="G35" s="2432"/>
      <c r="H35" s="2273"/>
      <c r="I35" s="2273"/>
      <c r="J35" s="2276">
        <v>2</v>
      </c>
      <c r="K35" s="2276">
        <v>2</v>
      </c>
      <c r="L35" s="2276">
        <v>2</v>
      </c>
      <c r="M35" s="2276"/>
      <c r="N35" s="2277"/>
      <c r="O35" s="3387" t="s">
        <v>925</v>
      </c>
      <c r="P35" s="3149"/>
      <c r="Q35" s="3149"/>
      <c r="R35" s="3388"/>
      <c r="S35" s="2855"/>
      <c r="T35" s="2279"/>
      <c r="U35" s="2279"/>
      <c r="V35" s="2289"/>
      <c r="W35" s="1501"/>
      <c r="X35" s="2099"/>
      <c r="Y35" s="1501"/>
    </row>
    <row r="36" spans="2:25" s="1468" customFormat="1" x14ac:dyDescent="0.25">
      <c r="B36" s="2336"/>
      <c r="C36" s="2311"/>
      <c r="D36" s="2273"/>
      <c r="E36" s="2273"/>
      <c r="F36" s="2273"/>
      <c r="G36" s="2432"/>
      <c r="H36" s="2273"/>
      <c r="I36" s="2273"/>
      <c r="J36" s="2276" t="s">
        <v>675</v>
      </c>
      <c r="K36" s="2276" t="s">
        <v>675</v>
      </c>
      <c r="L36" s="2276" t="s">
        <v>675</v>
      </c>
      <c r="M36" s="2276" t="s">
        <v>675</v>
      </c>
      <c r="N36" s="2277"/>
      <c r="O36" s="3387" t="s">
        <v>162</v>
      </c>
      <c r="P36" s="3149"/>
      <c r="Q36" s="3149"/>
      <c r="R36" s="3388"/>
      <c r="S36" s="2855"/>
      <c r="T36" s="2279"/>
      <c r="U36" s="2279"/>
      <c r="V36" s="2289"/>
      <c r="W36" s="1501"/>
      <c r="X36" s="2099"/>
      <c r="Y36" s="1501"/>
    </row>
    <row r="37" spans="2:25" s="1468" customFormat="1" x14ac:dyDescent="0.25">
      <c r="B37" s="2300" t="s">
        <v>53</v>
      </c>
      <c r="C37" s="2311"/>
      <c r="D37" s="2273"/>
      <c r="E37" s="2273"/>
      <c r="F37" s="2273"/>
      <c r="G37" s="2432"/>
      <c r="H37" s="2273"/>
      <c r="I37" s="2273"/>
      <c r="J37" s="2281">
        <v>2</v>
      </c>
      <c r="K37" s="2281">
        <v>2</v>
      </c>
      <c r="L37" s="2282">
        <v>2</v>
      </c>
      <c r="M37" s="2282">
        <v>2</v>
      </c>
      <c r="N37" s="2283" t="s">
        <v>598</v>
      </c>
      <c r="O37" s="3455" t="s">
        <v>162</v>
      </c>
      <c r="P37" s="3104"/>
      <c r="Q37" s="3104"/>
      <c r="R37" s="3456"/>
      <c r="S37" s="2855">
        <v>1102</v>
      </c>
      <c r="T37" s="2279">
        <v>20</v>
      </c>
      <c r="U37" s="2279">
        <v>1995</v>
      </c>
      <c r="V37" s="2289" t="s">
        <v>875</v>
      </c>
      <c r="W37" s="1501">
        <v>2500</v>
      </c>
      <c r="X37" s="2099">
        <v>1875</v>
      </c>
      <c r="Y37" s="1501">
        <v>2500</v>
      </c>
    </row>
    <row r="38" spans="2:25" s="1468" customFormat="1" x14ac:dyDescent="0.25">
      <c r="B38" s="2336"/>
      <c r="C38" s="2311"/>
      <c r="D38" s="2273"/>
      <c r="E38" s="2273"/>
      <c r="F38" s="2273"/>
      <c r="G38" s="2273"/>
      <c r="H38" s="2273"/>
      <c r="I38" s="2273"/>
      <c r="J38" s="2276">
        <v>2</v>
      </c>
      <c r="K38" s="2276">
        <v>2</v>
      </c>
      <c r="L38" s="2276">
        <v>3</v>
      </c>
      <c r="M38" s="2276"/>
      <c r="N38" s="2283"/>
      <c r="O38" s="3387" t="s">
        <v>141</v>
      </c>
      <c r="P38" s="3149"/>
      <c r="Q38" s="3149"/>
      <c r="R38" s="3388"/>
      <c r="S38" s="2855"/>
      <c r="T38" s="2279"/>
      <c r="U38" s="2279"/>
      <c r="V38" s="2289"/>
      <c r="W38" s="1501"/>
      <c r="X38" s="2099"/>
      <c r="Y38" s="1501"/>
    </row>
    <row r="39" spans="2:25" s="1468" customFormat="1" x14ac:dyDescent="0.25">
      <c r="B39" s="2336"/>
      <c r="C39" s="2311"/>
      <c r="D39" s="2273"/>
      <c r="E39" s="2273"/>
      <c r="F39" s="2273"/>
      <c r="G39" s="2273"/>
      <c r="H39" s="2273"/>
      <c r="I39" s="2273"/>
      <c r="J39" s="2276" t="s">
        <v>675</v>
      </c>
      <c r="K39" s="2276" t="s">
        <v>675</v>
      </c>
      <c r="L39" s="2276" t="s">
        <v>680</v>
      </c>
      <c r="M39" s="2276" t="s">
        <v>677</v>
      </c>
      <c r="N39" s="2283"/>
      <c r="O39" s="3387" t="s">
        <v>316</v>
      </c>
      <c r="P39" s="3149"/>
      <c r="Q39" s="3149"/>
      <c r="R39" s="3388"/>
      <c r="S39" s="2855"/>
      <c r="T39" s="2279"/>
      <c r="U39" s="2279"/>
      <c r="V39" s="2289"/>
      <c r="W39" s="1501"/>
      <c r="X39" s="2099"/>
      <c r="Y39" s="1501"/>
    </row>
    <row r="40" spans="2:25" s="1468" customFormat="1" x14ac:dyDescent="0.25">
      <c r="B40" s="2300" t="s">
        <v>68</v>
      </c>
      <c r="C40" s="2311"/>
      <c r="D40" s="2273"/>
      <c r="E40" s="2273"/>
      <c r="F40" s="2273"/>
      <c r="G40" s="2273"/>
      <c r="H40" s="2273"/>
      <c r="I40" s="2273"/>
      <c r="J40" s="2281">
        <v>2</v>
      </c>
      <c r="K40" s="2281">
        <v>2</v>
      </c>
      <c r="L40" s="2282">
        <v>3</v>
      </c>
      <c r="M40" s="2282">
        <v>1</v>
      </c>
      <c r="N40" s="2283" t="s">
        <v>598</v>
      </c>
      <c r="O40" s="3455" t="s">
        <v>316</v>
      </c>
      <c r="P40" s="3104"/>
      <c r="Q40" s="3104"/>
      <c r="R40" s="3456"/>
      <c r="S40" s="2855">
        <v>1102</v>
      </c>
      <c r="T40" s="2279">
        <v>20</v>
      </c>
      <c r="U40" s="2279">
        <v>1995</v>
      </c>
      <c r="V40" s="2289" t="s">
        <v>875</v>
      </c>
      <c r="W40" s="1501">
        <v>5000</v>
      </c>
      <c r="X40" s="2099">
        <v>3750</v>
      </c>
      <c r="Y40" s="1501">
        <v>5000</v>
      </c>
    </row>
    <row r="41" spans="2:25" s="1468" customFormat="1" x14ac:dyDescent="0.25">
      <c r="B41" s="2336"/>
      <c r="C41" s="2311"/>
      <c r="D41" s="2273"/>
      <c r="E41" s="2273"/>
      <c r="F41" s="2273"/>
      <c r="G41" s="2273"/>
      <c r="H41" s="2273"/>
      <c r="I41" s="2273"/>
      <c r="J41" s="2276">
        <v>2</v>
      </c>
      <c r="K41" s="2276">
        <v>2</v>
      </c>
      <c r="L41" s="2276">
        <v>8</v>
      </c>
      <c r="M41" s="2276"/>
      <c r="N41" s="2277"/>
      <c r="O41" s="3387" t="s">
        <v>819</v>
      </c>
      <c r="P41" s="3149"/>
      <c r="Q41" s="3149"/>
      <c r="R41" s="3388"/>
      <c r="S41" s="2855"/>
      <c r="T41" s="2279"/>
      <c r="U41" s="2279"/>
      <c r="V41" s="2289"/>
      <c r="W41" s="1501"/>
      <c r="X41" s="2099"/>
      <c r="Y41" s="1501"/>
    </row>
    <row r="42" spans="2:25" s="1468" customFormat="1" x14ac:dyDescent="0.25">
      <c r="B42" s="2300" t="s">
        <v>53</v>
      </c>
      <c r="C42" s="2311"/>
      <c r="D42" s="2273"/>
      <c r="E42" s="2273"/>
      <c r="F42" s="2273"/>
      <c r="G42" s="2273"/>
      <c r="H42" s="2273"/>
      <c r="I42" s="2273"/>
      <c r="J42" s="2281">
        <v>2</v>
      </c>
      <c r="K42" s="2281">
        <v>2</v>
      </c>
      <c r="L42" s="2282">
        <v>8</v>
      </c>
      <c r="M42" s="2282">
        <v>9</v>
      </c>
      <c r="N42" s="2283"/>
      <c r="O42" s="3455" t="s">
        <v>1879</v>
      </c>
      <c r="P42" s="3104"/>
      <c r="Q42" s="3104"/>
      <c r="R42" s="3456"/>
      <c r="S42" s="2855">
        <v>1102</v>
      </c>
      <c r="T42" s="2279">
        <v>30</v>
      </c>
      <c r="U42" s="2279">
        <v>9995</v>
      </c>
      <c r="V42" s="2289" t="s">
        <v>875</v>
      </c>
      <c r="W42" s="1501"/>
      <c r="X42" s="2099"/>
      <c r="Y42" s="1501"/>
    </row>
    <row r="43" spans="2:25" s="1468" customFormat="1" x14ac:dyDescent="0.25">
      <c r="B43" s="2300"/>
      <c r="C43" s="2311"/>
      <c r="D43" s="2273"/>
      <c r="E43" s="2273"/>
      <c r="F43" s="2273"/>
      <c r="G43" s="2273"/>
      <c r="H43" s="2273"/>
      <c r="I43" s="2273"/>
      <c r="J43" s="2276" t="s">
        <v>675</v>
      </c>
      <c r="K43" s="2276" t="s">
        <v>680</v>
      </c>
      <c r="L43" s="2276" t="s">
        <v>737</v>
      </c>
      <c r="M43" s="2276" t="s">
        <v>737</v>
      </c>
      <c r="N43" s="2277"/>
      <c r="O43" s="3387" t="s">
        <v>1752</v>
      </c>
      <c r="P43" s="3149"/>
      <c r="Q43" s="3149"/>
      <c r="R43" s="3388"/>
      <c r="S43" s="2855"/>
      <c r="T43" s="2279"/>
      <c r="U43" s="2279"/>
      <c r="V43" s="2289"/>
      <c r="W43" s="1501"/>
      <c r="X43" s="2099"/>
      <c r="Y43" s="1501"/>
    </row>
    <row r="44" spans="2:25" s="1468" customFormat="1" x14ac:dyDescent="0.25">
      <c r="B44" s="2300" t="s">
        <v>53</v>
      </c>
      <c r="C44" s="2311"/>
      <c r="D44" s="2273"/>
      <c r="E44" s="2273"/>
      <c r="F44" s="2273"/>
      <c r="G44" s="2273"/>
      <c r="H44" s="2273"/>
      <c r="I44" s="2273"/>
      <c r="J44" s="2281" t="s">
        <v>675</v>
      </c>
      <c r="K44" s="2281" t="s">
        <v>680</v>
      </c>
      <c r="L44" s="2282" t="s">
        <v>737</v>
      </c>
      <c r="M44" s="2282" t="s">
        <v>737</v>
      </c>
      <c r="N44" s="2283" t="s">
        <v>598</v>
      </c>
      <c r="O44" s="3455" t="s">
        <v>1753</v>
      </c>
      <c r="P44" s="3104"/>
      <c r="Q44" s="3104"/>
      <c r="R44" s="3456"/>
      <c r="S44" s="2855"/>
      <c r="T44" s="2279"/>
      <c r="U44" s="2279"/>
      <c r="V44" s="2289"/>
      <c r="W44" s="1501">
        <v>5000</v>
      </c>
      <c r="X44" s="2099">
        <v>3750</v>
      </c>
      <c r="Y44" s="1501">
        <v>5000</v>
      </c>
    </row>
    <row r="45" spans="2:25" s="1468" customFormat="1" x14ac:dyDescent="0.25">
      <c r="B45" s="2336"/>
      <c r="C45" s="2311"/>
      <c r="D45" s="2273"/>
      <c r="E45" s="2273"/>
      <c r="F45" s="2273"/>
      <c r="G45" s="2273"/>
      <c r="H45" s="2273"/>
      <c r="I45" s="2273"/>
      <c r="J45" s="2276">
        <v>2</v>
      </c>
      <c r="K45" s="2276">
        <v>6</v>
      </c>
      <c r="L45" s="2276" t="s">
        <v>677</v>
      </c>
      <c r="M45" s="2276"/>
      <c r="N45" s="2283"/>
      <c r="O45" s="3387" t="s">
        <v>926</v>
      </c>
      <c r="P45" s="3149"/>
      <c r="Q45" s="3149"/>
      <c r="R45" s="3388"/>
      <c r="S45" s="2855"/>
      <c r="T45" s="2279"/>
      <c r="U45" s="2279"/>
      <c r="V45" s="2431"/>
      <c r="W45" s="2419"/>
      <c r="X45" s="2099"/>
      <c r="Y45" s="2419"/>
    </row>
    <row r="46" spans="2:25" s="1468" customFormat="1" x14ac:dyDescent="0.25">
      <c r="B46" s="2345"/>
      <c r="C46" s="2314"/>
      <c r="D46" s="2315"/>
      <c r="E46" s="2315"/>
      <c r="F46" s="2315"/>
      <c r="G46" s="2315"/>
      <c r="H46" s="2315"/>
      <c r="I46" s="2315"/>
      <c r="J46" s="2338" t="s">
        <v>675</v>
      </c>
      <c r="K46" s="2338" t="s">
        <v>743</v>
      </c>
      <c r="L46" s="2338" t="s">
        <v>677</v>
      </c>
      <c r="M46" s="2338" t="s">
        <v>677</v>
      </c>
      <c r="N46" s="2298"/>
      <c r="O46" s="3387" t="s">
        <v>746</v>
      </c>
      <c r="P46" s="3149"/>
      <c r="Q46" s="3149"/>
      <c r="R46" s="3388"/>
      <c r="S46" s="2855"/>
      <c r="T46" s="2279"/>
      <c r="U46" s="2279"/>
      <c r="V46" s="2431"/>
      <c r="W46" s="2419"/>
      <c r="X46" s="2099"/>
      <c r="Y46" s="2419"/>
    </row>
    <row r="47" spans="2:25" s="1468" customFormat="1" ht="16.5" thickBot="1" x14ac:dyDescent="0.3">
      <c r="B47" s="2325" t="s">
        <v>54</v>
      </c>
      <c r="C47" s="2433"/>
      <c r="D47" s="2383"/>
      <c r="E47" s="2383"/>
      <c r="F47" s="2383"/>
      <c r="G47" s="2383"/>
      <c r="H47" s="2383"/>
      <c r="I47" s="2383"/>
      <c r="J47" s="2348">
        <v>2</v>
      </c>
      <c r="K47" s="2348">
        <v>6</v>
      </c>
      <c r="L47" s="2365">
        <v>1</v>
      </c>
      <c r="M47" s="2365">
        <v>1</v>
      </c>
      <c r="N47" s="2366" t="s">
        <v>598</v>
      </c>
      <c r="O47" s="3561" t="s">
        <v>746</v>
      </c>
      <c r="P47" s="3562"/>
      <c r="Q47" s="3562"/>
      <c r="R47" s="3563"/>
      <c r="S47" s="2434">
        <v>1102</v>
      </c>
      <c r="T47" s="2295">
        <v>20</v>
      </c>
      <c r="U47" s="2295">
        <v>1995</v>
      </c>
      <c r="V47" s="2949" t="s">
        <v>875</v>
      </c>
      <c r="W47" s="1537">
        <v>10000</v>
      </c>
      <c r="X47" s="2099">
        <v>7500</v>
      </c>
      <c r="Y47" s="1501">
        <v>10000</v>
      </c>
    </row>
    <row r="48" spans="2:25" ht="15.75" thickBot="1" x14ac:dyDescent="0.3">
      <c r="B48" s="3576" t="s">
        <v>1431</v>
      </c>
      <c r="C48" s="3577"/>
      <c r="D48" s="3577"/>
      <c r="E48" s="3577"/>
      <c r="F48" s="3577"/>
      <c r="G48" s="3577"/>
      <c r="H48" s="3577"/>
      <c r="I48" s="3577"/>
      <c r="J48" s="3577"/>
      <c r="K48" s="3577"/>
      <c r="L48" s="3577"/>
      <c r="M48" s="3577"/>
      <c r="N48" s="3577"/>
      <c r="O48" s="3416"/>
      <c r="P48" s="3416"/>
      <c r="Q48" s="3416"/>
      <c r="R48" s="3416"/>
      <c r="S48" s="3577"/>
      <c r="T48" s="3577"/>
      <c r="U48" s="3577"/>
      <c r="V48" s="3578"/>
      <c r="W48" s="1756">
        <f>SUM(W17:W47)</f>
        <v>510500</v>
      </c>
      <c r="X48" s="1889">
        <f>SUM(X17:X47)</f>
        <v>355875</v>
      </c>
      <c r="Y48" s="1756">
        <f>SUM(Y17:Y47)</f>
        <v>510500</v>
      </c>
    </row>
    <row r="49" spans="2:25" x14ac:dyDescent="0.25">
      <c r="B49" s="60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61"/>
    </row>
    <row r="50" spans="2:25" x14ac:dyDescent="0.25">
      <c r="B50" s="5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62"/>
    </row>
    <row r="51" spans="2:25" x14ac:dyDescent="0.25">
      <c r="B51" s="55"/>
      <c r="C51" s="4"/>
      <c r="D51" s="4"/>
      <c r="E51" s="4"/>
      <c r="F51" s="4"/>
      <c r="G51" s="4"/>
      <c r="H51" s="4"/>
      <c r="I51" s="2"/>
      <c r="J51" s="2"/>
      <c r="K51" s="2"/>
      <c r="L51" s="2"/>
      <c r="M51" s="2"/>
      <c r="N51" s="4"/>
      <c r="O51" s="4"/>
      <c r="P51" s="4"/>
      <c r="Q51" s="4"/>
      <c r="R51" s="2"/>
      <c r="S51" s="2"/>
      <c r="T51" s="2"/>
      <c r="U51" s="2"/>
      <c r="V51" s="4"/>
      <c r="W51" s="4"/>
      <c r="X51" s="4"/>
      <c r="Y51" s="62"/>
    </row>
    <row r="52" spans="2:25" x14ac:dyDescent="0.25">
      <c r="B52" s="55"/>
      <c r="C52" s="3000" t="s">
        <v>892</v>
      </c>
      <c r="D52" s="3000"/>
      <c r="E52" s="3000"/>
      <c r="F52" s="3000"/>
      <c r="G52" s="3000"/>
      <c r="H52" s="26"/>
      <c r="I52" s="26"/>
      <c r="J52" s="26"/>
      <c r="K52" s="26"/>
      <c r="L52" s="26"/>
      <c r="M52" s="26"/>
      <c r="N52" s="3000" t="s">
        <v>763</v>
      </c>
      <c r="O52" s="3000"/>
      <c r="P52" s="3000"/>
      <c r="Q52" s="3000"/>
      <c r="R52" s="26"/>
      <c r="S52" s="26"/>
      <c r="T52" s="26"/>
      <c r="U52" s="26"/>
      <c r="V52" s="3000" t="s">
        <v>786</v>
      </c>
      <c r="W52" s="3000"/>
      <c r="X52" s="3000"/>
      <c r="Y52" s="62"/>
    </row>
    <row r="53" spans="2:25" ht="15.75" thickBot="1" x14ac:dyDescent="0.3">
      <c r="B53" s="63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8"/>
    </row>
    <row r="55" spans="2:25" x14ac:dyDescent="0.25">
      <c r="Y55">
        <v>69</v>
      </c>
    </row>
    <row r="58" spans="2:25" x14ac:dyDescent="0.25">
      <c r="Y58" s="336"/>
    </row>
    <row r="59" spans="2:25" x14ac:dyDescent="0.25">
      <c r="Y59" s="336"/>
    </row>
    <row r="60" spans="2:25" x14ac:dyDescent="0.25">
      <c r="Y60" s="336"/>
    </row>
    <row r="62" spans="2:25" x14ac:dyDescent="0.25">
      <c r="Y62" s="336"/>
    </row>
    <row r="63" spans="2:25" x14ac:dyDescent="0.25">
      <c r="Y63" s="336"/>
    </row>
    <row r="64" spans="2:25" x14ac:dyDescent="0.25">
      <c r="Y64" s="336"/>
    </row>
  </sheetData>
  <mergeCells count="69">
    <mergeCell ref="O46:R46"/>
    <mergeCell ref="O47:R47"/>
    <mergeCell ref="O41:R41"/>
    <mergeCell ref="O42:R42"/>
    <mergeCell ref="O43:R43"/>
    <mergeCell ref="O44:R44"/>
    <mergeCell ref="O45:R45"/>
    <mergeCell ref="O36:R36"/>
    <mergeCell ref="O37:R37"/>
    <mergeCell ref="O38:R38"/>
    <mergeCell ref="O39:R39"/>
    <mergeCell ref="O40:R40"/>
    <mergeCell ref="O31:R31"/>
    <mergeCell ref="O32:R32"/>
    <mergeCell ref="O33:R33"/>
    <mergeCell ref="O34:R34"/>
    <mergeCell ref="O35:R35"/>
    <mergeCell ref="O26:R26"/>
    <mergeCell ref="O27:R27"/>
    <mergeCell ref="O28:R28"/>
    <mergeCell ref="O29:R29"/>
    <mergeCell ref="O30:R30"/>
    <mergeCell ref="O21:R21"/>
    <mergeCell ref="O22:R22"/>
    <mergeCell ref="O23:R23"/>
    <mergeCell ref="O24:R24"/>
    <mergeCell ref="O25:R25"/>
    <mergeCell ref="O17:R17"/>
    <mergeCell ref="O19:R19"/>
    <mergeCell ref="O20:R20"/>
    <mergeCell ref="B7:Y7"/>
    <mergeCell ref="L12:L15"/>
    <mergeCell ref="M12:M15"/>
    <mergeCell ref="N12:N15"/>
    <mergeCell ref="O13:R13"/>
    <mergeCell ref="S11:S15"/>
    <mergeCell ref="T11:T15"/>
    <mergeCell ref="V11:V15"/>
    <mergeCell ref="B9:F9"/>
    <mergeCell ref="J11:N11"/>
    <mergeCell ref="I11:I15"/>
    <mergeCell ref="J12:J15"/>
    <mergeCell ref="N9:T9"/>
    <mergeCell ref="Y12:Y15"/>
    <mergeCell ref="B11:B15"/>
    <mergeCell ref="B1:Y1"/>
    <mergeCell ref="B2:Y2"/>
    <mergeCell ref="B3:Y3"/>
    <mergeCell ref="B4:Y4"/>
    <mergeCell ref="B5:D5"/>
    <mergeCell ref="H12:H15"/>
    <mergeCell ref="D11:H11"/>
    <mergeCell ref="W5:X5"/>
    <mergeCell ref="B48:V48"/>
    <mergeCell ref="V52:X52"/>
    <mergeCell ref="N52:Q52"/>
    <mergeCell ref="C52:G52"/>
    <mergeCell ref="U11:U15"/>
    <mergeCell ref="W11:X11"/>
    <mergeCell ref="W12:W15"/>
    <mergeCell ref="X12:X15"/>
    <mergeCell ref="O16:R16"/>
    <mergeCell ref="C11:C15"/>
    <mergeCell ref="D12:D15"/>
    <mergeCell ref="E12:E15"/>
    <mergeCell ref="F12:F15"/>
    <mergeCell ref="G12:G15"/>
    <mergeCell ref="K12:K15"/>
    <mergeCell ref="O18:R18"/>
  </mergeCells>
  <pageMargins left="1.1023622047244095" right="0.70866141732283472" top="0.74803149606299213" bottom="0.74803149606299213" header="0.31496062992125984" footer="0.31496062992125984"/>
  <pageSetup paperSize="5" scale="6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J42"/>
  <sheetViews>
    <sheetView topLeftCell="A4" workbookViewId="0">
      <selection activeCell="B5" sqref="B5"/>
    </sheetView>
  </sheetViews>
  <sheetFormatPr baseColWidth="10" defaultRowHeight="15" x14ac:dyDescent="0.25"/>
  <cols>
    <col min="1" max="1" width="5.7109375" style="1246" customWidth="1"/>
    <col min="3" max="3" width="13.5703125" customWidth="1"/>
    <col min="4" max="4" width="9.42578125" customWidth="1"/>
    <col min="5" max="5" width="12.5703125" customWidth="1"/>
    <col min="7" max="7" width="9.7109375" customWidth="1"/>
    <col min="9" max="9" width="16.14062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103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171" t="s">
        <v>283</v>
      </c>
    </row>
    <row r="6" spans="2:10" ht="15.75" thickBot="1" x14ac:dyDescent="0.3"/>
    <row r="7" spans="2:10" x14ac:dyDescent="0.25">
      <c r="B7" s="1" t="s">
        <v>4</v>
      </c>
      <c r="C7" s="192"/>
      <c r="D7" s="46">
        <v>7122</v>
      </c>
      <c r="E7" s="1763" t="s">
        <v>1874</v>
      </c>
      <c r="F7" s="1257" t="s">
        <v>105</v>
      </c>
      <c r="G7" s="1257"/>
      <c r="H7" s="1257"/>
      <c r="I7" s="1257"/>
      <c r="J7" s="1221"/>
    </row>
    <row r="8" spans="2:10" x14ac:dyDescent="0.25">
      <c r="B8" s="1" t="s">
        <v>76</v>
      </c>
      <c r="C8" s="192"/>
      <c r="D8" s="47">
        <v>1</v>
      </c>
      <c r="E8" s="796"/>
      <c r="F8" s="1256" t="s">
        <v>317</v>
      </c>
      <c r="G8" s="4"/>
      <c r="H8" s="4"/>
      <c r="I8" s="4"/>
      <c r="J8" s="1221"/>
    </row>
    <row r="9" spans="2:10" x14ac:dyDescent="0.25">
      <c r="B9" s="1" t="s">
        <v>77</v>
      </c>
      <c r="C9" s="192"/>
      <c r="D9" s="47">
        <v>0</v>
      </c>
      <c r="F9" s="1256" t="s">
        <v>317</v>
      </c>
      <c r="G9" s="4"/>
      <c r="H9" s="4"/>
      <c r="I9" s="1258"/>
    </row>
    <row r="10" spans="2:10" x14ac:dyDescent="0.25">
      <c r="B10" s="1" t="s">
        <v>78</v>
      </c>
      <c r="C10" s="192"/>
      <c r="D10" s="47">
        <v>0</v>
      </c>
      <c r="F10" s="1256" t="s">
        <v>27</v>
      </c>
      <c r="G10" s="4"/>
      <c r="H10" s="4"/>
      <c r="I10" s="4"/>
      <c r="J10" s="1221"/>
    </row>
    <row r="11" spans="2:10" ht="15.75" thickBot="1" x14ac:dyDescent="0.3">
      <c r="B11" s="1" t="s">
        <v>284</v>
      </c>
      <c r="C11" s="192"/>
      <c r="D11" s="56">
        <v>5</v>
      </c>
      <c r="F11" s="1256" t="s">
        <v>27</v>
      </c>
      <c r="G11" s="4"/>
      <c r="H11" s="4"/>
      <c r="I11" s="4"/>
      <c r="J11" s="1221"/>
    </row>
    <row r="12" spans="2:10" ht="15.75" thickBot="1" x14ac:dyDescent="0.3">
      <c r="B12" s="1" t="s">
        <v>1944</v>
      </c>
      <c r="C12" s="1"/>
      <c r="D12" s="1"/>
      <c r="E12" s="4"/>
      <c r="F12" s="1256" t="s">
        <v>27</v>
      </c>
      <c r="G12" s="4"/>
      <c r="H12" s="4"/>
      <c r="I12" s="1258"/>
    </row>
    <row r="13" spans="2:10" ht="15.75" thickBot="1" x14ac:dyDescent="0.3">
      <c r="B13" s="193" t="s">
        <v>22</v>
      </c>
      <c r="C13" s="194"/>
      <c r="D13" s="98">
        <v>1101</v>
      </c>
      <c r="E13" s="92" t="s">
        <v>296</v>
      </c>
      <c r="F13" s="92"/>
      <c r="G13" s="57">
        <v>2111</v>
      </c>
      <c r="J13" s="1221"/>
    </row>
    <row r="14" spans="2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423" t="s">
        <v>188</v>
      </c>
    </row>
    <row r="17" spans="2:10" ht="15.75" thickBot="1" x14ac:dyDescent="0.3">
      <c r="B17" s="52" t="s">
        <v>2047</v>
      </c>
      <c r="C17" s="53"/>
      <c r="D17" s="117">
        <v>1</v>
      </c>
      <c r="E17" s="108">
        <v>26000</v>
      </c>
      <c r="F17" s="142">
        <v>312000</v>
      </c>
      <c r="G17" s="117">
        <v>1</v>
      </c>
      <c r="H17" s="142">
        <v>26000</v>
      </c>
      <c r="I17" s="75">
        <v>312000</v>
      </c>
    </row>
    <row r="18" spans="2:10" x14ac:dyDescent="0.25">
      <c r="B18" s="36" t="s">
        <v>97</v>
      </c>
      <c r="C18" s="10"/>
      <c r="D18" s="118">
        <v>1</v>
      </c>
      <c r="E18" s="19">
        <v>5000</v>
      </c>
      <c r="F18" s="142">
        <f>E18*12</f>
        <v>60000</v>
      </c>
      <c r="G18" s="118">
        <v>1</v>
      </c>
      <c r="H18" s="134">
        <v>5000</v>
      </c>
      <c r="I18" s="75">
        <v>60000</v>
      </c>
    </row>
    <row r="19" spans="2:10" x14ac:dyDescent="0.25">
      <c r="B19" s="36"/>
      <c r="C19" s="10"/>
      <c r="D19" s="118"/>
      <c r="E19" s="19"/>
      <c r="F19" s="134"/>
      <c r="G19" s="118"/>
      <c r="H19" s="110"/>
      <c r="I19" s="438"/>
    </row>
    <row r="20" spans="2:10" x14ac:dyDescent="0.25">
      <c r="B20" s="36"/>
      <c r="C20" s="10"/>
      <c r="D20" s="118"/>
      <c r="E20" s="19"/>
      <c r="F20" s="134"/>
      <c r="G20" s="118"/>
      <c r="H20" s="110"/>
      <c r="I20" s="438"/>
    </row>
    <row r="21" spans="2:10" x14ac:dyDescent="0.25">
      <c r="B21" s="36"/>
      <c r="C21" s="10"/>
      <c r="D21" s="118"/>
      <c r="E21" s="19"/>
      <c r="F21" s="134"/>
      <c r="G21" s="118"/>
      <c r="H21" s="134"/>
      <c r="I21" s="75"/>
    </row>
    <row r="22" spans="2:10" x14ac:dyDescent="0.25">
      <c r="B22" s="36"/>
      <c r="C22" s="10"/>
      <c r="D22" s="118"/>
      <c r="E22" s="19"/>
      <c r="F22" s="195"/>
      <c r="G22" s="118"/>
      <c r="H22" s="134"/>
      <c r="I22" s="198"/>
      <c r="J22" s="1288"/>
    </row>
    <row r="23" spans="2:10" x14ac:dyDescent="0.25">
      <c r="B23" s="36"/>
      <c r="C23" s="10"/>
      <c r="D23" s="118"/>
      <c r="E23" s="19"/>
      <c r="F23" s="134"/>
      <c r="G23" s="118"/>
      <c r="H23" s="134"/>
      <c r="I23" s="75"/>
      <c r="J23" s="1288"/>
    </row>
    <row r="24" spans="2:10" x14ac:dyDescent="0.25">
      <c r="B24" s="36"/>
      <c r="C24" s="10"/>
      <c r="D24" s="104"/>
      <c r="E24" s="6"/>
      <c r="F24" s="9"/>
      <c r="G24" s="104"/>
      <c r="H24" s="9"/>
      <c r="I24" s="47"/>
    </row>
    <row r="25" spans="2:10" x14ac:dyDescent="0.25">
      <c r="B25" s="36"/>
      <c r="C25" s="10"/>
      <c r="D25" s="104"/>
      <c r="E25" s="6"/>
      <c r="F25" s="9"/>
      <c r="G25" s="104"/>
      <c r="H25" s="9"/>
      <c r="I25" s="47"/>
    </row>
    <row r="26" spans="2:10" x14ac:dyDescent="0.25">
      <c r="B26" s="36"/>
      <c r="C26" s="10"/>
      <c r="D26" s="104"/>
      <c r="E26" s="6"/>
      <c r="F26" s="9"/>
      <c r="G26" s="104"/>
      <c r="H26" s="9"/>
      <c r="I26" s="47"/>
    </row>
    <row r="27" spans="2:10" x14ac:dyDescent="0.25">
      <c r="B27" s="36"/>
      <c r="C27" s="10"/>
      <c r="D27" s="104"/>
      <c r="E27" s="6"/>
      <c r="F27" s="9"/>
      <c r="G27" s="104"/>
      <c r="H27" s="9"/>
      <c r="I27" s="47"/>
    </row>
    <row r="28" spans="2:10" x14ac:dyDescent="0.25">
      <c r="B28" s="36"/>
      <c r="C28" s="10"/>
      <c r="D28" s="104"/>
      <c r="E28" s="6"/>
      <c r="F28" s="9"/>
      <c r="G28" s="104"/>
      <c r="H28" s="9"/>
      <c r="I28" s="47"/>
    </row>
    <row r="29" spans="2:10" x14ac:dyDescent="0.25">
      <c r="B29" s="36"/>
      <c r="C29" s="10"/>
      <c r="D29" s="104"/>
      <c r="E29" s="6"/>
      <c r="F29" s="9"/>
      <c r="G29" s="104"/>
      <c r="H29" s="9"/>
      <c r="I29" s="47"/>
    </row>
    <row r="30" spans="2:10" x14ac:dyDescent="0.25">
      <c r="B30" s="36"/>
      <c r="C30" s="10"/>
      <c r="D30" s="104"/>
      <c r="E30" s="6"/>
      <c r="F30" s="9"/>
      <c r="G30" s="104"/>
      <c r="H30" s="9"/>
      <c r="I30" s="47"/>
    </row>
    <row r="31" spans="2:10" x14ac:dyDescent="0.25">
      <c r="B31" s="36"/>
      <c r="C31" s="10"/>
      <c r="D31" s="104"/>
      <c r="E31" s="6"/>
      <c r="F31" s="9"/>
      <c r="G31" s="104"/>
      <c r="H31" s="9"/>
      <c r="I31" s="47"/>
    </row>
    <row r="32" spans="2:10" x14ac:dyDescent="0.25">
      <c r="B32" s="36"/>
      <c r="C32" s="10"/>
      <c r="D32" s="104"/>
      <c r="E32" s="6"/>
      <c r="F32" s="9"/>
      <c r="G32" s="104"/>
      <c r="H32" s="9"/>
      <c r="I32" s="47"/>
    </row>
    <row r="33" spans="2:9" x14ac:dyDescent="0.25">
      <c r="B33" s="36"/>
      <c r="C33" s="10"/>
      <c r="D33" s="104"/>
      <c r="E33" s="6"/>
      <c r="F33" s="9"/>
      <c r="G33" s="104"/>
      <c r="H33" s="9"/>
      <c r="I33" s="47"/>
    </row>
    <row r="34" spans="2:9" x14ac:dyDescent="0.25">
      <c r="B34" s="36"/>
      <c r="C34" s="10"/>
      <c r="D34" s="104"/>
      <c r="E34" s="6"/>
      <c r="F34" s="9"/>
      <c r="G34" s="104"/>
      <c r="H34" s="9"/>
      <c r="I34" s="47"/>
    </row>
    <row r="35" spans="2:9" x14ac:dyDescent="0.25">
      <c r="B35" s="36"/>
      <c r="C35" s="10"/>
      <c r="D35" s="104"/>
      <c r="E35" s="6"/>
      <c r="F35" s="9"/>
      <c r="G35" s="104"/>
      <c r="H35" s="9"/>
      <c r="I35" s="47"/>
    </row>
    <row r="36" spans="2:9" x14ac:dyDescent="0.25">
      <c r="B36" s="69"/>
      <c r="C36" s="4"/>
      <c r="D36" s="104"/>
      <c r="E36" s="6"/>
      <c r="F36" s="9"/>
      <c r="G36" s="104"/>
      <c r="H36" s="9"/>
      <c r="I36" s="1310"/>
    </row>
    <row r="37" spans="2:9" ht="15.75" thickBot="1" x14ac:dyDescent="0.3">
      <c r="B37" s="63"/>
      <c r="C37" s="64"/>
      <c r="D37" s="111"/>
      <c r="E37" s="112"/>
      <c r="F37" s="24"/>
      <c r="G37" s="111"/>
      <c r="H37" s="1264"/>
      <c r="I37" s="806"/>
    </row>
    <row r="38" spans="2:9" ht="15.75" thickBot="1" x14ac:dyDescent="0.3">
      <c r="C38" s="92" t="s">
        <v>99</v>
      </c>
      <c r="D38" s="185"/>
      <c r="E38" s="168">
        <f>SUM(E17:E37)</f>
        <v>31000</v>
      </c>
      <c r="F38" s="136">
        <f>SUM(F17:F37)</f>
        <v>372000</v>
      </c>
      <c r="G38" s="186"/>
      <c r="H38" s="168">
        <f>SUM(H17:H37)</f>
        <v>31000</v>
      </c>
      <c r="I38" s="137">
        <f>SUM(I17:I37)</f>
        <v>372000</v>
      </c>
    </row>
    <row r="40" spans="2:9" x14ac:dyDescent="0.25">
      <c r="C40" s="4"/>
      <c r="D40" s="4"/>
      <c r="F40" s="4"/>
      <c r="H40" s="4"/>
    </row>
    <row r="41" spans="2:9" x14ac:dyDescent="0.25">
      <c r="C41" s="3447" t="s">
        <v>294</v>
      </c>
      <c r="D41" s="3447"/>
      <c r="F41" s="189" t="s">
        <v>271</v>
      </c>
      <c r="H41" s="189" t="s">
        <v>295</v>
      </c>
    </row>
    <row r="42" spans="2:9" x14ac:dyDescent="0.25">
      <c r="I42">
        <v>70</v>
      </c>
    </row>
  </sheetData>
  <mergeCells count="12">
    <mergeCell ref="H15:I15"/>
    <mergeCell ref="C41:D41"/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</mergeCells>
  <pageMargins left="0.23622047244094491" right="0.23622047244094491" top="0.74803149606299213" bottom="0.74803149606299213" header="0.31496062992125984" footer="0.31496062992125984"/>
  <pageSetup paperSize="5" scale="9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Q37"/>
  <sheetViews>
    <sheetView zoomScale="90" zoomScaleNormal="90" workbookViewId="0">
      <selection activeCell="C5" sqref="C5"/>
    </sheetView>
  </sheetViews>
  <sheetFormatPr baseColWidth="10" defaultRowHeight="15" x14ac:dyDescent="0.25"/>
  <cols>
    <col min="1" max="1" width="4.42578125" style="1246" customWidth="1"/>
    <col min="2" max="2" width="8.7109375" customWidth="1"/>
    <col min="3" max="3" width="7" customWidth="1"/>
    <col min="4" max="4" width="7.42578125" customWidth="1"/>
    <col min="5" max="5" width="7.85546875" customWidth="1"/>
    <col min="6" max="6" width="8.7109375" customWidth="1"/>
    <col min="8" max="8" width="24.28515625" customWidth="1"/>
    <col min="9" max="9" width="9.7109375" customWidth="1"/>
    <col min="10" max="10" width="13.42578125" customWidth="1"/>
    <col min="11" max="11" width="10.7109375" customWidth="1"/>
    <col min="12" max="12" width="13.28515625" customWidth="1"/>
    <col min="13" max="13" width="16.7109375" customWidth="1"/>
    <col min="14" max="14" width="8.42578125" customWidth="1"/>
    <col min="15" max="15" width="10.28515625" customWidth="1"/>
    <col min="16" max="16" width="9.7109375" customWidth="1"/>
  </cols>
  <sheetData>
    <row r="1" spans="2:17" x14ac:dyDescent="0.25">
      <c r="C1" s="3483" t="s">
        <v>74</v>
      </c>
      <c r="D1" s="3483"/>
      <c r="E1" s="3483"/>
      <c r="F1" s="3483"/>
      <c r="G1" s="3483"/>
      <c r="H1" s="3483"/>
      <c r="I1" s="3483"/>
      <c r="J1" s="3483"/>
      <c r="K1" s="3483"/>
      <c r="L1" s="3483"/>
      <c r="M1" s="3483"/>
      <c r="N1" s="3483"/>
      <c r="O1" s="3483"/>
      <c r="P1" s="3483"/>
    </row>
    <row r="2" spans="2:17" x14ac:dyDescent="0.25">
      <c r="C2" s="3483" t="s">
        <v>0</v>
      </c>
      <c r="D2" s="3483"/>
      <c r="E2" s="3483"/>
      <c r="F2" s="3483"/>
      <c r="G2" s="3483"/>
      <c r="H2" s="3483"/>
      <c r="I2" s="3483"/>
      <c r="J2" s="3483"/>
      <c r="K2" s="3483"/>
      <c r="L2" s="3483"/>
      <c r="M2" s="3483"/>
      <c r="N2" s="3483"/>
      <c r="O2" s="3483"/>
      <c r="P2" s="3483"/>
    </row>
    <row r="3" spans="2:17" x14ac:dyDescent="0.25">
      <c r="C3" s="3483" t="s">
        <v>1740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  <c r="N3" s="3483"/>
      <c r="O3" s="3483"/>
      <c r="P3" s="3483"/>
    </row>
    <row r="4" spans="2:17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</row>
    <row r="5" spans="2:17" x14ac:dyDescent="0.25">
      <c r="C5" s="171" t="s">
        <v>297</v>
      </c>
    </row>
    <row r="6" spans="2:17" ht="15.75" thickBot="1" x14ac:dyDescent="0.3">
      <c r="F6" s="1250"/>
      <c r="G6" s="1250"/>
      <c r="H6" s="1250"/>
      <c r="J6" s="1250"/>
      <c r="N6" s="1250"/>
      <c r="P6" s="1250"/>
    </row>
    <row r="7" spans="2:17" x14ac:dyDescent="0.25">
      <c r="C7" s="3483" t="s">
        <v>4</v>
      </c>
      <c r="D7" s="3001"/>
      <c r="E7" s="46">
        <v>7122</v>
      </c>
      <c r="F7" s="188" t="s">
        <v>1874</v>
      </c>
      <c r="G7" s="18" t="s">
        <v>105</v>
      </c>
      <c r="H7" s="18"/>
      <c r="I7" s="1260"/>
      <c r="J7" s="18"/>
      <c r="K7" s="1260"/>
      <c r="L7" s="1260"/>
      <c r="M7" s="1260"/>
      <c r="N7" s="4"/>
      <c r="O7" s="1257"/>
      <c r="P7" s="4"/>
      <c r="Q7" s="1221"/>
    </row>
    <row r="8" spans="2:17" x14ac:dyDescent="0.25">
      <c r="C8" s="3483" t="s">
        <v>76</v>
      </c>
      <c r="D8" s="3001"/>
      <c r="E8" s="47">
        <v>1</v>
      </c>
      <c r="F8" s="796"/>
      <c r="G8" s="4" t="s">
        <v>312</v>
      </c>
      <c r="H8" s="4"/>
      <c r="I8" s="4"/>
      <c r="J8" s="4"/>
      <c r="K8" s="4"/>
      <c r="L8" s="4"/>
      <c r="M8" s="4"/>
      <c r="N8" s="10"/>
      <c r="O8" s="10"/>
      <c r="P8" s="1258"/>
    </row>
    <row r="9" spans="2:17" x14ac:dyDescent="0.25">
      <c r="C9" s="3483" t="s">
        <v>77</v>
      </c>
      <c r="D9" s="3001"/>
      <c r="E9" s="47">
        <v>0</v>
      </c>
      <c r="G9" s="4" t="s">
        <v>312</v>
      </c>
      <c r="H9" s="4"/>
      <c r="I9" s="4"/>
      <c r="J9" s="4"/>
      <c r="K9" s="4"/>
      <c r="L9" s="4"/>
      <c r="M9" s="4"/>
      <c r="N9" s="10"/>
      <c r="O9" s="10"/>
      <c r="P9" s="10"/>
      <c r="Q9" s="1221"/>
    </row>
    <row r="10" spans="2:17" x14ac:dyDescent="0.25">
      <c r="C10" s="3483" t="s">
        <v>78</v>
      </c>
      <c r="D10" s="3001"/>
      <c r="E10" s="47">
        <v>0</v>
      </c>
      <c r="G10" s="4" t="s">
        <v>313</v>
      </c>
      <c r="H10" s="4"/>
      <c r="I10" s="4"/>
      <c r="J10" s="4"/>
      <c r="K10" s="4"/>
      <c r="L10" s="4"/>
      <c r="M10" s="4"/>
      <c r="N10" s="10"/>
      <c r="O10" s="10"/>
      <c r="P10" s="10"/>
      <c r="Q10" s="1221"/>
    </row>
    <row r="11" spans="2:17" ht="15.75" thickBot="1" x14ac:dyDescent="0.3">
      <c r="C11" s="3483" t="s">
        <v>284</v>
      </c>
      <c r="D11" s="3001"/>
      <c r="E11" s="56">
        <v>5</v>
      </c>
      <c r="G11" s="4" t="s">
        <v>313</v>
      </c>
      <c r="H11" s="4"/>
      <c r="I11" s="4"/>
      <c r="J11" s="4"/>
      <c r="K11" s="4"/>
      <c r="L11" s="4"/>
      <c r="M11" s="4"/>
      <c r="N11" s="10"/>
      <c r="O11" s="10"/>
      <c r="P11" s="10"/>
      <c r="Q11" s="1221"/>
    </row>
    <row r="12" spans="2:17" ht="15.75" thickBot="1" x14ac:dyDescent="0.3">
      <c r="C12" s="3483"/>
      <c r="D12" s="3483"/>
      <c r="E12" s="3483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1221"/>
    </row>
    <row r="13" spans="2:17" x14ac:dyDescent="0.25">
      <c r="C13" s="3483" t="s">
        <v>22</v>
      </c>
      <c r="D13" s="3001"/>
      <c r="E13" s="98">
        <v>1102</v>
      </c>
      <c r="F13" s="3705" t="s">
        <v>1944</v>
      </c>
      <c r="G13" s="3131"/>
      <c r="H13" s="22" t="s">
        <v>318</v>
      </c>
      <c r="I13" s="22"/>
      <c r="J13" s="22"/>
      <c r="K13" s="22"/>
      <c r="L13" s="22"/>
      <c r="M13" s="22"/>
      <c r="N13" s="22"/>
      <c r="O13" s="22"/>
      <c r="P13" s="22"/>
      <c r="Q13" s="1221"/>
    </row>
    <row r="14" spans="2:17" ht="15.75" thickBot="1" x14ac:dyDescent="0.3">
      <c r="P14" s="463"/>
    </row>
    <row r="15" spans="2:17" ht="16.5" customHeight="1" thickBot="1" x14ac:dyDescent="0.3">
      <c r="B15" s="3009" t="s">
        <v>107</v>
      </c>
      <c r="C15" s="3010"/>
      <c r="D15" s="3010"/>
      <c r="E15" s="3010"/>
      <c r="F15" s="3011"/>
      <c r="G15" s="3524" t="s">
        <v>302</v>
      </c>
      <c r="H15" s="3526"/>
      <c r="I15" s="3723" t="s">
        <v>80</v>
      </c>
      <c r="J15" s="3394" t="s">
        <v>47</v>
      </c>
      <c r="K15" s="3394" t="s">
        <v>678</v>
      </c>
      <c r="L15" s="3394" t="s">
        <v>14</v>
      </c>
      <c r="M15" s="3703" t="s">
        <v>129</v>
      </c>
      <c r="N15" s="3703" t="s">
        <v>130</v>
      </c>
      <c r="O15" s="3703" t="s">
        <v>303</v>
      </c>
      <c r="P15" s="3703" t="s">
        <v>1</v>
      </c>
    </row>
    <row r="16" spans="2:17" ht="15.75" thickBot="1" x14ac:dyDescent="0.3">
      <c r="B16" s="97" t="s">
        <v>671</v>
      </c>
      <c r="C16" s="100" t="s">
        <v>299</v>
      </c>
      <c r="D16" s="100" t="s">
        <v>300</v>
      </c>
      <c r="E16" s="100" t="s">
        <v>301</v>
      </c>
      <c r="F16" s="100" t="s">
        <v>6</v>
      </c>
      <c r="G16" s="3701"/>
      <c r="H16" s="3702"/>
      <c r="I16" s="3724"/>
      <c r="J16" s="3481"/>
      <c r="K16" s="3481"/>
      <c r="L16" s="3481"/>
      <c r="M16" s="3710"/>
      <c r="N16" s="3704"/>
      <c r="O16" s="3704"/>
      <c r="P16" s="3704"/>
    </row>
    <row r="17" spans="2:16" ht="15.75" thickBot="1" x14ac:dyDescent="0.3">
      <c r="B17" s="95">
        <v>1</v>
      </c>
      <c r="C17" s="97">
        <v>2</v>
      </c>
      <c r="D17" s="97">
        <v>3</v>
      </c>
      <c r="E17" s="97">
        <v>4</v>
      </c>
      <c r="F17" s="97">
        <v>5</v>
      </c>
      <c r="G17" s="3717">
        <v>6</v>
      </c>
      <c r="H17" s="3718"/>
      <c r="I17" s="187">
        <v>7</v>
      </c>
      <c r="J17" s="187">
        <v>8</v>
      </c>
      <c r="K17" s="187">
        <v>9</v>
      </c>
      <c r="L17" s="187">
        <v>10</v>
      </c>
      <c r="M17" s="187">
        <v>11</v>
      </c>
      <c r="N17" s="187">
        <v>12</v>
      </c>
      <c r="O17" s="187">
        <v>13</v>
      </c>
      <c r="P17" s="187">
        <v>14</v>
      </c>
    </row>
    <row r="18" spans="2:16" x14ac:dyDescent="0.25">
      <c r="B18" s="32">
        <v>2</v>
      </c>
      <c r="C18" s="462">
        <v>6</v>
      </c>
      <c r="D18" s="339"/>
      <c r="E18" s="339"/>
      <c r="F18" s="340"/>
      <c r="G18" s="71" t="s">
        <v>927</v>
      </c>
      <c r="H18" s="72"/>
      <c r="I18" s="70"/>
      <c r="J18" s="70"/>
      <c r="K18" s="70"/>
      <c r="L18" s="70"/>
      <c r="M18" s="46"/>
      <c r="N18" s="46"/>
      <c r="O18" s="46"/>
      <c r="P18" s="46"/>
    </row>
    <row r="19" spans="2:16" x14ac:dyDescent="0.25">
      <c r="B19" s="537">
        <v>2</v>
      </c>
      <c r="C19" s="531">
        <v>6</v>
      </c>
      <c r="D19" s="537">
        <v>1</v>
      </c>
      <c r="E19" s="12"/>
      <c r="F19" s="342"/>
      <c r="G19" s="38" t="s">
        <v>928</v>
      </c>
      <c r="H19" s="16"/>
      <c r="I19" s="47"/>
      <c r="J19" s="47"/>
      <c r="K19" s="47"/>
      <c r="L19" s="47"/>
      <c r="M19" s="47"/>
      <c r="N19" s="47"/>
      <c r="O19" s="47"/>
      <c r="P19" s="47"/>
    </row>
    <row r="20" spans="2:16" x14ac:dyDescent="0.25">
      <c r="B20" s="8">
        <v>2</v>
      </c>
      <c r="C20" s="534">
        <v>6</v>
      </c>
      <c r="D20" s="8">
        <v>1</v>
      </c>
      <c r="E20" s="8">
        <v>1</v>
      </c>
      <c r="F20" s="67"/>
      <c r="G20" s="36" t="s">
        <v>746</v>
      </c>
      <c r="H20" s="10"/>
      <c r="I20" s="48">
        <v>1102</v>
      </c>
      <c r="J20" s="48">
        <v>20</v>
      </c>
      <c r="K20" s="48">
        <v>1955</v>
      </c>
      <c r="L20" s="48">
        <v>100</v>
      </c>
      <c r="M20" s="47" t="s">
        <v>315</v>
      </c>
      <c r="N20" s="47"/>
      <c r="O20" s="47"/>
      <c r="P20" s="75">
        <v>10000</v>
      </c>
    </row>
    <row r="21" spans="2:16" ht="12" customHeight="1" x14ac:dyDescent="0.25">
      <c r="B21" s="8"/>
      <c r="C21" s="11"/>
      <c r="D21" s="6"/>
      <c r="E21" s="6"/>
      <c r="F21" s="67"/>
      <c r="G21" s="36"/>
      <c r="H21" s="10"/>
      <c r="I21" s="47"/>
      <c r="J21" s="47"/>
      <c r="K21" s="47"/>
      <c r="L21" s="47"/>
      <c r="M21" s="47"/>
      <c r="N21" s="47"/>
      <c r="O21" s="47"/>
      <c r="P21" s="47"/>
    </row>
    <row r="22" spans="2:16" x14ac:dyDescent="0.25">
      <c r="B22" s="6"/>
      <c r="C22" s="11"/>
      <c r="D22" s="6"/>
      <c r="E22" s="6"/>
      <c r="F22" s="67"/>
      <c r="G22" s="36"/>
      <c r="H22" s="10"/>
      <c r="I22" s="47"/>
      <c r="J22" s="47"/>
      <c r="K22" s="47"/>
      <c r="L22" s="47"/>
      <c r="M22" s="47"/>
      <c r="N22" s="47"/>
      <c r="O22" s="47"/>
      <c r="P22" s="47"/>
    </row>
    <row r="23" spans="2:16" x14ac:dyDescent="0.25">
      <c r="B23" s="8"/>
      <c r="C23" s="11"/>
      <c r="D23" s="6"/>
      <c r="E23" s="6"/>
      <c r="F23" s="67"/>
      <c r="G23" s="36"/>
      <c r="H23" s="10"/>
      <c r="I23" s="47"/>
      <c r="J23" s="47"/>
      <c r="K23" s="47"/>
      <c r="L23" s="47"/>
      <c r="M23" s="47"/>
      <c r="N23" s="47"/>
      <c r="O23" s="47"/>
      <c r="P23" s="47"/>
    </row>
    <row r="24" spans="2:16" x14ac:dyDescent="0.25">
      <c r="B24" s="8"/>
      <c r="C24" s="11"/>
      <c r="D24" s="6"/>
      <c r="E24" s="6"/>
      <c r="F24" s="67"/>
      <c r="G24" s="36"/>
      <c r="H24" s="10"/>
      <c r="I24" s="47"/>
      <c r="J24" s="47"/>
      <c r="K24" s="47"/>
      <c r="L24" s="47"/>
      <c r="M24" s="47"/>
      <c r="N24" s="47"/>
      <c r="O24" s="47"/>
      <c r="P24" s="47"/>
    </row>
    <row r="25" spans="2:16" x14ac:dyDescent="0.25">
      <c r="B25" s="8"/>
      <c r="C25" s="11"/>
      <c r="D25" s="6"/>
      <c r="E25" s="6"/>
      <c r="F25" s="67"/>
      <c r="G25" s="36"/>
      <c r="H25" s="10"/>
      <c r="I25" s="47"/>
      <c r="J25" s="47"/>
      <c r="K25" s="47"/>
      <c r="L25" s="47"/>
      <c r="M25" s="47"/>
      <c r="N25" s="47"/>
      <c r="O25" s="47"/>
      <c r="P25" s="47"/>
    </row>
    <row r="26" spans="2:16" x14ac:dyDescent="0.25">
      <c r="B26" s="6"/>
      <c r="C26" s="11"/>
      <c r="D26" s="6"/>
      <c r="E26" s="6"/>
      <c r="F26" s="67"/>
      <c r="G26" s="36"/>
      <c r="H26" s="10"/>
      <c r="I26" s="47"/>
      <c r="J26" s="47"/>
      <c r="K26" s="47"/>
      <c r="L26" s="47"/>
      <c r="M26" s="47"/>
      <c r="N26" s="47"/>
      <c r="O26" s="47"/>
      <c r="P26" s="47"/>
    </row>
    <row r="27" spans="2:16" x14ac:dyDescent="0.25">
      <c r="B27" s="6"/>
      <c r="C27" s="11"/>
      <c r="D27" s="6"/>
      <c r="E27" s="6"/>
      <c r="F27" s="67"/>
      <c r="G27" s="36"/>
      <c r="H27" s="10"/>
      <c r="I27" s="47"/>
      <c r="J27" s="47"/>
      <c r="K27" s="47"/>
      <c r="L27" s="47"/>
      <c r="M27" s="47"/>
      <c r="N27" s="47"/>
      <c r="O27" s="47"/>
      <c r="P27" s="47"/>
    </row>
    <row r="28" spans="2:16" x14ac:dyDescent="0.25">
      <c r="B28" s="6"/>
      <c r="C28" s="11"/>
      <c r="D28" s="6"/>
      <c r="E28" s="6"/>
      <c r="F28" s="67"/>
      <c r="G28" s="36"/>
      <c r="H28" s="10"/>
      <c r="I28" s="47"/>
      <c r="J28" s="47"/>
      <c r="K28" s="47"/>
      <c r="L28" s="47"/>
      <c r="M28" s="47"/>
      <c r="N28" s="47"/>
      <c r="O28" s="47"/>
      <c r="P28" s="47"/>
    </row>
    <row r="29" spans="2:16" x14ac:dyDescent="0.25">
      <c r="B29" s="6"/>
      <c r="C29" s="11"/>
      <c r="D29" s="6"/>
      <c r="E29" s="6"/>
      <c r="F29" s="67"/>
      <c r="G29" s="36"/>
      <c r="H29" s="10"/>
      <c r="I29" s="47"/>
      <c r="J29" s="47"/>
      <c r="K29" s="47"/>
      <c r="L29" s="47"/>
      <c r="M29" s="47"/>
      <c r="N29" s="47"/>
      <c r="O29" s="47"/>
      <c r="P29" s="47"/>
    </row>
    <row r="30" spans="2:16" x14ac:dyDescent="0.25">
      <c r="B30" s="6"/>
      <c r="C30" s="11"/>
      <c r="D30" s="6"/>
      <c r="E30" s="6"/>
      <c r="F30" s="67"/>
      <c r="G30" s="36"/>
      <c r="H30" s="10"/>
      <c r="I30" s="47"/>
      <c r="J30" s="47"/>
      <c r="K30" s="47"/>
      <c r="L30" s="47"/>
      <c r="M30" s="47"/>
      <c r="N30" s="47"/>
      <c r="O30" s="47"/>
      <c r="P30" s="47"/>
    </row>
    <row r="31" spans="2:16" x14ac:dyDescent="0.25">
      <c r="B31" s="6"/>
      <c r="C31" s="11"/>
      <c r="D31" s="6"/>
      <c r="E31" s="6"/>
      <c r="F31" s="67"/>
      <c r="G31" s="36"/>
      <c r="H31" s="10"/>
      <c r="I31" s="47"/>
      <c r="J31" s="47"/>
      <c r="K31" s="47"/>
      <c r="L31" s="47"/>
      <c r="M31" s="47"/>
      <c r="N31" s="47"/>
      <c r="O31" s="47"/>
      <c r="P31" s="47"/>
    </row>
    <row r="32" spans="2:16" x14ac:dyDescent="0.25">
      <c r="B32" s="6"/>
      <c r="C32" s="11"/>
      <c r="D32" s="6"/>
      <c r="E32" s="6"/>
      <c r="F32" s="67"/>
      <c r="G32" s="36"/>
      <c r="H32" s="10"/>
      <c r="I32" s="47"/>
      <c r="J32" s="47"/>
      <c r="K32" s="47"/>
      <c r="L32" s="47"/>
      <c r="M32" s="47"/>
      <c r="N32" s="47"/>
      <c r="O32" s="47"/>
      <c r="P32" s="47"/>
    </row>
    <row r="33" spans="2:16" ht="15.75" thickBot="1" x14ac:dyDescent="0.3">
      <c r="B33" s="6"/>
      <c r="C33" s="463"/>
      <c r="D33" s="106"/>
      <c r="E33" s="106"/>
      <c r="F33" s="107"/>
      <c r="G33" s="63"/>
      <c r="H33" s="64"/>
      <c r="I33" s="172"/>
      <c r="J33" s="172"/>
      <c r="K33" s="172"/>
      <c r="L33" s="172"/>
      <c r="M33" s="56"/>
      <c r="N33" s="56"/>
      <c r="O33" s="56"/>
      <c r="P33" s="141"/>
    </row>
    <row r="34" spans="2:16" ht="15.75" thickBot="1" x14ac:dyDescent="0.3">
      <c r="O34" s="92" t="s">
        <v>99</v>
      </c>
      <c r="P34" s="115">
        <v>10000</v>
      </c>
    </row>
    <row r="35" spans="2:16" x14ac:dyDescent="0.25">
      <c r="D35" s="4"/>
      <c r="E35" s="4"/>
      <c r="F35" s="4"/>
      <c r="H35" s="4"/>
      <c r="I35" s="4"/>
      <c r="J35" s="2"/>
      <c r="K35" s="2"/>
      <c r="L35" s="2"/>
      <c r="N35" s="4"/>
      <c r="O35" s="4"/>
    </row>
    <row r="36" spans="2:16" x14ac:dyDescent="0.25">
      <c r="D36" s="3447" t="s">
        <v>294</v>
      </c>
      <c r="E36" s="3447"/>
      <c r="F36" s="3447"/>
      <c r="H36" s="3447" t="s">
        <v>304</v>
      </c>
      <c r="I36" s="3447"/>
      <c r="J36" s="536"/>
      <c r="K36" s="536"/>
      <c r="L36" s="536"/>
      <c r="N36" s="3447" t="s">
        <v>305</v>
      </c>
      <c r="O36" s="3447"/>
    </row>
    <row r="37" spans="2:16" x14ac:dyDescent="0.25">
      <c r="P37">
        <v>71</v>
      </c>
    </row>
  </sheetData>
  <mergeCells count="26">
    <mergeCell ref="G17:H17"/>
    <mergeCell ref="D36:F36"/>
    <mergeCell ref="H36:I36"/>
    <mergeCell ref="N36:O36"/>
    <mergeCell ref="G15:H16"/>
    <mergeCell ref="I15:I16"/>
    <mergeCell ref="M15:M16"/>
    <mergeCell ref="N15:N16"/>
    <mergeCell ref="O15:O16"/>
    <mergeCell ref="P15:P16"/>
    <mergeCell ref="C9:D9"/>
    <mergeCell ref="C10:D10"/>
    <mergeCell ref="C11:D11"/>
    <mergeCell ref="C12:E12"/>
    <mergeCell ref="C13:D13"/>
    <mergeCell ref="B15:F15"/>
    <mergeCell ref="J15:J16"/>
    <mergeCell ref="K15:K16"/>
    <mergeCell ref="L15:L16"/>
    <mergeCell ref="F13:G13"/>
    <mergeCell ref="C8:D8"/>
    <mergeCell ref="C1:P1"/>
    <mergeCell ref="C2:P2"/>
    <mergeCell ref="C3:P3"/>
    <mergeCell ref="C4:P4"/>
    <mergeCell ref="C7:D7"/>
  </mergeCells>
  <pageMargins left="0.4" right="0.70866141732283472" top="0.74803149606299213" bottom="0.74803149606299213" header="0.31496062992125984" footer="0.31496062992125984"/>
  <pageSetup paperSize="5" scale="8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AB64"/>
  <sheetViews>
    <sheetView topLeftCell="C19" zoomScale="80" zoomScaleNormal="80" workbookViewId="0">
      <selection activeCell="K29" sqref="K29"/>
    </sheetView>
  </sheetViews>
  <sheetFormatPr baseColWidth="10" defaultRowHeight="15" x14ac:dyDescent="0.25"/>
  <cols>
    <col min="1" max="1" width="13.140625" style="1246" customWidth="1"/>
    <col min="2" max="2" width="6.42578125" customWidth="1"/>
    <col min="3" max="3" width="5.28515625" customWidth="1"/>
    <col min="4" max="4" width="6" customWidth="1"/>
    <col min="5" max="5" width="6.28515625" customWidth="1"/>
    <col min="6" max="6" width="4" customWidth="1"/>
    <col min="9" max="9" width="40.85546875" customWidth="1"/>
    <col min="10" max="10" width="8.85546875" customWidth="1"/>
    <col min="11" max="11" width="7.28515625" customWidth="1"/>
    <col min="12" max="12" width="15.85546875" customWidth="1"/>
    <col min="13" max="13" width="7.5703125" customWidth="1"/>
    <col min="14" max="14" width="6.7109375" customWidth="1"/>
    <col min="16" max="16" width="13.5703125" customWidth="1"/>
    <col min="18" max="18" width="12.5703125" customWidth="1"/>
    <col min="19" max="19" width="18.140625" style="1468" customWidth="1"/>
    <col min="20" max="20" width="9.28515625" customWidth="1"/>
    <col min="21" max="21" width="20.28515625" customWidth="1"/>
    <col min="22" max="22" width="5.7109375" customWidth="1"/>
    <col min="23" max="24" width="6.28515625" customWidth="1"/>
    <col min="25" max="25" width="14.85546875" customWidth="1"/>
    <col min="28" max="28" width="12.7109375" bestFit="1" customWidth="1"/>
  </cols>
  <sheetData>
    <row r="1" spans="2:26" s="1246" customFormat="1" ht="15.75" thickBot="1" x14ac:dyDescent="0.3">
      <c r="S1" s="1468"/>
    </row>
    <row r="2" spans="2:26" ht="21" x14ac:dyDescent="0.35">
      <c r="B2" s="3027" t="s">
        <v>2</v>
      </c>
      <c r="C2" s="3028"/>
      <c r="D2" s="3028"/>
      <c r="E2" s="3028"/>
      <c r="F2" s="3028"/>
      <c r="G2" s="3028"/>
      <c r="H2" s="3028"/>
      <c r="I2" s="3028"/>
      <c r="J2" s="3028"/>
      <c r="K2" s="3028"/>
      <c r="L2" s="3028"/>
      <c r="M2" s="3028"/>
      <c r="N2" s="3028"/>
      <c r="O2" s="3028"/>
      <c r="P2" s="3028"/>
      <c r="Q2" s="3028"/>
      <c r="R2" s="3028"/>
      <c r="S2" s="3028"/>
      <c r="T2" s="3028"/>
      <c r="U2" s="3028"/>
      <c r="V2" s="3028"/>
      <c r="W2" s="3028"/>
      <c r="X2" s="3028"/>
      <c r="Y2" s="3029"/>
      <c r="Z2" s="1246"/>
    </row>
    <row r="3" spans="2:26" x14ac:dyDescent="0.25">
      <c r="B3" s="3220" t="s">
        <v>74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221"/>
      <c r="O3" s="3221"/>
      <c r="P3" s="3221"/>
      <c r="Q3" s="3221"/>
      <c r="R3" s="3221"/>
      <c r="S3" s="3221"/>
      <c r="T3" s="3221"/>
      <c r="U3" s="3221"/>
      <c r="V3" s="3221"/>
      <c r="W3" s="3221"/>
      <c r="X3" s="3221"/>
      <c r="Y3" s="3222"/>
      <c r="Z3" s="1246"/>
    </row>
    <row r="4" spans="2:26" x14ac:dyDescent="0.25">
      <c r="B4" s="2999" t="s">
        <v>0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  <c r="Z4" s="1246"/>
    </row>
    <row r="5" spans="2:26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  <c r="Z5" s="1246"/>
    </row>
    <row r="6" spans="2:26" x14ac:dyDescent="0.25">
      <c r="B6" s="1289"/>
      <c r="C6" s="1275"/>
      <c r="D6" s="1275"/>
      <c r="E6" s="1275"/>
      <c r="F6" s="1275"/>
      <c r="G6" s="1275"/>
      <c r="H6" s="1275"/>
      <c r="I6" s="1275"/>
      <c r="J6" s="1275"/>
      <c r="K6" s="1275"/>
      <c r="L6" s="1275"/>
      <c r="M6" s="1275"/>
      <c r="N6" s="1275"/>
      <c r="O6" s="1275"/>
      <c r="P6" s="1275"/>
      <c r="Q6" s="1275"/>
      <c r="R6" s="1275"/>
      <c r="S6" s="1539"/>
      <c r="T6" s="1275"/>
      <c r="U6" s="1275"/>
      <c r="V6" s="1275"/>
      <c r="W6" s="1275"/>
      <c r="X6" s="1275"/>
      <c r="Y6" s="1290"/>
      <c r="Z6" s="1246"/>
    </row>
    <row r="7" spans="2:26" x14ac:dyDescent="0.25">
      <c r="B7" s="2999" t="s">
        <v>683</v>
      </c>
      <c r="C7" s="3000"/>
      <c r="D7" s="3000"/>
      <c r="E7" s="1247"/>
      <c r="F7" s="1247"/>
      <c r="G7" s="1247"/>
      <c r="H7" s="1247"/>
      <c r="I7" s="1247"/>
      <c r="J7" s="1247"/>
      <c r="K7" s="1247"/>
      <c r="L7" s="1247"/>
      <c r="M7" s="1247"/>
      <c r="N7" s="1247"/>
      <c r="O7" s="1247"/>
      <c r="P7" s="1247"/>
      <c r="Q7" s="1247"/>
      <c r="R7" s="1247"/>
      <c r="S7" s="1536"/>
      <c r="T7" s="1247"/>
      <c r="U7" s="3000" t="s">
        <v>2454</v>
      </c>
      <c r="V7" s="3000"/>
      <c r="W7" s="3000"/>
      <c r="X7" s="3000"/>
      <c r="Y7" s="1696"/>
      <c r="Z7" s="406"/>
    </row>
    <row r="8" spans="2:26" x14ac:dyDescent="0.25">
      <c r="B8" s="1288"/>
      <c r="C8" s="1247"/>
      <c r="D8" s="1247"/>
      <c r="E8" s="1247"/>
      <c r="F8" s="1247"/>
      <c r="G8" s="1247"/>
      <c r="H8" s="1247"/>
      <c r="I8" s="1247"/>
      <c r="J8" s="1247"/>
      <c r="K8" s="1247"/>
      <c r="L8" s="1247"/>
      <c r="M8" s="1247"/>
      <c r="N8" s="1247"/>
      <c r="O8" s="1247"/>
      <c r="P8" s="1247"/>
      <c r="Q8" s="1247"/>
      <c r="R8" s="1247"/>
      <c r="S8" s="1536"/>
      <c r="T8" s="1247"/>
      <c r="U8" s="3000" t="s">
        <v>349</v>
      </c>
      <c r="V8" s="3000"/>
      <c r="W8" s="3000"/>
      <c r="X8" s="3000"/>
      <c r="Y8" s="3001"/>
      <c r="Z8" s="1246"/>
    </row>
    <row r="9" spans="2:26" ht="18.75" x14ac:dyDescent="0.3">
      <c r="B9" s="3727" t="s">
        <v>336</v>
      </c>
      <c r="C9" s="3728"/>
      <c r="D9" s="3728"/>
      <c r="E9" s="3728"/>
      <c r="F9" s="3728"/>
      <c r="G9" s="3728"/>
      <c r="H9" s="3728"/>
      <c r="I9" s="3728"/>
      <c r="J9" s="3728"/>
      <c r="K9" s="3728"/>
      <c r="L9" s="3728"/>
      <c r="M9" s="3728"/>
      <c r="N9" s="3728"/>
      <c r="O9" s="3728"/>
      <c r="P9" s="3728"/>
      <c r="Q9" s="3728"/>
      <c r="R9" s="3728"/>
      <c r="S9" s="3728"/>
      <c r="T9" s="3728"/>
      <c r="U9" s="3728"/>
      <c r="V9" s="3728"/>
      <c r="W9" s="3728"/>
      <c r="X9" s="3728"/>
      <c r="Y9" s="3729"/>
      <c r="Z9" s="1246"/>
    </row>
    <row r="10" spans="2:26" x14ac:dyDescent="0.25">
      <c r="B10" s="1088" t="s">
        <v>949</v>
      </c>
      <c r="C10" s="1309"/>
      <c r="D10" s="1309"/>
      <c r="E10" s="1309"/>
      <c r="F10" s="1309"/>
      <c r="G10" s="1247"/>
      <c r="H10" s="1247"/>
      <c r="I10" s="1247"/>
      <c r="J10" s="1247"/>
      <c r="K10" s="1247"/>
      <c r="L10" s="1266" t="s">
        <v>337</v>
      </c>
      <c r="M10" s="1266"/>
      <c r="N10" s="1261"/>
      <c r="O10" s="1261"/>
      <c r="P10" s="1261"/>
      <c r="Q10" s="1261"/>
      <c r="R10" s="1261"/>
      <c r="S10" s="1479"/>
      <c r="T10" s="1261"/>
      <c r="U10" s="1261"/>
      <c r="V10" s="1261"/>
      <c r="W10" s="1247"/>
      <c r="X10" s="1247"/>
      <c r="Y10" s="1291"/>
      <c r="Z10" s="1246"/>
    </row>
    <row r="11" spans="2:26" x14ac:dyDescent="0.25">
      <c r="B11" s="1088" t="s">
        <v>950</v>
      </c>
      <c r="C11" s="1309"/>
      <c r="D11" s="1309"/>
      <c r="E11" s="1309"/>
      <c r="F11" s="1309"/>
      <c r="G11" s="1309"/>
      <c r="H11" s="1247"/>
      <c r="I11" s="1247"/>
      <c r="J11" s="1247"/>
      <c r="K11" s="3000" t="s">
        <v>41</v>
      </c>
      <c r="L11" s="3000"/>
      <c r="M11" s="3000"/>
      <c r="N11" s="1260" t="s">
        <v>29</v>
      </c>
      <c r="O11" s="1260"/>
      <c r="P11" s="1260"/>
      <c r="Q11" s="1260"/>
      <c r="R11" s="1260"/>
      <c r="S11" s="1478"/>
      <c r="T11" s="1260"/>
      <c r="U11" s="1260"/>
      <c r="V11" s="1260"/>
      <c r="W11" s="1247"/>
      <c r="X11" s="1247"/>
      <c r="Y11" s="1291"/>
      <c r="Z11" s="1246"/>
    </row>
    <row r="12" spans="2:26" x14ac:dyDescent="0.25">
      <c r="B12" s="1288"/>
      <c r="C12" s="1247"/>
      <c r="D12" s="1247"/>
      <c r="E12" s="1247"/>
      <c r="F12" s="1247"/>
      <c r="G12" s="1247"/>
      <c r="H12" s="1247"/>
      <c r="I12" s="1247"/>
      <c r="J12" s="1247"/>
      <c r="K12" s="3000" t="s">
        <v>41</v>
      </c>
      <c r="L12" s="3000"/>
      <c r="M12" s="3000"/>
      <c r="N12" s="1177" t="s">
        <v>2019</v>
      </c>
      <c r="O12" s="1177"/>
      <c r="P12" s="1177"/>
      <c r="Q12" s="1177"/>
      <c r="R12" s="1177"/>
      <c r="S12" s="1177"/>
      <c r="T12" s="1177"/>
      <c r="U12" s="1177"/>
      <c r="V12" s="1260"/>
      <c r="W12" s="1247"/>
      <c r="X12" s="1247"/>
      <c r="Y12" s="1291"/>
      <c r="Z12" s="1246"/>
    </row>
    <row r="13" spans="2:26" ht="15.75" thickBot="1" x14ac:dyDescent="0.3">
      <c r="B13" s="1292"/>
      <c r="C13" s="1293"/>
      <c r="D13" s="1293"/>
      <c r="E13" s="1293"/>
      <c r="F13" s="1293"/>
      <c r="G13" s="1293"/>
      <c r="H13" s="1293"/>
      <c r="I13" s="1293"/>
      <c r="J13" s="1293"/>
      <c r="K13" s="1293"/>
      <c r="L13" s="1293"/>
      <c r="M13" s="1293"/>
      <c r="N13" s="1313"/>
      <c r="O13" s="1313"/>
      <c r="P13" s="1313"/>
      <c r="Q13" s="1313"/>
      <c r="R13" s="1313"/>
      <c r="S13" s="1540"/>
      <c r="T13" s="1313"/>
      <c r="U13" s="1313"/>
      <c r="V13" s="1313"/>
      <c r="W13" s="1293"/>
      <c r="X13" s="1293"/>
      <c r="Y13" s="1295"/>
      <c r="Z13" s="1246"/>
    </row>
    <row r="14" spans="2:26" ht="15.75" thickBot="1" x14ac:dyDescent="0.3">
      <c r="B14" s="3730" t="s">
        <v>258</v>
      </c>
      <c r="C14" s="3731"/>
      <c r="D14" s="3731"/>
      <c r="E14" s="3731"/>
      <c r="F14" s="3732"/>
      <c r="G14" s="3524" t="s">
        <v>338</v>
      </c>
      <c r="H14" s="3525"/>
      <c r="I14" s="3526"/>
      <c r="J14" s="3407" t="s">
        <v>334</v>
      </c>
      <c r="K14" s="3401" t="s">
        <v>339</v>
      </c>
      <c r="L14" s="3733" t="s">
        <v>340</v>
      </c>
      <c r="M14" s="3734"/>
      <c r="N14" s="3735"/>
      <c r="O14" s="3708" t="s">
        <v>335</v>
      </c>
      <c r="P14" s="3708" t="s">
        <v>342</v>
      </c>
      <c r="Q14" s="3246" t="s">
        <v>1410</v>
      </c>
      <c r="R14" s="3703" t="s">
        <v>1411</v>
      </c>
      <c r="S14" s="3013" t="s">
        <v>343</v>
      </c>
      <c r="T14" s="3014"/>
      <c r="U14" s="3015"/>
      <c r="V14" s="3009" t="s">
        <v>345</v>
      </c>
      <c r="W14" s="3010"/>
      <c r="X14" s="3010"/>
      <c r="Y14" s="3011"/>
      <c r="Z14" s="1246"/>
    </row>
    <row r="15" spans="2:26" ht="15.75" thickBot="1" x14ac:dyDescent="0.3">
      <c r="B15" s="3736" t="s">
        <v>20</v>
      </c>
      <c r="C15" s="3738" t="s">
        <v>21</v>
      </c>
      <c r="D15" s="3722" t="s">
        <v>332</v>
      </c>
      <c r="E15" s="3402" t="s">
        <v>752</v>
      </c>
      <c r="F15" s="3722" t="s">
        <v>333</v>
      </c>
      <c r="G15" s="3701"/>
      <c r="H15" s="3071"/>
      <c r="I15" s="3702"/>
      <c r="J15" s="3408"/>
      <c r="K15" s="3402"/>
      <c r="L15" s="3748" t="s">
        <v>341</v>
      </c>
      <c r="M15" s="3401" t="s">
        <v>344</v>
      </c>
      <c r="N15" s="3401" t="s">
        <v>1</v>
      </c>
      <c r="O15" s="3726"/>
      <c r="P15" s="3726"/>
      <c r="Q15" s="3200"/>
      <c r="R15" s="3710"/>
      <c r="S15" s="3743" t="s">
        <v>341</v>
      </c>
      <c r="T15" s="3745" t="s">
        <v>344</v>
      </c>
      <c r="U15" s="3711" t="s">
        <v>1</v>
      </c>
      <c r="V15" s="3009" t="s">
        <v>346</v>
      </c>
      <c r="W15" s="3011"/>
      <c r="X15" s="3009" t="s">
        <v>348</v>
      </c>
      <c r="Y15" s="3011"/>
      <c r="Z15" s="1246"/>
    </row>
    <row r="16" spans="2:26" ht="45" thickBot="1" x14ac:dyDescent="0.3">
      <c r="B16" s="3737"/>
      <c r="C16" s="3722"/>
      <c r="D16" s="3722"/>
      <c r="E16" s="3402"/>
      <c r="F16" s="3722"/>
      <c r="G16" s="3701"/>
      <c r="H16" s="3071"/>
      <c r="I16" s="3702"/>
      <c r="J16" s="3408"/>
      <c r="K16" s="3720"/>
      <c r="L16" s="3749"/>
      <c r="M16" s="3720"/>
      <c r="N16" s="3720"/>
      <c r="O16" s="3726"/>
      <c r="P16" s="3726"/>
      <c r="Q16" s="3201"/>
      <c r="R16" s="3704"/>
      <c r="S16" s="3744"/>
      <c r="T16" s="3746"/>
      <c r="U16" s="3747"/>
      <c r="V16" s="1347" t="s">
        <v>341</v>
      </c>
      <c r="W16" s="1066" t="s">
        <v>347</v>
      </c>
      <c r="X16" s="1066" t="s">
        <v>341</v>
      </c>
      <c r="Y16" s="1066" t="s">
        <v>347</v>
      </c>
      <c r="Z16" s="1246"/>
    </row>
    <row r="17" spans="2:28" ht="15.75" thickBot="1" x14ac:dyDescent="0.3">
      <c r="B17" s="1303"/>
      <c r="C17" s="803">
        <v>1</v>
      </c>
      <c r="D17" s="798">
        <v>2</v>
      </c>
      <c r="E17" s="1344">
        <v>3</v>
      </c>
      <c r="F17" s="802">
        <v>4</v>
      </c>
      <c r="G17" s="3717">
        <v>5</v>
      </c>
      <c r="H17" s="3725"/>
      <c r="I17" s="3718"/>
      <c r="J17" s="1087">
        <v>6</v>
      </c>
      <c r="K17" s="1344">
        <v>7</v>
      </c>
      <c r="L17" s="1351">
        <v>8</v>
      </c>
      <c r="M17" s="1087">
        <v>9</v>
      </c>
      <c r="N17" s="1346">
        <v>10</v>
      </c>
      <c r="O17" s="800">
        <v>11</v>
      </c>
      <c r="P17" s="800">
        <v>12</v>
      </c>
      <c r="Q17" s="187"/>
      <c r="R17" s="800"/>
      <c r="S17" s="1541">
        <v>13</v>
      </c>
      <c r="T17" s="801">
        <v>14</v>
      </c>
      <c r="U17" s="797">
        <v>15</v>
      </c>
      <c r="V17" s="797">
        <v>16</v>
      </c>
      <c r="W17" s="1350">
        <v>17</v>
      </c>
      <c r="X17" s="1350">
        <v>18</v>
      </c>
      <c r="Y17" s="1346">
        <v>19</v>
      </c>
      <c r="Z17" s="1246"/>
    </row>
    <row r="18" spans="2:28" ht="15.75" x14ac:dyDescent="0.25">
      <c r="B18" s="1155" t="s">
        <v>676</v>
      </c>
      <c r="C18" s="580" t="s">
        <v>598</v>
      </c>
      <c r="D18" s="817"/>
      <c r="E18" s="817"/>
      <c r="F18" s="817"/>
      <c r="G18" s="3740" t="s">
        <v>1409</v>
      </c>
      <c r="H18" s="3741"/>
      <c r="I18" s="3742"/>
      <c r="J18" s="1123"/>
      <c r="K18" s="1149"/>
      <c r="L18" s="1665"/>
      <c r="M18" s="1123"/>
      <c r="N18" s="1149"/>
      <c r="O18" s="1149"/>
      <c r="P18" s="1149"/>
      <c r="Q18" s="1123"/>
      <c r="R18" s="1250"/>
      <c r="S18" s="1542"/>
      <c r="T18" s="633"/>
      <c r="U18" s="1250"/>
      <c r="V18" s="1123"/>
      <c r="W18" s="1251"/>
      <c r="X18" s="1267"/>
      <c r="Y18" s="795"/>
      <c r="Z18" s="1246"/>
    </row>
    <row r="19" spans="2:28" s="1468" customFormat="1" x14ac:dyDescent="0.25">
      <c r="B19" s="2334"/>
      <c r="C19" s="2353"/>
      <c r="D19" s="2334" t="s">
        <v>1414</v>
      </c>
      <c r="E19" s="2783" t="s">
        <v>1413</v>
      </c>
      <c r="F19" s="2783"/>
      <c r="G19" s="3455" t="s">
        <v>2275</v>
      </c>
      <c r="H19" s="3104"/>
      <c r="I19" s="3456"/>
      <c r="J19" s="2384"/>
      <c r="K19" s="2608"/>
      <c r="L19" s="2695"/>
      <c r="M19" s="2272"/>
      <c r="N19" s="1531"/>
      <c r="O19" s="1531"/>
      <c r="P19" s="1531"/>
      <c r="Q19" s="2272"/>
      <c r="R19" s="2784"/>
      <c r="S19" s="1555">
        <v>1000000</v>
      </c>
      <c r="T19" s="2785"/>
      <c r="U19" s="1558">
        <v>1000000</v>
      </c>
      <c r="V19" s="2786"/>
      <c r="W19" s="2787"/>
      <c r="X19" s="2497"/>
      <c r="Y19" s="2788"/>
    </row>
    <row r="20" spans="2:28" s="1468" customFormat="1" x14ac:dyDescent="0.25">
      <c r="B20" s="2334"/>
      <c r="C20" s="2339"/>
      <c r="D20" s="2334"/>
      <c r="E20" s="1468">
        <v>2601</v>
      </c>
      <c r="G20" s="3455" t="s">
        <v>2595</v>
      </c>
      <c r="H20" s="3104"/>
      <c r="I20" s="3456"/>
      <c r="J20" s="2384"/>
      <c r="K20" s="2608"/>
      <c r="L20" s="2695"/>
      <c r="M20" s="2272"/>
      <c r="N20" s="1531"/>
      <c r="O20" s="1531"/>
      <c r="P20" s="1531"/>
      <c r="Q20" s="2272"/>
      <c r="R20" s="2784"/>
      <c r="S20" s="1686">
        <v>1000000</v>
      </c>
      <c r="T20" s="2477"/>
      <c r="U20" s="1686">
        <v>1000000</v>
      </c>
      <c r="V20" s="2786"/>
      <c r="W20" s="2787"/>
      <c r="X20" s="2497"/>
      <c r="Y20" s="2788"/>
    </row>
    <row r="21" spans="2:28" s="1468" customFormat="1" x14ac:dyDescent="0.25">
      <c r="B21" s="2334"/>
      <c r="C21" s="2339"/>
      <c r="D21" s="2334"/>
      <c r="E21" s="2334"/>
      <c r="F21" s="2783"/>
      <c r="G21" s="3455"/>
      <c r="H21" s="3104"/>
      <c r="I21" s="3456"/>
      <c r="J21" s="2384"/>
      <c r="K21" s="2608"/>
      <c r="L21" s="2695"/>
      <c r="M21" s="2272"/>
      <c r="N21" s="1531"/>
      <c r="O21" s="1531"/>
      <c r="P21" s="1531"/>
      <c r="Q21" s="2272"/>
      <c r="R21" s="2784"/>
      <c r="S21" s="1558"/>
      <c r="T21" s="2477"/>
      <c r="U21" s="1558"/>
      <c r="V21" s="2786"/>
      <c r="W21" s="2787"/>
      <c r="X21" s="2497"/>
      <c r="Y21" s="2788"/>
    </row>
    <row r="22" spans="2:28" s="1468" customFormat="1" x14ac:dyDescent="0.25">
      <c r="B22" s="2334"/>
      <c r="C22" s="2339"/>
      <c r="D22" s="2334"/>
      <c r="E22" s="2334"/>
      <c r="F22" s="2783"/>
      <c r="G22" s="3455"/>
      <c r="H22" s="3104"/>
      <c r="I22" s="3456"/>
      <c r="J22" s="2384"/>
      <c r="K22" s="2608"/>
      <c r="L22" s="2695"/>
      <c r="M22" s="2272"/>
      <c r="N22" s="1531"/>
      <c r="O22" s="1531"/>
      <c r="P22" s="1531"/>
      <c r="Q22" s="2272"/>
      <c r="R22" s="2784"/>
      <c r="S22" s="1686"/>
      <c r="T22" s="2477"/>
      <c r="U22" s="1686"/>
      <c r="V22" s="2786"/>
      <c r="W22" s="2787"/>
      <c r="X22" s="2497"/>
      <c r="Y22" s="2788"/>
    </row>
    <row r="23" spans="2:28" s="1468" customFormat="1" x14ac:dyDescent="0.25">
      <c r="B23" s="2334"/>
      <c r="C23" s="2339" t="s">
        <v>610</v>
      </c>
      <c r="D23" s="2334"/>
      <c r="E23" s="2334"/>
      <c r="F23" s="2783"/>
      <c r="G23" s="3387" t="s">
        <v>2278</v>
      </c>
      <c r="H23" s="3149"/>
      <c r="I23" s="3388"/>
      <c r="J23" s="2384"/>
      <c r="K23" s="2608"/>
      <c r="L23" s="2695"/>
      <c r="M23" s="2272"/>
      <c r="N23" s="1531"/>
      <c r="O23" s="1531"/>
      <c r="P23" s="1531"/>
      <c r="Q23" s="2272"/>
      <c r="R23" s="2784"/>
      <c r="S23" s="1556"/>
      <c r="T23" s="2477"/>
      <c r="U23" s="1556"/>
      <c r="V23" s="2786"/>
      <c r="W23" s="2787"/>
      <c r="X23" s="2497"/>
      <c r="Y23" s="2788"/>
    </row>
    <row r="24" spans="2:28" s="1468" customFormat="1" x14ac:dyDescent="0.25">
      <c r="B24" s="2334"/>
      <c r="C24" s="2339"/>
      <c r="D24" s="2334"/>
      <c r="E24" s="2334" t="s">
        <v>1413</v>
      </c>
      <c r="F24" s="2783"/>
      <c r="G24" s="3455" t="s">
        <v>2276</v>
      </c>
      <c r="H24" s="3104"/>
      <c r="I24" s="3456"/>
      <c r="J24" s="2384"/>
      <c r="K24" s="2608"/>
      <c r="L24" s="2695"/>
      <c r="M24" s="2272"/>
      <c r="N24" s="1531"/>
      <c r="O24" s="1531"/>
      <c r="P24" s="1531"/>
      <c r="Q24" s="2272"/>
      <c r="R24" s="2784"/>
      <c r="S24" s="1686">
        <v>1000000</v>
      </c>
      <c r="T24" s="2477"/>
      <c r="U24" s="1686">
        <v>1000000</v>
      </c>
      <c r="V24" s="2786"/>
      <c r="W24" s="2787"/>
      <c r="X24" s="2497"/>
      <c r="Y24" s="2788"/>
    </row>
    <row r="25" spans="2:28" s="1468" customFormat="1" x14ac:dyDescent="0.25">
      <c r="B25" s="2334"/>
      <c r="C25" s="2339"/>
      <c r="D25" s="2334"/>
      <c r="E25" s="2334"/>
      <c r="G25" s="3739"/>
      <c r="H25" s="3739"/>
      <c r="I25" s="3739"/>
      <c r="J25" s="2384"/>
      <c r="K25" s="2608"/>
      <c r="L25" s="2695"/>
      <c r="M25" s="2272"/>
      <c r="N25" s="1531"/>
      <c r="O25" s="1531"/>
      <c r="P25" s="1531"/>
      <c r="Q25" s="2272"/>
      <c r="R25" s="2784"/>
      <c r="T25" s="2477"/>
      <c r="V25" s="2786"/>
      <c r="W25" s="2787"/>
      <c r="X25" s="2497"/>
      <c r="Y25" s="2788"/>
      <c r="AB25" s="2694"/>
    </row>
    <row r="26" spans="2:28" s="1468" customFormat="1" x14ac:dyDescent="0.25">
      <c r="B26" s="2334"/>
      <c r="C26" s="2339"/>
      <c r="D26" s="2334"/>
      <c r="E26" s="2334"/>
      <c r="F26" s="2783"/>
      <c r="G26" s="3455"/>
      <c r="H26" s="3104"/>
      <c r="I26" s="3456"/>
      <c r="J26" s="2384"/>
      <c r="K26" s="2608"/>
      <c r="L26" s="2695"/>
      <c r="M26" s="2272"/>
      <c r="N26" s="1531"/>
      <c r="O26" s="1531"/>
      <c r="P26" s="1531"/>
      <c r="Q26" s="2272"/>
      <c r="R26" s="2784"/>
      <c r="S26" s="1558"/>
      <c r="T26" s="2477"/>
      <c r="U26" s="1558"/>
      <c r="V26" s="2786"/>
      <c r="W26" s="2787"/>
      <c r="X26" s="2497"/>
      <c r="Y26" s="2788"/>
    </row>
    <row r="27" spans="2:28" s="1468" customFormat="1" x14ac:dyDescent="0.25">
      <c r="B27" s="2334"/>
      <c r="C27" s="2339" t="s">
        <v>727</v>
      </c>
      <c r="D27" s="2334"/>
      <c r="E27" s="2334"/>
      <c r="F27" s="2783"/>
      <c r="G27" s="3387" t="s">
        <v>1416</v>
      </c>
      <c r="H27" s="3149"/>
      <c r="I27" s="3388"/>
      <c r="J27" s="2384"/>
      <c r="K27" s="2608"/>
      <c r="L27" s="2695"/>
      <c r="M27" s="2272"/>
      <c r="N27" s="1531"/>
      <c r="O27" s="1531"/>
      <c r="P27" s="1531"/>
      <c r="Q27" s="2272"/>
      <c r="R27" s="2784"/>
      <c r="S27" s="1558"/>
      <c r="T27" s="2477"/>
      <c r="U27" s="1558"/>
      <c r="V27" s="2786"/>
      <c r="W27" s="2787"/>
      <c r="X27" s="2497"/>
      <c r="Y27" s="2788"/>
    </row>
    <row r="28" spans="2:28" s="1468" customFormat="1" x14ac:dyDescent="0.25">
      <c r="B28" s="2334"/>
      <c r="C28" s="2339"/>
      <c r="D28" s="2334"/>
      <c r="E28" s="2334" t="s">
        <v>1397</v>
      </c>
      <c r="F28" s="2283"/>
      <c r="G28" s="3455"/>
      <c r="H28" s="3104"/>
      <c r="I28" s="3456"/>
      <c r="J28" s="2384"/>
      <c r="K28" s="2608"/>
      <c r="L28" s="2695"/>
      <c r="M28" s="2272"/>
      <c r="N28" s="1531"/>
      <c r="O28" s="1531"/>
      <c r="P28" s="1531"/>
      <c r="Q28" s="2272"/>
      <c r="R28" s="2784"/>
      <c r="S28" s="1559"/>
      <c r="T28" s="2477"/>
      <c r="U28" s="1558"/>
      <c r="V28" s="2786"/>
      <c r="W28" s="2787"/>
      <c r="X28" s="2497"/>
      <c r="Y28" s="2788"/>
    </row>
    <row r="29" spans="2:28" s="1468" customFormat="1" x14ac:dyDescent="0.25">
      <c r="B29" s="2334"/>
      <c r="C29" s="2339"/>
      <c r="D29" s="2334"/>
      <c r="E29" s="2334"/>
      <c r="F29" s="2783"/>
      <c r="G29" s="3455"/>
      <c r="H29" s="3104"/>
      <c r="I29" s="3456"/>
      <c r="J29" s="2384"/>
      <c r="K29" s="2608"/>
      <c r="L29" s="2695"/>
      <c r="M29" s="2272"/>
      <c r="N29" s="1531"/>
      <c r="O29" s="1531"/>
      <c r="P29" s="1531"/>
      <c r="Q29" s="2272"/>
      <c r="R29" s="2784"/>
      <c r="S29" s="1558"/>
      <c r="T29" s="2477"/>
      <c r="U29" s="1558"/>
      <c r="V29" s="2786"/>
      <c r="W29" s="2787"/>
      <c r="X29" s="2497"/>
      <c r="Y29" s="2788"/>
    </row>
    <row r="30" spans="2:28" s="1468" customFormat="1" x14ac:dyDescent="0.25">
      <c r="B30" s="2334"/>
      <c r="C30" s="2339"/>
      <c r="D30" s="2334"/>
      <c r="E30" s="2334"/>
      <c r="F30" s="2783"/>
      <c r="G30" s="3455"/>
      <c r="H30" s="3104"/>
      <c r="I30" s="3456"/>
      <c r="J30" s="2384"/>
      <c r="K30" s="2608"/>
      <c r="L30" s="2695"/>
      <c r="M30" s="2272"/>
      <c r="N30" s="1531"/>
      <c r="O30" s="1531"/>
      <c r="P30" s="1531"/>
      <c r="Q30" s="2272"/>
      <c r="R30" s="2784"/>
      <c r="S30" s="1558"/>
      <c r="T30" s="2477"/>
      <c r="U30" s="1558"/>
      <c r="V30" s="2786"/>
      <c r="W30" s="2787"/>
      <c r="X30" s="2497"/>
      <c r="Y30" s="2788"/>
    </row>
    <row r="31" spans="2:28" s="1468" customFormat="1" x14ac:dyDescent="0.25">
      <c r="B31" s="2334"/>
      <c r="C31" s="2339" t="s">
        <v>721</v>
      </c>
      <c r="D31" s="2334"/>
      <c r="E31" s="2334"/>
      <c r="F31" s="2783"/>
      <c r="G31" s="3387" t="s">
        <v>1747</v>
      </c>
      <c r="H31" s="3149"/>
      <c r="I31" s="3388"/>
      <c r="J31" s="2384"/>
      <c r="K31" s="2608"/>
      <c r="L31" s="2695"/>
      <c r="M31" s="2272"/>
      <c r="N31" s="1531"/>
      <c r="O31" s="1531"/>
      <c r="P31" s="1531"/>
      <c r="Q31" s="2272"/>
      <c r="R31" s="2784"/>
      <c r="S31" s="1558"/>
      <c r="T31" s="2477"/>
      <c r="U31" s="1558"/>
      <c r="V31" s="2786"/>
      <c r="W31" s="2787"/>
      <c r="X31" s="2497"/>
      <c r="Y31" s="2788"/>
    </row>
    <row r="32" spans="2:28" s="1468" customFormat="1" x14ac:dyDescent="0.25">
      <c r="B32" s="2334"/>
      <c r="C32" s="2339"/>
      <c r="D32" s="2334"/>
      <c r="E32" s="2334" t="s">
        <v>1397</v>
      </c>
      <c r="F32" s="2783"/>
      <c r="G32" s="3455" t="s">
        <v>1779</v>
      </c>
      <c r="H32" s="3104"/>
      <c r="I32" s="3456"/>
      <c r="J32" s="2384"/>
      <c r="K32" s="2608"/>
      <c r="L32" s="2695"/>
      <c r="M32" s="2272"/>
      <c r="N32" s="1531"/>
      <c r="O32" s="1531"/>
      <c r="P32" s="1531"/>
      <c r="Q32" s="2272"/>
      <c r="R32" s="2784"/>
      <c r="S32" s="1558">
        <v>1500000</v>
      </c>
      <c r="T32" s="2477"/>
      <c r="U32" s="1558">
        <v>1500000</v>
      </c>
      <c r="V32" s="2786"/>
      <c r="W32" s="2787"/>
      <c r="X32" s="2497"/>
      <c r="Y32" s="2788"/>
    </row>
    <row r="33" spans="1:26" s="1468" customFormat="1" x14ac:dyDescent="0.25">
      <c r="B33" s="2334"/>
      <c r="C33" s="2339"/>
      <c r="D33" s="2334"/>
      <c r="E33" s="2334"/>
      <c r="F33" s="2783"/>
      <c r="G33" s="2840"/>
      <c r="H33" s="2838"/>
      <c r="I33" s="2841"/>
      <c r="J33" s="2384"/>
      <c r="K33" s="2608"/>
      <c r="L33" s="2695"/>
      <c r="M33" s="2272"/>
      <c r="N33" s="1531"/>
      <c r="O33" s="1531"/>
      <c r="P33" s="1531"/>
      <c r="Q33" s="2272"/>
      <c r="R33" s="2784"/>
      <c r="S33" s="1558"/>
      <c r="T33" s="2477"/>
      <c r="U33" s="1558"/>
      <c r="V33" s="2786"/>
      <c r="W33" s="2787"/>
      <c r="X33" s="2497"/>
      <c r="Y33" s="2788"/>
    </row>
    <row r="34" spans="1:26" s="1468" customFormat="1" x14ac:dyDescent="0.25">
      <c r="B34" s="2334"/>
      <c r="C34" s="2339" t="s">
        <v>1368</v>
      </c>
      <c r="D34" s="2334"/>
      <c r="E34" s="2334" t="s">
        <v>2625</v>
      </c>
      <c r="F34" s="2783"/>
      <c r="G34" s="2839" t="s">
        <v>2626</v>
      </c>
      <c r="H34" s="2838"/>
      <c r="I34" s="2841"/>
      <c r="J34" s="2384"/>
      <c r="K34" s="2608"/>
      <c r="L34" s="2695"/>
      <c r="M34" s="2272"/>
      <c r="N34" s="1531"/>
      <c r="O34" s="1531"/>
      <c r="P34" s="1531"/>
      <c r="Q34" s="2272"/>
      <c r="R34" s="2784"/>
      <c r="S34" s="1558">
        <v>500000</v>
      </c>
      <c r="T34" s="2477"/>
      <c r="U34" s="1558">
        <v>500000</v>
      </c>
      <c r="V34" s="2786"/>
      <c r="W34" s="2787"/>
      <c r="X34" s="2497"/>
      <c r="Y34" s="2788"/>
    </row>
    <row r="35" spans="1:26" s="1468" customFormat="1" x14ac:dyDescent="0.25">
      <c r="B35" s="2334"/>
      <c r="C35" s="2339"/>
      <c r="D35" s="2334"/>
      <c r="E35" s="2334"/>
      <c r="F35" s="2783"/>
      <c r="G35" s="2764"/>
      <c r="H35" s="2762"/>
      <c r="I35" s="2763"/>
      <c r="J35" s="2384"/>
      <c r="K35" s="2608"/>
      <c r="L35" s="2695"/>
      <c r="M35" s="2272"/>
      <c r="N35" s="1531"/>
      <c r="O35" s="1531"/>
      <c r="P35" s="1531"/>
      <c r="Q35" s="2272"/>
      <c r="R35" s="2784"/>
      <c r="S35" s="1558"/>
      <c r="T35" s="2477"/>
      <c r="U35" s="1558"/>
      <c r="V35" s="2786"/>
      <c r="W35" s="2787"/>
      <c r="X35" s="2497"/>
      <c r="Y35" s="2788"/>
    </row>
    <row r="36" spans="1:26" s="1468" customFormat="1" x14ac:dyDescent="0.25">
      <c r="B36" s="2334"/>
      <c r="C36" s="2339" t="s">
        <v>1423</v>
      </c>
      <c r="D36" s="2334"/>
      <c r="E36" s="2334"/>
      <c r="F36" s="2783"/>
      <c r="G36" s="3387" t="s">
        <v>2598</v>
      </c>
      <c r="H36" s="3149"/>
      <c r="I36" s="3388"/>
      <c r="J36" s="2384"/>
      <c r="K36" s="2608"/>
      <c r="L36" s="2695"/>
      <c r="M36" s="2272"/>
      <c r="N36" s="1531"/>
      <c r="O36" s="1531"/>
      <c r="P36" s="1531"/>
      <c r="Q36" s="2272"/>
      <c r="R36" s="2784"/>
      <c r="S36" s="1558"/>
      <c r="T36" s="2477"/>
      <c r="U36" s="1558"/>
      <c r="V36" s="2786"/>
      <c r="W36" s="2787"/>
      <c r="X36" s="2497"/>
      <c r="Y36" s="2788"/>
    </row>
    <row r="37" spans="1:26" s="1468" customFormat="1" ht="15.6" customHeight="1" x14ac:dyDescent="0.25">
      <c r="B37" s="2334"/>
      <c r="C37" s="2339"/>
      <c r="D37" s="2334"/>
      <c r="E37" s="2334" t="s">
        <v>2271</v>
      </c>
      <c r="F37" s="2783"/>
      <c r="G37" s="3455" t="s">
        <v>2599</v>
      </c>
      <c r="H37" s="3104"/>
      <c r="I37" s="3456"/>
      <c r="J37" s="2384"/>
      <c r="K37" s="2608"/>
      <c r="L37" s="2695"/>
      <c r="M37" s="2272"/>
      <c r="N37" s="1531"/>
      <c r="O37" s="1531"/>
      <c r="P37" s="1531"/>
      <c r="Q37" s="2272"/>
      <c r="R37" s="2784"/>
      <c r="S37" s="1558">
        <v>1000000</v>
      </c>
      <c r="T37" s="2477"/>
      <c r="U37" s="1558">
        <v>1000000</v>
      </c>
      <c r="V37" s="2786"/>
      <c r="W37" s="2787"/>
      <c r="X37" s="2497"/>
      <c r="Y37" s="2788"/>
    </row>
    <row r="38" spans="1:26" s="1468" customFormat="1" ht="15.6" customHeight="1" x14ac:dyDescent="0.25">
      <c r="B38" s="2334"/>
      <c r="C38" s="2339"/>
      <c r="D38" s="2334"/>
      <c r="E38" s="2334"/>
      <c r="F38" s="2842"/>
      <c r="G38" s="2840"/>
      <c r="H38" s="2838"/>
      <c r="I38" s="2841"/>
      <c r="J38" s="2384"/>
      <c r="K38" s="2608"/>
      <c r="L38" s="2695"/>
      <c r="M38" s="2272"/>
      <c r="N38" s="1531"/>
      <c r="O38" s="1531"/>
      <c r="P38" s="1531"/>
      <c r="Q38" s="2272"/>
      <c r="R38" s="2784"/>
      <c r="S38" s="1558"/>
      <c r="T38" s="1558"/>
      <c r="U38" s="1558"/>
      <c r="V38" s="2786"/>
      <c r="W38" s="2787"/>
      <c r="X38" s="2497"/>
      <c r="Y38" s="2788"/>
    </row>
    <row r="39" spans="1:26" s="1468" customFormat="1" x14ac:dyDescent="0.25">
      <c r="B39" s="2334"/>
      <c r="C39" s="2339"/>
      <c r="D39" s="2334"/>
      <c r="E39" s="2334"/>
      <c r="G39" s="3455"/>
      <c r="H39" s="3104"/>
      <c r="I39" s="3456"/>
      <c r="J39" s="2384"/>
      <c r="K39" s="2608"/>
      <c r="L39" s="2695"/>
      <c r="M39" s="2272"/>
      <c r="N39" s="1531"/>
      <c r="O39" s="1531"/>
      <c r="P39" s="1531"/>
      <c r="Q39" s="2272"/>
      <c r="R39" s="2784"/>
      <c r="S39" s="1558"/>
      <c r="T39" s="1558"/>
      <c r="U39" s="1558"/>
      <c r="V39" s="2786"/>
      <c r="W39" s="2787"/>
      <c r="X39" s="2497"/>
      <c r="Y39" s="2788"/>
    </row>
    <row r="40" spans="1:26" s="1468" customFormat="1" x14ac:dyDescent="0.25">
      <c r="B40" s="2334"/>
      <c r="C40" s="2339" t="s">
        <v>676</v>
      </c>
      <c r="D40" s="2334"/>
      <c r="E40" s="2334"/>
      <c r="F40" s="2783"/>
      <c r="G40" s="3387" t="s">
        <v>2600</v>
      </c>
      <c r="H40" s="3149"/>
      <c r="I40" s="3388"/>
      <c r="J40" s="2384"/>
      <c r="K40" s="2608"/>
      <c r="L40" s="2695"/>
      <c r="M40" s="2272"/>
      <c r="N40" s="1531"/>
      <c r="O40" s="1531"/>
      <c r="P40" s="1531"/>
      <c r="Q40" s="2272"/>
      <c r="R40" s="2784"/>
      <c r="S40" s="1557"/>
      <c r="T40" s="2477"/>
      <c r="U40" s="1557"/>
      <c r="V40" s="2786"/>
      <c r="W40" s="2787"/>
      <c r="X40" s="2497"/>
      <c r="Y40" s="2788"/>
    </row>
    <row r="41" spans="1:26" s="1468" customFormat="1" x14ac:dyDescent="0.25">
      <c r="B41" s="2334"/>
      <c r="C41" s="2339"/>
      <c r="D41" s="2334"/>
      <c r="E41" s="2334" t="s">
        <v>1166</v>
      </c>
      <c r="F41" s="2783"/>
      <c r="G41" s="3455" t="s">
        <v>2597</v>
      </c>
      <c r="H41" s="3104"/>
      <c r="I41" s="3456"/>
      <c r="J41" s="2384"/>
      <c r="K41" s="2608"/>
      <c r="L41" s="2695"/>
      <c r="M41" s="2272"/>
      <c r="N41" s="1531"/>
      <c r="O41" s="1531"/>
      <c r="P41" s="1531"/>
      <c r="Q41" s="2272"/>
      <c r="R41" s="2784"/>
      <c r="S41" s="1558">
        <v>500000</v>
      </c>
      <c r="T41" s="2477"/>
      <c r="U41" s="1558">
        <v>500000</v>
      </c>
      <c r="V41" s="2786"/>
      <c r="W41" s="2787"/>
      <c r="X41" s="2497"/>
      <c r="Y41" s="2788"/>
    </row>
    <row r="42" spans="1:26" s="1468" customFormat="1" ht="15.6" customHeight="1" x14ac:dyDescent="0.25">
      <c r="B42" s="2334"/>
      <c r="C42" s="2339"/>
      <c r="D42" s="2334"/>
      <c r="E42" s="2334"/>
      <c r="G42" s="3455"/>
      <c r="H42" s="3104"/>
      <c r="I42" s="3456"/>
      <c r="J42" s="2384"/>
      <c r="K42" s="2608"/>
      <c r="L42" s="2695"/>
      <c r="M42" s="2272"/>
      <c r="N42" s="1531"/>
      <c r="O42" s="1531"/>
      <c r="P42" s="1531"/>
      <c r="Q42" s="2272"/>
      <c r="R42" s="2784"/>
      <c r="T42" s="2477"/>
      <c r="V42" s="2786"/>
      <c r="W42" s="2787"/>
      <c r="X42" s="2497"/>
      <c r="Y42" s="2788"/>
    </row>
    <row r="43" spans="1:26" s="1468" customFormat="1" x14ac:dyDescent="0.25">
      <c r="B43" s="2334"/>
      <c r="C43" s="2339"/>
      <c r="D43" s="2334"/>
      <c r="E43" s="2334"/>
      <c r="F43" s="2783"/>
      <c r="G43" s="3387"/>
      <c r="H43" s="3149"/>
      <c r="I43" s="3388"/>
      <c r="J43" s="2384"/>
      <c r="K43" s="2608"/>
      <c r="L43" s="2695"/>
      <c r="M43" s="2272"/>
      <c r="N43" s="1531"/>
      <c r="O43" s="1531"/>
      <c r="P43" s="1531"/>
      <c r="Q43" s="2272"/>
      <c r="R43" s="2784"/>
      <c r="S43" s="1558"/>
      <c r="T43" s="2477"/>
      <c r="U43" s="1558"/>
      <c r="V43" s="2786"/>
      <c r="W43" s="2787"/>
      <c r="X43" s="2497"/>
      <c r="Y43" s="2788"/>
    </row>
    <row r="44" spans="1:26" s="1468" customFormat="1" x14ac:dyDescent="0.25">
      <c r="B44" s="2334"/>
      <c r="C44" s="2339" t="s">
        <v>1156</v>
      </c>
      <c r="D44" s="2334"/>
      <c r="E44" s="2334" t="s">
        <v>873</v>
      </c>
      <c r="F44" s="2783"/>
      <c r="G44" s="3387" t="s">
        <v>2450</v>
      </c>
      <c r="H44" s="3149"/>
      <c r="I44" s="3388"/>
      <c r="J44" s="2384"/>
      <c r="K44" s="2608"/>
      <c r="L44" s="2695"/>
      <c r="M44" s="2272"/>
      <c r="N44" s="1531"/>
      <c r="O44" s="1531"/>
      <c r="P44" s="1531"/>
      <c r="Q44" s="2272"/>
      <c r="R44" s="2784"/>
      <c r="S44" s="1557"/>
      <c r="T44" s="2477"/>
      <c r="U44" s="1558"/>
      <c r="V44" s="2786"/>
      <c r="W44" s="2787"/>
      <c r="X44" s="2497"/>
      <c r="Y44" s="2788"/>
    </row>
    <row r="45" spans="1:26" s="1468" customFormat="1" x14ac:dyDescent="0.25">
      <c r="B45" s="2334"/>
      <c r="C45" s="2339"/>
      <c r="D45" s="2334"/>
      <c r="E45" s="2334"/>
      <c r="F45" s="2281"/>
      <c r="G45" s="3455" t="s">
        <v>2596</v>
      </c>
      <c r="H45" s="3104"/>
      <c r="I45" s="3456"/>
      <c r="J45" s="2384"/>
      <c r="K45" s="2608"/>
      <c r="L45" s="2695"/>
      <c r="M45" s="2272"/>
      <c r="N45" s="1531"/>
      <c r="O45" s="1531"/>
      <c r="P45" s="1531"/>
      <c r="Q45" s="2272"/>
      <c r="R45" s="2784"/>
      <c r="S45" s="1558">
        <v>500000</v>
      </c>
      <c r="T45" s="1558"/>
      <c r="U45" s="1558">
        <v>500000</v>
      </c>
      <c r="V45" s="2786"/>
      <c r="W45" s="2787"/>
      <c r="X45" s="2497"/>
      <c r="Y45" s="2788"/>
    </row>
    <row r="46" spans="1:26" s="1468" customFormat="1" x14ac:dyDescent="0.25">
      <c r="B46" s="2334"/>
      <c r="C46" s="2339"/>
      <c r="D46" s="2334"/>
      <c r="E46" s="2334"/>
      <c r="G46" s="3455"/>
      <c r="H46" s="3104"/>
      <c r="I46" s="3456"/>
      <c r="J46" s="2384"/>
      <c r="K46" s="2608"/>
      <c r="L46" s="2695"/>
      <c r="M46" s="2272"/>
      <c r="N46" s="1531"/>
      <c r="O46" s="1531"/>
      <c r="P46" s="1531"/>
      <c r="Q46" s="2272"/>
      <c r="R46" s="2784"/>
      <c r="S46" s="1558"/>
      <c r="T46" s="1558"/>
      <c r="U46" s="1558"/>
      <c r="V46" s="2786"/>
      <c r="W46" s="2787"/>
      <c r="X46" s="2497"/>
      <c r="Y46" s="2788"/>
    </row>
    <row r="47" spans="1:26" s="1468" customFormat="1" x14ac:dyDescent="0.25">
      <c r="A47" s="1547"/>
      <c r="B47" s="2301"/>
      <c r="C47" s="2339"/>
      <c r="D47" s="2334"/>
      <c r="E47" s="2334"/>
      <c r="G47" s="3455"/>
      <c r="H47" s="3104"/>
      <c r="I47" s="3456"/>
      <c r="J47" s="2384"/>
      <c r="K47" s="2608"/>
      <c r="L47" s="2695"/>
      <c r="M47" s="2272"/>
      <c r="N47" s="1531"/>
      <c r="O47" s="1531"/>
      <c r="P47" s="1531"/>
      <c r="Q47" s="2272"/>
      <c r="R47" s="2784"/>
      <c r="S47" s="1558"/>
      <c r="T47" s="1558"/>
      <c r="U47" s="1558"/>
      <c r="V47" s="2786"/>
      <c r="W47" s="2787"/>
      <c r="X47" s="2497"/>
      <c r="Y47" s="2788"/>
    </row>
    <row r="48" spans="1:26" s="1468" customFormat="1" x14ac:dyDescent="0.25">
      <c r="A48" s="1547"/>
      <c r="B48" s="2301"/>
      <c r="C48" s="2339" t="s">
        <v>681</v>
      </c>
      <c r="D48" s="2334"/>
      <c r="E48" s="2334" t="s">
        <v>1417</v>
      </c>
      <c r="F48" s="2281"/>
      <c r="G48" s="3387" t="s">
        <v>2009</v>
      </c>
      <c r="H48" s="3149"/>
      <c r="I48" s="3388"/>
      <c r="J48" s="2384"/>
      <c r="K48" s="2608"/>
      <c r="L48" s="2695"/>
      <c r="M48" s="2272"/>
      <c r="N48" s="1531"/>
      <c r="O48" s="1531"/>
      <c r="P48" s="1531"/>
      <c r="Q48" s="2272"/>
      <c r="R48" s="2784"/>
      <c r="S48" s="1929"/>
      <c r="T48" s="2477"/>
      <c r="U48" s="1558"/>
      <c r="V48" s="2786"/>
      <c r="W48" s="2787"/>
      <c r="X48" s="2497"/>
      <c r="Y48" s="2788"/>
      <c r="Z48" s="2299"/>
    </row>
    <row r="49" spans="2:26" s="1468" customFormat="1" x14ac:dyDescent="0.25">
      <c r="B49" s="2280"/>
      <c r="C49" s="2276"/>
      <c r="D49" s="2281"/>
      <c r="E49" s="2281"/>
      <c r="F49" s="2281"/>
      <c r="G49" s="3482" t="s">
        <v>2010</v>
      </c>
      <c r="H49" s="3419"/>
      <c r="I49" s="3560"/>
      <c r="J49" s="2384"/>
      <c r="K49" s="2608"/>
      <c r="L49" s="2411"/>
      <c r="M49" s="2272"/>
      <c r="N49" s="1531"/>
      <c r="O49" s="1531"/>
      <c r="P49" s="2630"/>
      <c r="Q49" s="2272"/>
      <c r="R49" s="2784"/>
      <c r="S49" s="1929">
        <v>1500000</v>
      </c>
      <c r="T49" s="2477"/>
      <c r="U49" s="1929">
        <v>1500000</v>
      </c>
      <c r="V49" s="2786"/>
      <c r="W49" s="2787"/>
      <c r="X49" s="2497"/>
      <c r="Y49" s="2788"/>
      <c r="Z49" s="2299"/>
    </row>
    <row r="50" spans="2:26" s="1468" customFormat="1" x14ac:dyDescent="0.25">
      <c r="B50" s="2301"/>
      <c r="C50" s="2276"/>
      <c r="D50" s="2281"/>
      <c r="E50" s="2281"/>
      <c r="F50" s="2281"/>
      <c r="G50" s="2765"/>
      <c r="H50" s="2765"/>
      <c r="I50" s="2765"/>
      <c r="J50" s="2384"/>
      <c r="K50" s="2789"/>
      <c r="L50" s="2695"/>
      <c r="M50" s="2272"/>
      <c r="N50" s="1531"/>
      <c r="O50" s="1531"/>
      <c r="P50" s="1531"/>
      <c r="Q50" s="2384"/>
      <c r="R50" s="2608"/>
      <c r="S50" s="2695"/>
      <c r="T50" s="2272"/>
      <c r="U50" s="1531"/>
      <c r="V50" s="2786"/>
      <c r="W50" s="2787"/>
      <c r="X50" s="2497"/>
      <c r="Y50" s="2788"/>
      <c r="Z50" s="2299"/>
    </row>
    <row r="51" spans="2:26" s="1468" customFormat="1" x14ac:dyDescent="0.25">
      <c r="B51" s="2301"/>
      <c r="C51" s="2276" t="s">
        <v>1421</v>
      </c>
      <c r="D51" s="2281"/>
      <c r="E51" s="2281"/>
      <c r="F51" s="2281"/>
      <c r="G51" s="2759" t="s">
        <v>2588</v>
      </c>
      <c r="H51" s="2765"/>
      <c r="I51" s="2765"/>
      <c r="J51" s="2384"/>
      <c r="K51" s="2789"/>
      <c r="L51" s="2695"/>
      <c r="M51" s="2272"/>
      <c r="N51" s="1531"/>
      <c r="O51" s="1531"/>
      <c r="P51" s="1531"/>
      <c r="Q51" s="2384"/>
      <c r="R51" s="2608"/>
      <c r="S51" s="2695"/>
      <c r="T51" s="2272"/>
      <c r="U51" s="1531"/>
      <c r="V51" s="2786"/>
      <c r="W51" s="2787"/>
      <c r="X51" s="2497"/>
      <c r="Y51" s="2788"/>
      <c r="Z51" s="2299"/>
    </row>
    <row r="52" spans="2:26" s="1468" customFormat="1" x14ac:dyDescent="0.25">
      <c r="B52" s="2281"/>
      <c r="C52" s="2276"/>
      <c r="D52" s="2281"/>
      <c r="E52" s="2281"/>
      <c r="F52" s="2281"/>
      <c r="G52" s="2765" t="s">
        <v>2594</v>
      </c>
      <c r="H52" s="2765"/>
      <c r="I52" s="2765"/>
      <c r="J52" s="2384"/>
      <c r="K52" s="2789"/>
      <c r="L52" s="2695"/>
      <c r="M52" s="2272"/>
      <c r="N52" s="1531"/>
      <c r="O52" s="1531"/>
      <c r="P52" s="1531"/>
      <c r="Q52" s="2384"/>
      <c r="R52" s="2608"/>
      <c r="S52" s="2695">
        <v>1000000</v>
      </c>
      <c r="T52" s="2272"/>
      <c r="U52" s="2790">
        <v>1000000</v>
      </c>
      <c r="V52" s="2786"/>
      <c r="W52" s="2787"/>
      <c r="X52" s="2497"/>
      <c r="Y52" s="2788"/>
      <c r="Z52" s="2299"/>
    </row>
    <row r="53" spans="2:26" s="1468" customFormat="1" x14ac:dyDescent="0.25">
      <c r="B53" s="2442"/>
      <c r="C53" s="2791"/>
      <c r="D53" s="2442"/>
      <c r="E53" s="2442"/>
      <c r="F53" s="2442"/>
      <c r="G53" s="2765"/>
      <c r="H53" s="2765"/>
      <c r="I53" s="2765"/>
      <c r="J53" s="2384"/>
      <c r="K53" s="2789"/>
      <c r="L53" s="2695"/>
      <c r="M53" s="2272"/>
      <c r="N53" s="3455"/>
      <c r="O53" s="3104"/>
      <c r="P53" s="3456"/>
      <c r="Q53" s="2384"/>
      <c r="R53" s="2608"/>
      <c r="S53" s="2695"/>
      <c r="T53" s="2272"/>
      <c r="U53" s="1531"/>
      <c r="V53" s="2786"/>
      <c r="W53" s="2787"/>
      <c r="X53" s="2497"/>
      <c r="Y53" s="2788"/>
      <c r="Z53" s="2299"/>
    </row>
    <row r="54" spans="2:26" ht="15.75" thickBot="1" x14ac:dyDescent="0.3">
      <c r="B54" s="3065" t="s">
        <v>1795</v>
      </c>
      <c r="C54" s="3066"/>
      <c r="D54" s="3066"/>
      <c r="E54" s="3066"/>
      <c r="F54" s="3066"/>
      <c r="G54" s="3066"/>
      <c r="H54" s="3066"/>
      <c r="I54" s="3066"/>
      <c r="J54" s="3066"/>
      <c r="K54" s="3750"/>
      <c r="L54" s="1293"/>
      <c r="M54" s="1286"/>
      <c r="N54" s="1295"/>
      <c r="O54" s="1295"/>
      <c r="P54" s="1295"/>
      <c r="Q54" s="1293"/>
      <c r="R54" s="311"/>
      <c r="S54" s="1625">
        <f>SUM(S18:S53)</f>
        <v>9500000</v>
      </c>
      <c r="T54" s="1626"/>
      <c r="U54" s="1626">
        <f>SUM(U18:U53)</f>
        <v>9500000</v>
      </c>
      <c r="V54" s="1123"/>
      <c r="W54" s="1251"/>
      <c r="X54" s="1267"/>
      <c r="Y54" s="795"/>
      <c r="Z54" s="1288"/>
    </row>
    <row r="55" spans="2:26" x14ac:dyDescent="0.25">
      <c r="B55" s="1289"/>
      <c r="C55" s="1275"/>
      <c r="D55" s="1275"/>
      <c r="E55" s="1275"/>
      <c r="F55" s="1275"/>
      <c r="G55" s="1275"/>
      <c r="H55" s="1275"/>
      <c r="I55" s="1275"/>
      <c r="J55" s="1275"/>
      <c r="K55" s="1275"/>
      <c r="L55" s="1275"/>
      <c r="M55" s="1275"/>
      <c r="N55" s="1275"/>
      <c r="O55" s="1275"/>
      <c r="P55" s="1275"/>
      <c r="Q55" s="1275"/>
      <c r="R55" s="1275"/>
      <c r="S55" s="1247"/>
      <c r="T55" s="1275"/>
      <c r="U55" s="1275"/>
      <c r="V55" s="1275"/>
      <c r="W55" s="1275"/>
      <c r="X55" s="1275"/>
      <c r="Y55" s="1290"/>
      <c r="Z55" s="1246"/>
    </row>
    <row r="56" spans="2:26" x14ac:dyDescent="0.25">
      <c r="B56" s="1288"/>
      <c r="C56" s="1247"/>
      <c r="D56" s="1250"/>
      <c r="E56" s="1250"/>
      <c r="F56" s="1250"/>
      <c r="G56" s="1250"/>
      <c r="H56" s="1247"/>
      <c r="I56" s="1247"/>
      <c r="J56" s="1250"/>
      <c r="K56" s="1250"/>
      <c r="L56" s="1250"/>
      <c r="M56" s="1250"/>
      <c r="N56" s="1247"/>
      <c r="O56" s="1247"/>
      <c r="P56" s="1247"/>
      <c r="Q56" s="1247"/>
      <c r="R56" s="1247"/>
      <c r="S56" s="1247"/>
      <c r="T56" s="1247"/>
      <c r="U56" s="1250"/>
      <c r="V56" s="1250"/>
      <c r="W56" s="1250"/>
      <c r="X56" s="1247"/>
      <c r="Y56" s="1291"/>
      <c r="Z56" s="1246"/>
    </row>
    <row r="57" spans="2:26" x14ac:dyDescent="0.25">
      <c r="B57" s="1288"/>
      <c r="C57" s="1247"/>
      <c r="D57" s="3086" t="s">
        <v>350</v>
      </c>
      <c r="E57" s="3086"/>
      <c r="F57" s="3086"/>
      <c r="G57" s="3086"/>
      <c r="H57" s="1247"/>
      <c r="I57" s="1247"/>
      <c r="J57" s="3086" t="s">
        <v>101</v>
      </c>
      <c r="K57" s="3086"/>
      <c r="L57" s="3086"/>
      <c r="M57" s="3086"/>
      <c r="N57" s="1247"/>
      <c r="O57" s="1247"/>
      <c r="P57" s="1247"/>
      <c r="Q57" s="1247"/>
      <c r="R57" s="1247"/>
      <c r="S57" s="1247"/>
      <c r="T57" s="1247"/>
      <c r="U57" s="3086" t="s">
        <v>145</v>
      </c>
      <c r="V57" s="3086"/>
      <c r="W57" s="3086"/>
      <c r="X57" s="1247"/>
      <c r="Y57" s="1291"/>
      <c r="Z57" s="1246"/>
    </row>
    <row r="58" spans="2:26" ht="15.75" thickBot="1" x14ac:dyDescent="0.3">
      <c r="B58" s="1292"/>
      <c r="C58" s="1293"/>
      <c r="D58" s="1293"/>
      <c r="E58" s="1293"/>
      <c r="F58" s="1293"/>
      <c r="G58" s="1293"/>
      <c r="H58" s="1293"/>
      <c r="I58" s="1293"/>
      <c r="J58" s="1293"/>
      <c r="K58" s="1293"/>
      <c r="L58" s="1293"/>
      <c r="M58" s="1293"/>
      <c r="N58" s="1293"/>
      <c r="O58" s="1293"/>
      <c r="P58" s="1293"/>
      <c r="Q58" s="1293"/>
      <c r="R58" s="1293"/>
      <c r="S58" s="1293"/>
      <c r="T58" s="1293"/>
      <c r="U58" s="1293"/>
      <c r="V58" s="1293"/>
      <c r="W58" s="1293"/>
      <c r="X58" s="1293"/>
      <c r="Y58" s="1295">
        <v>73</v>
      </c>
      <c r="Z58" s="1246"/>
    </row>
    <row r="59" spans="2:26" x14ac:dyDescent="0.25">
      <c r="B59" s="1246"/>
      <c r="C59" s="1246"/>
      <c r="D59" s="1246"/>
      <c r="E59" s="1246"/>
      <c r="F59" s="1246"/>
      <c r="G59" s="1246"/>
      <c r="H59" s="1246"/>
      <c r="I59" s="1246"/>
      <c r="J59" s="1246"/>
      <c r="K59" s="1246"/>
      <c r="L59" s="1246"/>
      <c r="M59" s="1246"/>
      <c r="N59" s="1246"/>
      <c r="O59" s="1246"/>
      <c r="P59" s="1246"/>
      <c r="Q59" s="1246"/>
      <c r="R59" s="1246"/>
      <c r="T59" s="1246"/>
      <c r="U59" s="1246"/>
      <c r="V59" s="1246"/>
      <c r="W59" s="1246"/>
      <c r="X59" s="1246"/>
      <c r="Y59" s="1246"/>
    </row>
    <row r="60" spans="2:26" x14ac:dyDescent="0.25">
      <c r="V60" s="1246"/>
      <c r="W60" s="1246"/>
      <c r="X60" s="1246"/>
      <c r="Y60" s="1246"/>
    </row>
    <row r="61" spans="2:26" x14ac:dyDescent="0.25">
      <c r="V61" s="1246"/>
      <c r="W61" s="1246"/>
      <c r="X61" s="1246"/>
      <c r="Y61" s="1246"/>
    </row>
    <row r="62" spans="2:26" x14ac:dyDescent="0.25">
      <c r="V62" s="1246"/>
      <c r="W62" s="1246"/>
      <c r="X62" s="1246"/>
      <c r="Y62" s="1246"/>
    </row>
    <row r="63" spans="2:26" x14ac:dyDescent="0.25">
      <c r="V63" s="1246"/>
      <c r="W63" s="1246"/>
      <c r="X63" s="1246"/>
      <c r="Y63" s="1246"/>
    </row>
    <row r="64" spans="2:26" x14ac:dyDescent="0.25">
      <c r="B64" s="1246"/>
      <c r="C64" s="1246"/>
      <c r="D64" s="1246"/>
      <c r="E64" s="1246"/>
      <c r="F64" s="1246"/>
      <c r="G64" s="1246"/>
      <c r="H64" s="1246"/>
      <c r="I64" s="1246"/>
      <c r="J64" s="1246"/>
      <c r="K64" s="1246"/>
      <c r="L64" s="1246"/>
      <c r="M64" s="1246"/>
      <c r="N64" s="1246"/>
      <c r="O64" s="1246"/>
      <c r="P64" s="1246"/>
      <c r="Q64" s="1246"/>
      <c r="R64" s="1246"/>
      <c r="T64" s="1246"/>
      <c r="U64" s="1246"/>
      <c r="V64" s="1246"/>
      <c r="W64" s="1246"/>
      <c r="X64" s="1246"/>
      <c r="Y64" s="1246"/>
    </row>
  </sheetData>
  <mergeCells count="69">
    <mergeCell ref="N53:P53"/>
    <mergeCell ref="U57:W57"/>
    <mergeCell ref="G32:I32"/>
    <mergeCell ref="G36:I36"/>
    <mergeCell ref="G40:I40"/>
    <mergeCell ref="D57:G57"/>
    <mergeCell ref="G41:I41"/>
    <mergeCell ref="B54:K54"/>
    <mergeCell ref="G37:I37"/>
    <mergeCell ref="G43:I43"/>
    <mergeCell ref="G42:I42"/>
    <mergeCell ref="G46:I46"/>
    <mergeCell ref="G47:I47"/>
    <mergeCell ref="J57:M57"/>
    <mergeCell ref="G49:I49"/>
    <mergeCell ref="G45:I45"/>
    <mergeCell ref="S15:S16"/>
    <mergeCell ref="T15:T16"/>
    <mergeCell ref="U15:U16"/>
    <mergeCell ref="V15:W15"/>
    <mergeCell ref="E15:E16"/>
    <mergeCell ref="F15:F16"/>
    <mergeCell ref="L15:L16"/>
    <mergeCell ref="M15:M16"/>
    <mergeCell ref="N15:N16"/>
    <mergeCell ref="B15:B16"/>
    <mergeCell ref="C15:C16"/>
    <mergeCell ref="D15:D16"/>
    <mergeCell ref="G26:I26"/>
    <mergeCell ref="G27:I27"/>
    <mergeCell ref="G25:I25"/>
    <mergeCell ref="G24:I24"/>
    <mergeCell ref="G18:I18"/>
    <mergeCell ref="G20:I20"/>
    <mergeCell ref="G22:I22"/>
    <mergeCell ref="G21:I21"/>
    <mergeCell ref="B2:Y2"/>
    <mergeCell ref="B3:Y3"/>
    <mergeCell ref="B4:Y4"/>
    <mergeCell ref="B5:Y5"/>
    <mergeCell ref="B7:D7"/>
    <mergeCell ref="U7:X7"/>
    <mergeCell ref="U8:W8"/>
    <mergeCell ref="K11:M11"/>
    <mergeCell ref="P14:P16"/>
    <mergeCell ref="Q14:Q16"/>
    <mergeCell ref="R14:R16"/>
    <mergeCell ref="S14:U14"/>
    <mergeCell ref="V14:Y14"/>
    <mergeCell ref="O14:O16"/>
    <mergeCell ref="B9:Y9"/>
    <mergeCell ref="B14:F14"/>
    <mergeCell ref="G14:I16"/>
    <mergeCell ref="J14:J16"/>
    <mergeCell ref="K14:K16"/>
    <mergeCell ref="L14:N14"/>
    <mergeCell ref="X8:Y8"/>
    <mergeCell ref="X15:Y15"/>
    <mergeCell ref="G48:I48"/>
    <mergeCell ref="G17:I17"/>
    <mergeCell ref="K12:M12"/>
    <mergeCell ref="G19:I19"/>
    <mergeCell ref="G23:I23"/>
    <mergeCell ref="G28:I28"/>
    <mergeCell ref="G44:I44"/>
    <mergeCell ref="G30:I30"/>
    <mergeCell ref="G31:I31"/>
    <mergeCell ref="G39:I39"/>
    <mergeCell ref="G29:I29"/>
  </mergeCells>
  <pageMargins left="0.70866141732283472" right="0.70866141732283472" top="0.74803149606299213" bottom="0.74803149606299213" header="0.31496062992125984" footer="0.31496062992125984"/>
  <pageSetup paperSize="5" scale="5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Y50"/>
  <sheetViews>
    <sheetView tabSelected="1" zoomScale="70" zoomScaleNormal="70" workbookViewId="0">
      <selection activeCell="Q46" sqref="Q46"/>
    </sheetView>
  </sheetViews>
  <sheetFormatPr baseColWidth="10" defaultRowHeight="15" x14ac:dyDescent="0.25"/>
  <cols>
    <col min="1" max="1" width="4.140625" style="1246" customWidth="1"/>
    <col min="2" max="2" width="5.28515625" customWidth="1"/>
    <col min="3" max="3" width="7.28515625" customWidth="1"/>
    <col min="4" max="4" width="7" customWidth="1"/>
    <col min="5" max="5" width="7.5703125" customWidth="1"/>
    <col min="6" max="6" width="6.85546875" customWidth="1"/>
    <col min="9" max="9" width="45" customWidth="1"/>
    <col min="10" max="11" width="8" customWidth="1"/>
    <col min="12" max="13" width="8.28515625" customWidth="1"/>
    <col min="14" max="14" width="7.28515625" customWidth="1"/>
    <col min="15" max="15" width="12.28515625" customWidth="1"/>
    <col min="16" max="16" width="11.85546875" customWidth="1"/>
    <col min="17" max="17" width="20.42578125" style="1468" customWidth="1"/>
    <col min="18" max="18" width="9.140625" customWidth="1"/>
    <col min="19" max="19" width="21.28515625" customWidth="1"/>
    <col min="20" max="20" width="8.28515625" customWidth="1"/>
    <col min="21" max="22" width="9.28515625" customWidth="1"/>
    <col min="23" max="23" width="11.7109375" customWidth="1"/>
  </cols>
  <sheetData>
    <row r="1" spans="2:25" x14ac:dyDescent="0.25">
      <c r="B1" s="3102" t="s">
        <v>2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7"/>
      <c r="X1" s="1246"/>
      <c r="Y1" s="1246"/>
    </row>
    <row r="2" spans="2:25" x14ac:dyDescent="0.25">
      <c r="B2" s="3220" t="s">
        <v>74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2"/>
      <c r="X2" s="1246"/>
      <c r="Y2" s="1246"/>
    </row>
    <row r="3" spans="2:25" x14ac:dyDescent="0.25">
      <c r="B3" s="2999" t="s">
        <v>0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1"/>
      <c r="X3" s="1246"/>
      <c r="Y3" s="1246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3"/>
      <c r="X4" s="1246"/>
      <c r="Y4" s="1246"/>
    </row>
    <row r="5" spans="2:25" x14ac:dyDescent="0.25">
      <c r="B5" s="1088" t="s">
        <v>683</v>
      </c>
      <c r="C5" s="1309"/>
      <c r="D5" s="1309"/>
      <c r="E5" s="1247"/>
      <c r="F5" s="1247"/>
      <c r="G5" s="1247"/>
      <c r="H5" s="1247"/>
      <c r="I5" s="1247"/>
      <c r="J5" s="1247"/>
      <c r="K5" s="1247"/>
      <c r="L5" s="1247"/>
      <c r="M5" s="1247"/>
      <c r="N5" s="1247"/>
      <c r="O5" s="1247"/>
      <c r="P5" s="1247"/>
      <c r="Q5" s="1536"/>
      <c r="R5" s="1247"/>
      <c r="S5" s="1247"/>
      <c r="T5" s="3036" t="s">
        <v>2454</v>
      </c>
      <c r="U5" s="3036"/>
      <c r="V5" s="3036"/>
      <c r="W5" s="697"/>
      <c r="X5" s="1246"/>
      <c r="Y5" s="1246"/>
    </row>
    <row r="6" spans="2:25" x14ac:dyDescent="0.25">
      <c r="B6" s="1288"/>
      <c r="C6" s="1247"/>
      <c r="D6" s="1247"/>
      <c r="E6" s="1247"/>
      <c r="F6" s="1247"/>
      <c r="G6" s="1247"/>
      <c r="H6" s="1247"/>
      <c r="I6" s="1247"/>
      <c r="J6" s="1247"/>
      <c r="K6" s="1247"/>
      <c r="L6" s="1247"/>
      <c r="M6" s="1247"/>
      <c r="N6" s="1247"/>
      <c r="O6" s="1247"/>
      <c r="P6" s="1247"/>
      <c r="Q6" s="1536"/>
      <c r="R6" s="1247"/>
      <c r="S6" s="1247"/>
      <c r="T6" s="1247"/>
      <c r="U6" s="1247"/>
      <c r="V6" s="1266" t="s">
        <v>349</v>
      </c>
      <c r="W6" s="1318"/>
      <c r="X6" s="1246"/>
      <c r="Y6" s="1246"/>
    </row>
    <row r="7" spans="2:25" ht="15.75" x14ac:dyDescent="0.25">
      <c r="B7" s="3033" t="s">
        <v>336</v>
      </c>
      <c r="C7" s="3034"/>
      <c r="D7" s="3034"/>
      <c r="E7" s="3034"/>
      <c r="F7" s="3034"/>
      <c r="G7" s="3034"/>
      <c r="H7" s="3034"/>
      <c r="I7" s="3034"/>
      <c r="J7" s="3034"/>
      <c r="K7" s="3034"/>
      <c r="L7" s="3034"/>
      <c r="M7" s="3034"/>
      <c r="N7" s="3034"/>
      <c r="O7" s="3034"/>
      <c r="P7" s="3034"/>
      <c r="Q7" s="3034"/>
      <c r="R7" s="3034"/>
      <c r="S7" s="3034"/>
      <c r="T7" s="3034"/>
      <c r="U7" s="3034"/>
      <c r="V7" s="3034"/>
      <c r="W7" s="3035"/>
      <c r="X7" s="1246"/>
      <c r="Y7" s="1246"/>
    </row>
    <row r="8" spans="2:25" x14ac:dyDescent="0.25">
      <c r="B8" s="1288"/>
      <c r="C8" s="1247"/>
      <c r="D8" s="1247"/>
      <c r="E8" s="1247"/>
      <c r="F8" s="1247"/>
      <c r="G8" s="1247"/>
      <c r="H8" s="1247"/>
      <c r="I8" s="1247"/>
      <c r="J8" s="1247"/>
      <c r="K8" s="1247"/>
      <c r="L8" s="1266" t="s">
        <v>337</v>
      </c>
      <c r="M8" s="1266"/>
      <c r="N8" s="1261"/>
      <c r="O8" s="1261"/>
      <c r="P8" s="1261"/>
      <c r="Q8" s="1479"/>
      <c r="R8" s="1261"/>
      <c r="S8" s="1261"/>
      <c r="T8" s="1261"/>
      <c r="U8" s="1247"/>
      <c r="V8" s="1247"/>
      <c r="W8" s="1291"/>
      <c r="X8" s="1246"/>
      <c r="Y8" s="1246"/>
    </row>
    <row r="9" spans="2:25" x14ac:dyDescent="0.25">
      <c r="B9" s="1288"/>
      <c r="C9" s="1247"/>
      <c r="D9" s="1247"/>
      <c r="E9" s="1247"/>
      <c r="F9" s="1247"/>
      <c r="G9" s="1247"/>
      <c r="H9" s="1247"/>
      <c r="I9" s="1247"/>
      <c r="J9" s="1247"/>
      <c r="K9" s="1247"/>
      <c r="L9" s="1266" t="s">
        <v>41</v>
      </c>
      <c r="M9" s="1266"/>
      <c r="N9" s="1260" t="s">
        <v>29</v>
      </c>
      <c r="O9" s="1260"/>
      <c r="P9" s="1260"/>
      <c r="Q9" s="1478"/>
      <c r="R9" s="1260"/>
      <c r="S9" s="1260"/>
      <c r="T9" s="1260"/>
      <c r="U9" s="1247"/>
      <c r="V9" s="1247"/>
      <c r="W9" s="1291"/>
      <c r="X9" s="1246"/>
      <c r="Y9" s="1246"/>
    </row>
    <row r="10" spans="2:25" ht="15.75" thickBot="1" x14ac:dyDescent="0.3">
      <c r="B10" s="1288"/>
      <c r="C10" s="1247"/>
      <c r="D10" s="1247"/>
      <c r="E10" s="1247"/>
      <c r="F10" s="1247"/>
      <c r="G10" s="1247"/>
      <c r="H10" s="1247"/>
      <c r="I10" s="1247"/>
      <c r="J10" s="1247"/>
      <c r="K10" s="1247"/>
      <c r="L10" s="1266" t="s">
        <v>41</v>
      </c>
      <c r="M10" s="1266"/>
      <c r="N10" s="3755" t="s">
        <v>2019</v>
      </c>
      <c r="O10" s="3755"/>
      <c r="P10" s="3755"/>
      <c r="Q10" s="3755"/>
      <c r="R10" s="1298"/>
      <c r="S10" s="1298"/>
      <c r="T10" s="1298"/>
      <c r="U10" s="1247"/>
      <c r="V10" s="1247"/>
      <c r="W10" s="1291"/>
      <c r="X10" s="1246"/>
      <c r="Y10" s="1246"/>
    </row>
    <row r="11" spans="2:25" ht="15.75" thickBot="1" x14ac:dyDescent="0.3">
      <c r="B11" s="3730" t="s">
        <v>258</v>
      </c>
      <c r="C11" s="3731"/>
      <c r="D11" s="3731"/>
      <c r="E11" s="3731"/>
      <c r="F11" s="3732"/>
      <c r="G11" s="3524" t="s">
        <v>338</v>
      </c>
      <c r="H11" s="3525"/>
      <c r="I11" s="3526"/>
      <c r="J11" s="3407" t="s">
        <v>334</v>
      </c>
      <c r="K11" s="3401" t="s">
        <v>339</v>
      </c>
      <c r="L11" s="3733" t="s">
        <v>340</v>
      </c>
      <c r="M11" s="3734"/>
      <c r="N11" s="3735"/>
      <c r="O11" s="3708" t="s">
        <v>335</v>
      </c>
      <c r="P11" s="3708" t="s">
        <v>342</v>
      </c>
      <c r="Q11" s="3009" t="s">
        <v>343</v>
      </c>
      <c r="R11" s="3010"/>
      <c r="S11" s="3011"/>
      <c r="T11" s="3009" t="s">
        <v>345</v>
      </c>
      <c r="U11" s="3010"/>
      <c r="V11" s="3010"/>
      <c r="W11" s="3011"/>
      <c r="X11" s="1246"/>
      <c r="Y11" s="1246"/>
    </row>
    <row r="12" spans="2:25" ht="15.75" thickBot="1" x14ac:dyDescent="0.3">
      <c r="B12" s="3389" t="s">
        <v>20</v>
      </c>
      <c r="C12" s="3759" t="s">
        <v>21</v>
      </c>
      <c r="D12" s="3389" t="s">
        <v>332</v>
      </c>
      <c r="E12" s="3407" t="s">
        <v>752</v>
      </c>
      <c r="F12" s="3389" t="s">
        <v>333</v>
      </c>
      <c r="G12" s="3071"/>
      <c r="H12" s="3071"/>
      <c r="I12" s="3702"/>
      <c r="J12" s="3408"/>
      <c r="K12" s="3402"/>
      <c r="L12" s="3760" t="s">
        <v>341</v>
      </c>
      <c r="M12" s="3756" t="s">
        <v>344</v>
      </c>
      <c r="N12" s="3753" t="s">
        <v>1</v>
      </c>
      <c r="O12" s="3726"/>
      <c r="P12" s="3726"/>
      <c r="Q12" s="3757" t="s">
        <v>341</v>
      </c>
      <c r="R12" s="3751" t="s">
        <v>344</v>
      </c>
      <c r="S12" s="3753" t="s">
        <v>1</v>
      </c>
      <c r="T12" s="3009" t="s">
        <v>346</v>
      </c>
      <c r="U12" s="3011"/>
      <c r="V12" s="3009" t="s">
        <v>348</v>
      </c>
      <c r="W12" s="3011"/>
      <c r="X12" s="1246"/>
      <c r="Y12" s="1246"/>
    </row>
    <row r="13" spans="2:25" ht="19.5" customHeight="1" thickBot="1" x14ac:dyDescent="0.3">
      <c r="B13" s="3391"/>
      <c r="C13" s="3391"/>
      <c r="D13" s="3391"/>
      <c r="E13" s="3409"/>
      <c r="F13" s="3391"/>
      <c r="G13" s="3071"/>
      <c r="H13" s="3071"/>
      <c r="I13" s="3702"/>
      <c r="J13" s="3408"/>
      <c r="K13" s="3402"/>
      <c r="L13" s="3761"/>
      <c r="M13" s="3538"/>
      <c r="N13" s="3754"/>
      <c r="O13" s="3726"/>
      <c r="P13" s="3726"/>
      <c r="Q13" s="3758"/>
      <c r="R13" s="3752"/>
      <c r="S13" s="3754"/>
      <c r="T13" s="1352" t="s">
        <v>341</v>
      </c>
      <c r="U13" s="1352" t="s">
        <v>347</v>
      </c>
      <c r="V13" s="1339" t="s">
        <v>341</v>
      </c>
      <c r="W13" s="1352" t="s">
        <v>347</v>
      </c>
      <c r="X13" s="1246"/>
      <c r="Y13" s="1246"/>
    </row>
    <row r="14" spans="2:25" ht="15.75" thickBot="1" x14ac:dyDescent="0.3">
      <c r="B14" s="1301"/>
      <c r="C14" s="1302">
        <v>1</v>
      </c>
      <c r="D14" s="1302">
        <v>2</v>
      </c>
      <c r="E14" s="1302">
        <v>3</v>
      </c>
      <c r="F14" s="1302">
        <v>4</v>
      </c>
      <c r="G14" s="3260">
        <v>5</v>
      </c>
      <c r="H14" s="3212"/>
      <c r="I14" s="3240"/>
      <c r="J14" s="1343">
        <v>6</v>
      </c>
      <c r="K14" s="1302">
        <v>7</v>
      </c>
      <c r="L14" s="1302">
        <v>8</v>
      </c>
      <c r="M14" s="1302">
        <v>9</v>
      </c>
      <c r="N14" s="1343">
        <v>10</v>
      </c>
      <c r="O14" s="1302">
        <v>11</v>
      </c>
      <c r="P14" s="1302">
        <v>12</v>
      </c>
      <c r="Q14" s="1543">
        <v>13</v>
      </c>
      <c r="R14" s="1302">
        <v>14</v>
      </c>
      <c r="S14" s="1343">
        <v>15</v>
      </c>
      <c r="T14" s="1302">
        <v>16</v>
      </c>
      <c r="U14" s="1343">
        <v>17</v>
      </c>
      <c r="V14" s="1345">
        <v>18</v>
      </c>
      <c r="W14" s="1302">
        <v>19</v>
      </c>
      <c r="X14" s="1246"/>
      <c r="Y14" s="1246"/>
    </row>
    <row r="15" spans="2:25" ht="15.75" x14ac:dyDescent="0.25">
      <c r="B15" s="818"/>
      <c r="C15" s="1336"/>
      <c r="D15" s="1336"/>
      <c r="E15" s="1336"/>
      <c r="F15" s="1330"/>
      <c r="G15" s="3296" t="s">
        <v>1766</v>
      </c>
      <c r="H15" s="3296"/>
      <c r="I15" s="3766"/>
      <c r="J15" s="1286"/>
      <c r="K15" s="1323"/>
      <c r="L15" s="1257"/>
      <c r="M15" s="1286"/>
      <c r="N15" s="1278"/>
      <c r="O15" s="1278"/>
      <c r="P15" s="1278"/>
      <c r="Q15" s="1544"/>
      <c r="R15" s="1319"/>
      <c r="S15" s="675"/>
      <c r="T15" s="1286"/>
      <c r="U15" s="1258"/>
      <c r="V15" s="1256"/>
      <c r="W15" s="1286"/>
      <c r="X15" s="1246"/>
      <c r="Y15" s="1246"/>
    </row>
    <row r="16" spans="2:25" x14ac:dyDescent="0.25">
      <c r="B16" s="494"/>
      <c r="C16" s="1332"/>
      <c r="D16" s="1336"/>
      <c r="E16" s="1336"/>
      <c r="F16" s="1330"/>
      <c r="G16" s="3197"/>
      <c r="H16" s="3198"/>
      <c r="I16" s="3199"/>
      <c r="J16" s="1278"/>
      <c r="K16" s="1323"/>
      <c r="L16" s="1257"/>
      <c r="M16" s="1286"/>
      <c r="N16" s="1278"/>
      <c r="O16" s="1278"/>
      <c r="P16" s="1278"/>
      <c r="Q16" s="1506"/>
      <c r="R16" s="1319"/>
      <c r="S16" s="245"/>
      <c r="T16" s="1286"/>
      <c r="U16" s="1258"/>
      <c r="V16" s="1256"/>
      <c r="W16" s="1286"/>
      <c r="X16" s="1246"/>
      <c r="Y16" s="1246"/>
    </row>
    <row r="17" spans="2:25" x14ac:dyDescent="0.25">
      <c r="B17" s="818"/>
      <c r="C17" s="1332" t="s">
        <v>598</v>
      </c>
      <c r="D17" s="1336"/>
      <c r="E17" s="1336"/>
      <c r="F17" s="1330"/>
      <c r="G17" s="1282" t="s">
        <v>1422</v>
      </c>
      <c r="H17" s="1278"/>
      <c r="I17" s="1278"/>
      <c r="J17" s="1278"/>
      <c r="K17" s="1323"/>
      <c r="L17" s="1257"/>
      <c r="M17" s="1286"/>
      <c r="N17" s="1278"/>
      <c r="O17" s="1278"/>
      <c r="P17" s="1278"/>
      <c r="Q17" s="1506"/>
      <c r="R17" s="1319"/>
      <c r="S17" s="245"/>
      <c r="T17" s="1286"/>
      <c r="U17" s="1258"/>
      <c r="V17" s="1256"/>
      <c r="W17" s="1286"/>
      <c r="X17" s="1246"/>
      <c r="Y17" s="1246"/>
    </row>
    <row r="18" spans="2:25" ht="15.75" customHeight="1" x14ac:dyDescent="0.25">
      <c r="B18" s="818"/>
      <c r="C18" s="1332"/>
      <c r="D18" s="1336" t="s">
        <v>1412</v>
      </c>
      <c r="E18" s="1336" t="s">
        <v>1413</v>
      </c>
      <c r="F18" s="1330"/>
      <c r="G18" s="1278" t="s">
        <v>2615</v>
      </c>
      <c r="H18" s="1278"/>
      <c r="I18" s="1278"/>
      <c r="J18" s="1278"/>
      <c r="K18" s="2588"/>
      <c r="L18" s="1257"/>
      <c r="M18" s="1286"/>
      <c r="N18" s="1278"/>
      <c r="O18" s="1278"/>
      <c r="P18" s="1278"/>
      <c r="Q18" s="1506">
        <v>2000000</v>
      </c>
      <c r="R18" s="1319"/>
      <c r="S18" s="245">
        <v>2000000</v>
      </c>
      <c r="T18" s="1286"/>
      <c r="U18" s="1258"/>
      <c r="V18" s="1256"/>
      <c r="W18" s="1286"/>
      <c r="X18" s="1246"/>
      <c r="Y18" s="1246"/>
    </row>
    <row r="19" spans="2:25" x14ac:dyDescent="0.25">
      <c r="B19" s="818"/>
      <c r="C19" s="1332"/>
      <c r="D19" s="1336" t="s">
        <v>1414</v>
      </c>
      <c r="E19" s="1336" t="s">
        <v>1413</v>
      </c>
      <c r="F19" s="1330"/>
      <c r="G19" s="1278" t="s">
        <v>2616</v>
      </c>
      <c r="H19" s="1278"/>
      <c r="I19" s="1278"/>
      <c r="J19" s="1278"/>
      <c r="K19" s="1688"/>
      <c r="L19" s="1257"/>
      <c r="M19" s="1286"/>
      <c r="N19" s="1278"/>
      <c r="O19" s="1278"/>
      <c r="P19" s="1278"/>
      <c r="Q19" s="1506">
        <v>1500000</v>
      </c>
      <c r="R19" s="1319"/>
      <c r="S19" s="1506">
        <v>1500000</v>
      </c>
      <c r="T19" s="1286"/>
      <c r="U19" s="1258"/>
      <c r="V19" s="1256"/>
      <c r="W19" s="1286"/>
      <c r="X19" s="1246"/>
      <c r="Y19" s="1246"/>
    </row>
    <row r="20" spans="2:25" x14ac:dyDescent="0.25">
      <c r="B20" s="818"/>
      <c r="C20" s="1332"/>
      <c r="D20" s="1336" t="s">
        <v>1415</v>
      </c>
      <c r="E20" s="1336" t="s">
        <v>1413</v>
      </c>
      <c r="F20" s="1330"/>
      <c r="G20" s="3197" t="s">
        <v>2617</v>
      </c>
      <c r="H20" s="3198"/>
      <c r="I20" s="3199"/>
      <c r="J20" s="1278"/>
      <c r="K20" s="1688"/>
      <c r="L20" s="1257"/>
      <c r="M20" s="1286"/>
      <c r="N20" s="1278"/>
      <c r="O20" s="1278"/>
      <c r="P20" s="1278"/>
      <c r="Q20" s="1506">
        <v>800000</v>
      </c>
      <c r="R20" s="1319"/>
      <c r="S20" s="1506">
        <v>800000</v>
      </c>
      <c r="T20" s="1286"/>
      <c r="U20" s="1258"/>
      <c r="V20" s="1256"/>
      <c r="W20" s="1286"/>
      <c r="X20" s="1246"/>
      <c r="Y20" s="1246"/>
    </row>
    <row r="21" spans="2:25" s="1246" customFormat="1" x14ac:dyDescent="0.25">
      <c r="B21" s="818"/>
      <c r="C21" s="1332"/>
      <c r="D21" s="1336" t="s">
        <v>1419</v>
      </c>
      <c r="E21" s="1336" t="s">
        <v>1413</v>
      </c>
      <c r="F21" s="1330"/>
      <c r="G21" s="3197" t="s">
        <v>2618</v>
      </c>
      <c r="H21" s="3198"/>
      <c r="I21" s="3199"/>
      <c r="J21" s="1278"/>
      <c r="K21" s="1688"/>
      <c r="L21" s="1257"/>
      <c r="M21" s="1286"/>
      <c r="N21" s="1278"/>
      <c r="O21" s="1278"/>
      <c r="P21" s="1278"/>
      <c r="Q21" s="1506">
        <v>800000</v>
      </c>
      <c r="R21" s="1319"/>
      <c r="S21" s="245">
        <v>800000</v>
      </c>
      <c r="T21" s="1286"/>
      <c r="U21" s="1258"/>
      <c r="V21" s="1256"/>
      <c r="W21" s="1286"/>
    </row>
    <row r="22" spans="2:25" x14ac:dyDescent="0.25">
      <c r="B22" s="818"/>
      <c r="C22" s="1332"/>
      <c r="D22" s="1336"/>
      <c r="E22" s="1336"/>
      <c r="F22" s="1330"/>
      <c r="G22" s="3197"/>
      <c r="H22" s="3198"/>
      <c r="I22" s="3199"/>
      <c r="J22" s="1278"/>
      <c r="K22" s="1688"/>
      <c r="L22" s="1257"/>
      <c r="M22" s="1286"/>
      <c r="N22" s="1278"/>
      <c r="O22" s="1278"/>
      <c r="P22" s="1278"/>
      <c r="Q22" s="1506"/>
      <c r="R22" s="1319"/>
      <c r="S22" s="245"/>
      <c r="T22" s="1286"/>
      <c r="U22" s="1258"/>
      <c r="V22" s="1256"/>
      <c r="W22" s="1286"/>
      <c r="X22" s="1246"/>
      <c r="Y22" s="1246"/>
    </row>
    <row r="23" spans="2:25" s="1246" customFormat="1" x14ac:dyDescent="0.25">
      <c r="B23" s="818"/>
      <c r="C23" s="1332"/>
      <c r="D23" s="1336"/>
      <c r="E23" s="1336"/>
      <c r="F23" s="1330"/>
      <c r="G23" s="2795"/>
      <c r="H23" s="2796"/>
      <c r="I23" s="2797"/>
      <c r="J23" s="1278"/>
      <c r="K23" s="2799"/>
      <c r="L23" s="1257"/>
      <c r="M23" s="1286"/>
      <c r="N23" s="1278"/>
      <c r="O23" s="1278"/>
      <c r="P23" s="1278"/>
      <c r="Q23" s="1506"/>
      <c r="R23" s="1319"/>
      <c r="S23" s="245"/>
      <c r="T23" s="1286"/>
      <c r="U23" s="1258"/>
      <c r="V23" s="1256"/>
      <c r="W23" s="1286"/>
    </row>
    <row r="24" spans="2:25" s="1246" customFormat="1" x14ac:dyDescent="0.25">
      <c r="B24" s="818"/>
      <c r="C24" s="1332" t="s">
        <v>727</v>
      </c>
      <c r="D24" s="1336"/>
      <c r="E24" s="1336"/>
      <c r="F24" s="1330"/>
      <c r="G24" s="3209" t="s">
        <v>2607</v>
      </c>
      <c r="H24" s="2996"/>
      <c r="I24" s="3210"/>
      <c r="J24" s="1278"/>
      <c r="K24" s="2799"/>
      <c r="L24" s="1257"/>
      <c r="M24" s="1286"/>
      <c r="N24" s="1278"/>
      <c r="O24" s="1278"/>
      <c r="P24" s="1278"/>
      <c r="Q24" s="1506"/>
      <c r="R24" s="1319"/>
      <c r="S24" s="245"/>
      <c r="T24" s="1286"/>
      <c r="U24" s="1258"/>
      <c r="V24" s="1256"/>
      <c r="W24" s="1286"/>
    </row>
    <row r="25" spans="2:25" x14ac:dyDescent="0.25">
      <c r="B25" s="818"/>
      <c r="C25" s="1332"/>
      <c r="D25" s="1336"/>
      <c r="E25" s="1336"/>
      <c r="F25" s="1330"/>
      <c r="G25" s="3197" t="s">
        <v>2608</v>
      </c>
      <c r="H25" s="3198"/>
      <c r="I25" s="3199"/>
      <c r="J25" s="1278"/>
      <c r="K25" s="2065"/>
      <c r="L25" s="1257"/>
      <c r="M25" s="1286"/>
      <c r="N25" s="1278"/>
      <c r="O25" s="1278"/>
      <c r="P25" s="1278"/>
      <c r="Q25" s="1506">
        <v>1500000</v>
      </c>
      <c r="R25" s="1319"/>
      <c r="S25" s="245">
        <v>1500000</v>
      </c>
      <c r="T25" s="1286"/>
      <c r="U25" s="1258"/>
      <c r="V25" s="1256"/>
      <c r="W25" s="1286"/>
      <c r="X25" s="1246"/>
      <c r="Y25" s="1246"/>
    </row>
    <row r="26" spans="2:25" x14ac:dyDescent="0.25">
      <c r="B26" s="818"/>
      <c r="C26" s="1332"/>
      <c r="D26" s="1336"/>
      <c r="E26" s="1336"/>
      <c r="F26" s="1330"/>
      <c r="G26" s="3197"/>
      <c r="H26" s="3198"/>
      <c r="I26" s="3199"/>
      <c r="J26" s="1278"/>
      <c r="K26" s="2065"/>
      <c r="L26" s="1257"/>
      <c r="M26" s="1286"/>
      <c r="N26" s="1278"/>
      <c r="O26" s="1278"/>
      <c r="P26" s="1278"/>
      <c r="Q26" s="1506"/>
      <c r="R26" s="1319"/>
      <c r="S26" s="245"/>
      <c r="T26" s="1286"/>
      <c r="U26" s="1258"/>
      <c r="V26" s="1256"/>
      <c r="W26" s="1286"/>
      <c r="X26" s="1246"/>
      <c r="Y26" s="1246"/>
    </row>
    <row r="27" spans="2:25" s="1246" customFormat="1" x14ac:dyDescent="0.25">
      <c r="B27" s="818"/>
      <c r="C27" s="1332" t="s">
        <v>676</v>
      </c>
      <c r="D27" s="1336"/>
      <c r="E27" s="1336"/>
      <c r="F27" s="1330"/>
      <c r="G27" s="1298" t="s">
        <v>2619</v>
      </c>
      <c r="H27" s="1254"/>
      <c r="I27" s="1299"/>
      <c r="J27" s="1278"/>
      <c r="K27" s="2586"/>
      <c r="L27" s="1257"/>
      <c r="M27" s="1286"/>
      <c r="N27" s="1278"/>
      <c r="O27" s="1278"/>
      <c r="P27" s="1278"/>
      <c r="Q27" s="1506"/>
      <c r="R27" s="1319"/>
      <c r="S27" s="245"/>
      <c r="T27" s="1286"/>
      <c r="U27" s="1258"/>
      <c r="V27" s="1256"/>
      <c r="W27" s="1286"/>
    </row>
    <row r="28" spans="2:25" s="1246" customFormat="1" x14ac:dyDescent="0.25">
      <c r="B28" s="818"/>
      <c r="C28" s="1332"/>
      <c r="D28" s="1336"/>
      <c r="E28" s="1336"/>
      <c r="F28" s="1330"/>
      <c r="G28" s="157" t="s">
        <v>2620</v>
      </c>
      <c r="H28" s="1254"/>
      <c r="I28" s="1299"/>
      <c r="J28" s="1278"/>
      <c r="K28" s="2799"/>
      <c r="L28" s="1257"/>
      <c r="M28" s="1286"/>
      <c r="N28" s="1278"/>
      <c r="O28" s="1278"/>
      <c r="P28" s="1278"/>
      <c r="Q28" s="1506">
        <v>900000</v>
      </c>
      <c r="R28" s="1319"/>
      <c r="S28" s="245">
        <v>900000</v>
      </c>
      <c r="T28" s="1286"/>
      <c r="U28" s="1258"/>
      <c r="V28" s="1256"/>
      <c r="W28" s="1286"/>
    </row>
    <row r="29" spans="2:25" s="1246" customFormat="1" x14ac:dyDescent="0.25">
      <c r="B29" s="818"/>
      <c r="C29" s="1332"/>
      <c r="D29" s="1336"/>
      <c r="E29" s="1336"/>
      <c r="F29" s="1330"/>
      <c r="G29" s="1298"/>
      <c r="H29" s="1254"/>
      <c r="I29" s="1299"/>
      <c r="J29" s="1278"/>
      <c r="K29" s="2799"/>
      <c r="L29" s="1257"/>
      <c r="M29" s="1286"/>
      <c r="N29" s="1278"/>
      <c r="O29" s="1278"/>
      <c r="P29" s="1278"/>
      <c r="Q29" s="1506"/>
      <c r="R29" s="1319"/>
      <c r="S29" s="245"/>
      <c r="T29" s="1286"/>
      <c r="U29" s="1258"/>
      <c r="V29" s="1256"/>
      <c r="W29" s="1286"/>
    </row>
    <row r="30" spans="2:25" s="1246" customFormat="1" x14ac:dyDescent="0.25">
      <c r="B30" s="818"/>
      <c r="C30" s="1332"/>
      <c r="D30" s="1336"/>
      <c r="E30" s="1336"/>
      <c r="F30" s="1330"/>
      <c r="G30" s="3762"/>
      <c r="H30" s="3763"/>
      <c r="I30" s="3764"/>
      <c r="J30" s="1278"/>
      <c r="K30" s="2586"/>
      <c r="L30" s="1257"/>
      <c r="M30" s="1286"/>
      <c r="N30" s="1278"/>
      <c r="O30" s="1278"/>
      <c r="P30" s="1278"/>
      <c r="Q30" s="1506"/>
      <c r="R30" s="1319"/>
      <c r="S30" s="245"/>
      <c r="T30" s="1286"/>
      <c r="U30" s="1258"/>
      <c r="V30" s="1256"/>
      <c r="W30" s="1286"/>
    </row>
    <row r="31" spans="2:25" x14ac:dyDescent="0.25">
      <c r="B31" s="818"/>
      <c r="C31" s="1332" t="s">
        <v>1227</v>
      </c>
      <c r="D31" s="1332"/>
      <c r="E31" s="1332"/>
      <c r="F31" s="1056"/>
      <c r="G31" s="3765" t="s">
        <v>2621</v>
      </c>
      <c r="H31" s="3765"/>
      <c r="I31" s="3765"/>
      <c r="J31" s="1278"/>
      <c r="K31" s="2065"/>
      <c r="L31" s="1257"/>
      <c r="M31" s="1286"/>
      <c r="N31" s="1278"/>
      <c r="O31" s="1278"/>
      <c r="P31" s="1278"/>
      <c r="Q31" s="1506"/>
      <c r="R31" s="1319"/>
      <c r="S31" s="245"/>
      <c r="T31" s="1286"/>
      <c r="U31" s="1258"/>
      <c r="V31" s="1256"/>
      <c r="W31" s="1286"/>
      <c r="X31" s="1246"/>
      <c r="Y31" s="1246"/>
    </row>
    <row r="32" spans="2:25" x14ac:dyDescent="0.25">
      <c r="B32" s="818"/>
      <c r="C32" s="1332"/>
      <c r="D32" s="1336" t="s">
        <v>1412</v>
      </c>
      <c r="E32" s="1336" t="s">
        <v>1417</v>
      </c>
      <c r="F32" s="1329"/>
      <c r="G32" s="3197" t="s">
        <v>2622</v>
      </c>
      <c r="H32" s="3198"/>
      <c r="I32" s="3199"/>
      <c r="J32" s="1278"/>
      <c r="K32" s="2065"/>
      <c r="L32" s="1257"/>
      <c r="M32" s="1286"/>
      <c r="N32" s="1278"/>
      <c r="O32" s="1278"/>
      <c r="P32" s="1278"/>
      <c r="Q32" s="1506">
        <v>900000</v>
      </c>
      <c r="R32" s="1319"/>
      <c r="S32" s="245">
        <v>900000</v>
      </c>
      <c r="T32" s="1286"/>
      <c r="U32" s="1258"/>
      <c r="V32" s="1256"/>
      <c r="W32" s="1286"/>
      <c r="X32" s="1246"/>
      <c r="Y32" s="1246"/>
    </row>
    <row r="33" spans="2:25" x14ac:dyDescent="0.25">
      <c r="B33" s="818"/>
      <c r="C33" s="1332"/>
      <c r="D33" s="1336"/>
      <c r="E33" s="1336"/>
      <c r="F33" s="1329"/>
      <c r="G33" s="3197"/>
      <c r="H33" s="3198"/>
      <c r="I33" s="3199"/>
      <c r="J33" s="1278"/>
      <c r="K33" s="1286"/>
      <c r="L33" s="2065"/>
      <c r="M33" s="1286"/>
      <c r="N33" s="1286"/>
      <c r="O33" s="1278"/>
      <c r="P33" s="1278"/>
      <c r="Q33" s="1506"/>
      <c r="R33" s="1319"/>
      <c r="S33" s="245"/>
      <c r="T33" s="1286"/>
      <c r="U33" s="1258"/>
      <c r="V33" s="1256"/>
      <c r="W33" s="1286"/>
      <c r="X33" s="1246"/>
      <c r="Y33" s="1246"/>
    </row>
    <row r="34" spans="2:25" x14ac:dyDescent="0.25">
      <c r="B34" s="818"/>
      <c r="C34" s="494" t="s">
        <v>1421</v>
      </c>
      <c r="D34" s="1336"/>
      <c r="E34" s="1336"/>
      <c r="F34" s="1336"/>
      <c r="G34" s="3209" t="s">
        <v>2623</v>
      </c>
      <c r="H34" s="2996"/>
      <c r="I34" s="3210"/>
      <c r="J34" s="1278"/>
      <c r="K34" s="1286"/>
      <c r="L34" s="2065"/>
      <c r="M34" s="1286"/>
      <c r="N34" s="1286"/>
      <c r="O34" s="1278"/>
      <c r="P34" s="1278"/>
      <c r="Q34" s="1506"/>
      <c r="R34" s="1319"/>
      <c r="S34" s="245"/>
      <c r="T34" s="1286"/>
      <c r="U34" s="1258"/>
      <c r="V34" s="1256"/>
      <c r="W34" s="1286"/>
      <c r="X34" s="1246"/>
      <c r="Y34" s="1246"/>
    </row>
    <row r="35" spans="2:25" s="1246" customFormat="1" x14ac:dyDescent="0.25">
      <c r="B35" s="818"/>
      <c r="C35" s="1204"/>
      <c r="D35" s="1336"/>
      <c r="E35" s="1336"/>
      <c r="F35" s="2589"/>
      <c r="G35" s="3197" t="s">
        <v>2612</v>
      </c>
      <c r="H35" s="3198"/>
      <c r="I35" s="3199"/>
      <c r="J35" s="1278"/>
      <c r="K35" s="1278"/>
      <c r="L35" s="2585"/>
      <c r="M35" s="1286"/>
      <c r="N35" s="1278"/>
      <c r="O35" s="1278"/>
      <c r="P35" s="1278"/>
      <c r="Q35" s="1506">
        <v>807652.58</v>
      </c>
      <c r="R35" s="1319"/>
      <c r="S35" s="245">
        <v>807652.58</v>
      </c>
      <c r="T35" s="1286"/>
      <c r="U35" s="1258"/>
      <c r="V35" s="1256"/>
      <c r="W35" s="1286"/>
    </row>
    <row r="36" spans="2:25" x14ac:dyDescent="0.25">
      <c r="B36" s="818"/>
      <c r="C36" s="1332"/>
      <c r="D36" s="1336"/>
      <c r="E36" s="1336"/>
      <c r="F36" s="1330"/>
      <c r="G36" s="3197"/>
      <c r="H36" s="3198"/>
      <c r="I36" s="3199"/>
      <c r="J36" s="1286"/>
      <c r="K36" s="1323"/>
      <c r="L36" s="1257"/>
      <c r="M36" s="1286"/>
      <c r="N36" s="1278"/>
      <c r="O36" s="1278"/>
      <c r="P36" s="1278"/>
      <c r="Q36" s="1506"/>
      <c r="R36" s="1319"/>
      <c r="S36" s="245"/>
      <c r="T36" s="1286"/>
      <c r="U36" s="1258"/>
      <c r="V36" s="1256"/>
      <c r="W36" s="1286"/>
      <c r="X36" s="1246"/>
      <c r="Y36" s="1246"/>
    </row>
    <row r="37" spans="2:25" s="1246" customFormat="1" x14ac:dyDescent="0.25">
      <c r="B37" s="818"/>
      <c r="C37" s="1332"/>
      <c r="D37" s="1336"/>
      <c r="E37" s="1336"/>
      <c r="F37" s="1330"/>
      <c r="G37" s="3197"/>
      <c r="H37" s="3198"/>
      <c r="I37" s="3199"/>
      <c r="J37" s="1286"/>
      <c r="K37" s="1323"/>
      <c r="L37" s="1257"/>
      <c r="M37" s="1286"/>
      <c r="N37" s="1278"/>
      <c r="O37" s="1278"/>
      <c r="P37" s="1278"/>
      <c r="Q37" s="1506"/>
      <c r="R37" s="1319"/>
      <c r="S37" s="245"/>
      <c r="T37" s="1286"/>
      <c r="U37" s="1258"/>
      <c r="V37" s="1256"/>
      <c r="W37" s="1286"/>
    </row>
    <row r="38" spans="2:25" ht="15.75" thickBot="1" x14ac:dyDescent="0.3">
      <c r="B38" s="1887"/>
      <c r="C38" s="1332"/>
      <c r="D38" s="1336"/>
      <c r="E38" s="1336"/>
      <c r="F38" s="1330"/>
      <c r="G38" s="3455"/>
      <c r="H38" s="3104"/>
      <c r="I38" s="3456"/>
      <c r="J38" s="1286"/>
      <c r="K38" s="1895"/>
      <c r="L38" s="1257"/>
      <c r="M38" s="1286"/>
      <c r="N38" s="1278"/>
      <c r="O38" s="1286"/>
      <c r="P38" s="1278"/>
      <c r="Q38" s="1506"/>
      <c r="R38" s="213"/>
      <c r="S38" s="1315"/>
      <c r="T38" s="1286"/>
      <c r="U38" s="1258"/>
      <c r="V38" s="1256"/>
      <c r="W38" s="1286"/>
      <c r="X38" s="1246"/>
      <c r="Y38" s="1246"/>
    </row>
    <row r="39" spans="2:25" ht="15.75" thickBot="1" x14ac:dyDescent="0.3">
      <c r="B39" s="3009" t="s">
        <v>1427</v>
      </c>
      <c r="C39" s="3010"/>
      <c r="D39" s="3010"/>
      <c r="E39" s="3010"/>
      <c r="F39" s="3010"/>
      <c r="G39" s="3010"/>
      <c r="H39" s="3010"/>
      <c r="I39" s="3010"/>
      <c r="J39" s="3010"/>
      <c r="K39" s="3010"/>
      <c r="L39" s="3010"/>
      <c r="M39" s="3010"/>
      <c r="N39" s="3010"/>
      <c r="O39" s="3010"/>
      <c r="P39" s="3011"/>
      <c r="Q39" s="1545">
        <f>SUM(Q15:Q38)</f>
        <v>9207652.5800000001</v>
      </c>
      <c r="R39" s="1301"/>
      <c r="S39" s="1324">
        <f>SUM(S15:S38)</f>
        <v>9207652.5800000001</v>
      </c>
      <c r="T39" s="1301"/>
      <c r="U39" s="1321"/>
      <c r="V39" s="746"/>
      <c r="W39" s="1301"/>
      <c r="X39" s="1246"/>
      <c r="Y39" s="1246"/>
    </row>
    <row r="40" spans="2:25" ht="15.75" thickBot="1" x14ac:dyDescent="0.3">
      <c r="B40" s="3009" t="s">
        <v>1428</v>
      </c>
      <c r="C40" s="3010"/>
      <c r="D40" s="3010"/>
      <c r="E40" s="3010"/>
      <c r="F40" s="3010"/>
      <c r="G40" s="3010"/>
      <c r="H40" s="3010"/>
      <c r="I40" s="3010"/>
      <c r="J40" s="3010"/>
      <c r="K40" s="3010"/>
      <c r="L40" s="3010"/>
      <c r="M40" s="3010"/>
      <c r="N40" s="3010"/>
      <c r="O40" s="3010"/>
      <c r="P40" s="3011"/>
      <c r="Q40" s="1635">
        <f>(PAG.73!S54+PAG.74!Q39)</f>
        <v>18707652.579999998</v>
      </c>
      <c r="R40" s="466"/>
      <c r="S40" s="1635">
        <f>(PAG.73!U54+PAG.74!S39)</f>
        <v>18707652.579999998</v>
      </c>
      <c r="T40" s="1320"/>
      <c r="U40" s="1320"/>
      <c r="V40" s="1320"/>
      <c r="W40" s="1312"/>
      <c r="X40" s="1246"/>
      <c r="Y40" s="1246"/>
    </row>
    <row r="41" spans="2:25" x14ac:dyDescent="0.25">
      <c r="B41" s="1288"/>
      <c r="C41" s="1247"/>
      <c r="D41" s="1250"/>
      <c r="E41" s="1250"/>
      <c r="F41" s="1250"/>
      <c r="G41" s="1250"/>
      <c r="H41" s="1247"/>
      <c r="I41" s="1247"/>
      <c r="J41" s="1250"/>
      <c r="K41" s="1250"/>
      <c r="L41" s="1250"/>
      <c r="M41" s="1250"/>
      <c r="N41" s="1247"/>
      <c r="O41" s="1247"/>
      <c r="P41" s="1247"/>
      <c r="Q41" s="1697"/>
      <c r="R41" s="1247"/>
      <c r="S41" s="1101"/>
      <c r="T41" s="1250"/>
      <c r="U41" s="1250"/>
      <c r="V41" s="1247"/>
      <c r="W41" s="1291"/>
      <c r="X41" s="1246"/>
      <c r="Y41" s="1246"/>
    </row>
    <row r="42" spans="2:25" x14ac:dyDescent="0.25">
      <c r="B42" s="1288"/>
      <c r="C42" s="1247"/>
      <c r="D42" s="3086" t="s">
        <v>350</v>
      </c>
      <c r="E42" s="3086"/>
      <c r="F42" s="3086"/>
      <c r="G42" s="3086"/>
      <c r="H42" s="1247"/>
      <c r="I42" s="1247"/>
      <c r="J42" s="3086" t="s">
        <v>101</v>
      </c>
      <c r="K42" s="3086"/>
      <c r="L42" s="3086"/>
      <c r="M42" s="3086"/>
      <c r="N42" s="1247"/>
      <c r="O42" s="1247"/>
      <c r="P42" s="1247"/>
      <c r="Q42" s="1536"/>
      <c r="R42" s="1247"/>
      <c r="S42" s="3086" t="s">
        <v>145</v>
      </c>
      <c r="T42" s="3086"/>
      <c r="U42" s="3086"/>
      <c r="V42" s="1247"/>
      <c r="W42" s="1291"/>
      <c r="X42" s="1246"/>
      <c r="Y42" s="1246"/>
    </row>
    <row r="43" spans="2:25" ht="15.75" thickBot="1" x14ac:dyDescent="0.3">
      <c r="B43" s="1292"/>
      <c r="C43" s="1293"/>
      <c r="D43" s="1293"/>
      <c r="E43" s="1293"/>
      <c r="F43" s="1293"/>
      <c r="G43" s="1293"/>
      <c r="H43" s="1293"/>
      <c r="I43" s="1293"/>
      <c r="J43" s="1293"/>
      <c r="K43" s="1293"/>
      <c r="L43" s="1293"/>
      <c r="M43" s="1293"/>
      <c r="N43" s="1293"/>
      <c r="O43" s="1293"/>
      <c r="P43" s="1293"/>
      <c r="Q43" s="1535"/>
      <c r="R43" s="1293"/>
      <c r="S43" s="1293"/>
      <c r="T43" s="1293"/>
      <c r="U43" s="1293"/>
      <c r="V43" s="1293"/>
      <c r="W43" s="1295">
        <v>74</v>
      </c>
      <c r="X43" s="1246"/>
      <c r="Y43" s="1246"/>
    </row>
    <row r="44" spans="2:25" x14ac:dyDescent="0.25">
      <c r="B44" s="1246"/>
      <c r="C44" s="1246"/>
      <c r="D44" s="1246"/>
      <c r="E44" s="1246"/>
      <c r="F44" s="1246"/>
      <c r="G44" s="1246"/>
      <c r="H44" s="1246"/>
      <c r="I44" s="1246"/>
      <c r="J44" s="1246"/>
      <c r="K44" s="1246"/>
      <c r="L44" s="1246"/>
      <c r="M44" s="1246"/>
      <c r="N44" s="1246"/>
      <c r="O44" s="1246"/>
      <c r="P44" s="1246"/>
      <c r="R44" s="1246"/>
      <c r="S44" s="1246"/>
      <c r="T44" s="1246"/>
      <c r="U44" s="1246"/>
      <c r="V44" s="1246"/>
      <c r="W44" s="1246"/>
      <c r="X44" s="1246"/>
      <c r="Y44" s="1246"/>
    </row>
    <row r="45" spans="2:25" x14ac:dyDescent="0.25">
      <c r="X45" s="1482"/>
      <c r="Y45" s="1246"/>
    </row>
    <row r="46" spans="2:25" x14ac:dyDescent="0.25">
      <c r="T46" s="1246"/>
      <c r="X46" s="1246"/>
      <c r="Y46" s="1246"/>
    </row>
    <row r="47" spans="2:25" x14ac:dyDescent="0.25">
      <c r="T47" s="1246"/>
      <c r="Y47" s="1246"/>
    </row>
    <row r="48" spans="2:25" x14ac:dyDescent="0.25">
      <c r="T48" s="1246"/>
      <c r="Y48" s="1246"/>
    </row>
    <row r="49" spans="20:20" x14ac:dyDescent="0.25">
      <c r="T49" s="1246"/>
    </row>
    <row r="50" spans="20:20" x14ac:dyDescent="0.25">
      <c r="T50" s="1246"/>
    </row>
  </sheetData>
  <mergeCells count="52">
    <mergeCell ref="G14:I14"/>
    <mergeCell ref="G15:I15"/>
    <mergeCell ref="G16:I16"/>
    <mergeCell ref="G20:I20"/>
    <mergeCell ref="G21:I21"/>
    <mergeCell ref="G22:I22"/>
    <mergeCell ref="G25:I25"/>
    <mergeCell ref="G26:I26"/>
    <mergeCell ref="G24:I24"/>
    <mergeCell ref="D42:G42"/>
    <mergeCell ref="G32:I32"/>
    <mergeCell ref="G34:I34"/>
    <mergeCell ref="G35:I35"/>
    <mergeCell ref="G33:I33"/>
    <mergeCell ref="G30:I30"/>
    <mergeCell ref="G31:I31"/>
    <mergeCell ref="J42:M42"/>
    <mergeCell ref="S42:U42"/>
    <mergeCell ref="G36:I36"/>
    <mergeCell ref="G37:I37"/>
    <mergeCell ref="G38:I38"/>
    <mergeCell ref="B39:P39"/>
    <mergeCell ref="B40:P40"/>
    <mergeCell ref="B1:W1"/>
    <mergeCell ref="B2:W2"/>
    <mergeCell ref="B3:W3"/>
    <mergeCell ref="B4:W4"/>
    <mergeCell ref="B7:W7"/>
    <mergeCell ref="T5:V5"/>
    <mergeCell ref="N10:Q10"/>
    <mergeCell ref="D12:D13"/>
    <mergeCell ref="E12:E13"/>
    <mergeCell ref="F12:F13"/>
    <mergeCell ref="B11:F11"/>
    <mergeCell ref="G11:I13"/>
    <mergeCell ref="J11:J13"/>
    <mergeCell ref="K11:K13"/>
    <mergeCell ref="L11:N11"/>
    <mergeCell ref="M12:M13"/>
    <mergeCell ref="N12:N13"/>
    <mergeCell ref="Q12:Q13"/>
    <mergeCell ref="P11:P13"/>
    <mergeCell ref="B12:B13"/>
    <mergeCell ref="C12:C13"/>
    <mergeCell ref="L12:L13"/>
    <mergeCell ref="T12:U12"/>
    <mergeCell ref="O11:O13"/>
    <mergeCell ref="Q11:S11"/>
    <mergeCell ref="T11:W11"/>
    <mergeCell ref="V12:W12"/>
    <mergeCell ref="R12:R13"/>
    <mergeCell ref="S12:S13"/>
  </mergeCells>
  <pageMargins left="0.23622047244094491" right="0.23622047244094491" top="0.74803149606299213" bottom="0.74803149606299213" header="0.31496062992125984" footer="0.31496062992125984"/>
  <pageSetup paperSize="5" scale="66" fitToHeight="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FF0000"/>
    <pageSetUpPr fitToPage="1"/>
  </sheetPr>
  <dimension ref="A1:BS56"/>
  <sheetViews>
    <sheetView zoomScaleNormal="100" workbookViewId="0">
      <selection activeCell="F31" sqref="F31"/>
    </sheetView>
  </sheetViews>
  <sheetFormatPr baseColWidth="10" defaultRowHeight="15" x14ac:dyDescent="0.25"/>
  <cols>
    <col min="1" max="1" width="11.5703125" style="1246" customWidth="1"/>
    <col min="2" max="2" width="6.7109375" customWidth="1"/>
    <col min="3" max="3" width="9.140625" customWidth="1"/>
    <col min="4" max="4" width="5" customWidth="1"/>
    <col min="5" max="5" width="4.42578125" customWidth="1"/>
    <col min="6" max="6" width="5.85546875" customWidth="1"/>
    <col min="7" max="7" width="7.7109375" customWidth="1"/>
    <col min="8" max="8" width="7.5703125" customWidth="1"/>
    <col min="9" max="9" width="4.140625" customWidth="1"/>
    <col min="10" max="10" width="5.140625" customWidth="1"/>
    <col min="11" max="11" width="5.5703125" customWidth="1"/>
    <col min="12" max="13" width="6" customWidth="1"/>
    <col min="14" max="14" width="7.5703125" customWidth="1"/>
    <col min="18" max="18" width="22.85546875" customWidth="1"/>
    <col min="19" max="19" width="12.140625" customWidth="1"/>
    <col min="20" max="20" width="9.85546875" customWidth="1"/>
    <col min="21" max="21" width="10.85546875" customWidth="1"/>
    <col min="22" max="22" width="12.7109375" customWidth="1"/>
    <col min="23" max="23" width="16.28515625" customWidth="1"/>
    <col min="24" max="24" width="16.42578125" customWidth="1"/>
    <col min="25" max="25" width="16.140625" style="1468" customWidth="1"/>
  </cols>
  <sheetData>
    <row r="1" spans="2:25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25" x14ac:dyDescent="0.25">
      <c r="B2" s="3220" t="s">
        <v>1849</v>
      </c>
      <c r="C2" s="3221"/>
      <c r="D2" s="3221"/>
      <c r="E2" s="3221"/>
      <c r="F2" s="3221"/>
      <c r="G2" s="3221"/>
      <c r="H2" s="3221"/>
      <c r="I2" s="3221"/>
      <c r="J2" s="3221"/>
      <c r="K2" s="3221"/>
      <c r="L2" s="3221"/>
      <c r="M2" s="3221"/>
      <c r="N2" s="3221"/>
      <c r="O2" s="3221"/>
      <c r="P2" s="3221"/>
      <c r="Q2" s="3221"/>
      <c r="R2" s="3221"/>
      <c r="S2" s="3221"/>
      <c r="T2" s="3221"/>
      <c r="U2" s="3221"/>
      <c r="V2" s="3221"/>
      <c r="W2" s="3221"/>
      <c r="X2" s="3221"/>
      <c r="Y2" s="3222"/>
    </row>
    <row r="3" spans="2:25" x14ac:dyDescent="0.25">
      <c r="B3" s="2999" t="s">
        <v>18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75" thickBot="1" x14ac:dyDescent="0.3">
      <c r="B4" s="3121" t="s">
        <v>3</v>
      </c>
      <c r="C4" s="3022"/>
      <c r="D4" s="3022"/>
      <c r="E4" s="3022"/>
      <c r="F4" s="3022"/>
      <c r="G4" s="3022"/>
      <c r="H4" s="3022"/>
      <c r="I4" s="3022"/>
      <c r="J4" s="3022"/>
      <c r="K4" s="3022"/>
      <c r="L4" s="3022"/>
      <c r="M4" s="3022"/>
      <c r="N4" s="3022"/>
      <c r="O4" s="3022"/>
      <c r="P4" s="3022"/>
      <c r="Q4" s="3022"/>
      <c r="R4" s="3022"/>
      <c r="S4" s="3022"/>
      <c r="T4" s="3022"/>
      <c r="U4" s="3022"/>
      <c r="V4" s="3022"/>
      <c r="W4" s="3022"/>
      <c r="X4" s="3022"/>
      <c r="Y4" s="3023"/>
    </row>
    <row r="5" spans="2:25" x14ac:dyDescent="0.25">
      <c r="B5" s="3102" t="s">
        <v>684</v>
      </c>
      <c r="C5" s="3036"/>
      <c r="D5" s="3036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34"/>
      <c r="P5" s="34"/>
      <c r="Q5" s="34"/>
      <c r="R5" s="34"/>
      <c r="S5" s="34"/>
      <c r="T5" s="34"/>
      <c r="U5" s="34"/>
      <c r="V5" s="34"/>
      <c r="W5" s="3036" t="s">
        <v>2454</v>
      </c>
      <c r="X5" s="3036"/>
      <c r="Y5" s="1546"/>
    </row>
    <row r="6" spans="2:25" x14ac:dyDescent="0.25">
      <c r="B6" s="55"/>
      <c r="C6" s="2"/>
      <c r="D6" s="2"/>
      <c r="E6" s="3000" t="s">
        <v>1679</v>
      </c>
      <c r="F6" s="3000"/>
      <c r="G6" s="3000"/>
      <c r="H6" s="300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6" t="s">
        <v>19</v>
      </c>
      <c r="X6" s="18"/>
      <c r="Y6" s="1547"/>
    </row>
    <row r="7" spans="2:25" x14ac:dyDescent="0.25">
      <c r="B7" s="3038" t="s">
        <v>908</v>
      </c>
      <c r="C7" s="3039"/>
      <c r="D7" s="3039"/>
      <c r="E7" s="3039"/>
      <c r="F7" s="3039"/>
      <c r="G7" s="3039"/>
      <c r="H7" s="3039"/>
      <c r="I7" s="3039"/>
      <c r="J7" s="3039"/>
      <c r="K7" s="3039"/>
      <c r="L7" s="3039"/>
      <c r="M7" s="3039"/>
      <c r="N7" s="3039"/>
      <c r="O7" s="3039"/>
      <c r="P7" s="3039"/>
      <c r="Q7" s="3039"/>
      <c r="R7" s="3039"/>
      <c r="S7" s="3039"/>
      <c r="T7" s="3039"/>
      <c r="U7" s="3039"/>
      <c r="V7" s="3039"/>
      <c r="W7" s="3039"/>
      <c r="X7" s="3039"/>
      <c r="Y7" s="3040"/>
    </row>
    <row r="8" spans="2:25" x14ac:dyDescent="0.25">
      <c r="B8" s="5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1547"/>
    </row>
    <row r="9" spans="2:25" x14ac:dyDescent="0.25">
      <c r="B9" s="2999" t="s">
        <v>906</v>
      </c>
      <c r="C9" s="3000"/>
      <c r="D9" s="3000"/>
      <c r="E9" s="3000"/>
      <c r="F9" s="3000"/>
      <c r="G9" s="3000"/>
      <c r="H9" s="2"/>
      <c r="I9" s="2"/>
      <c r="J9" s="2"/>
      <c r="K9" s="2"/>
      <c r="L9" s="3000" t="s">
        <v>919</v>
      </c>
      <c r="M9" s="3000"/>
      <c r="N9" s="3000"/>
      <c r="O9" s="3000"/>
      <c r="P9" s="3000"/>
      <c r="Q9" s="3000"/>
      <c r="R9" s="3000"/>
      <c r="S9" s="3000"/>
      <c r="T9" s="3000"/>
      <c r="U9" s="3000"/>
      <c r="V9" s="2"/>
      <c r="W9" s="2"/>
      <c r="X9" s="2"/>
      <c r="Y9" s="1547"/>
    </row>
    <row r="10" spans="2:25" ht="15.75" thickBot="1" x14ac:dyDescent="0.3">
      <c r="B10" s="63"/>
      <c r="C10" s="64"/>
      <c r="D10" s="64"/>
      <c r="E10" s="64"/>
      <c r="F10" s="64"/>
      <c r="G10" s="64"/>
      <c r="H10" s="64"/>
      <c r="I10" s="64"/>
      <c r="J10" s="193"/>
      <c r="K10" s="193"/>
      <c r="L10" s="193"/>
      <c r="M10" s="193"/>
      <c r="N10" s="193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1548"/>
    </row>
    <row r="11" spans="2:25" ht="15.75" customHeight="1" thickBot="1" x14ac:dyDescent="0.3">
      <c r="B11" s="3402" t="s">
        <v>757</v>
      </c>
      <c r="C11" s="3402" t="s">
        <v>907</v>
      </c>
      <c r="D11" s="3022" t="s">
        <v>16</v>
      </c>
      <c r="E11" s="3022"/>
      <c r="F11" s="3022"/>
      <c r="G11" s="3022"/>
      <c r="H11" s="3023"/>
      <c r="I11" s="3389" t="s">
        <v>713</v>
      </c>
      <c r="J11" s="3022" t="s">
        <v>903</v>
      </c>
      <c r="K11" s="3022"/>
      <c r="L11" s="3022"/>
      <c r="M11" s="3022"/>
      <c r="N11" s="3023"/>
      <c r="O11" s="55"/>
      <c r="P11" s="2"/>
      <c r="Q11" s="2"/>
      <c r="R11" s="62"/>
      <c r="S11" s="3403" t="s">
        <v>22</v>
      </c>
      <c r="T11" s="3403" t="s">
        <v>47</v>
      </c>
      <c r="U11" s="3403" t="s">
        <v>678</v>
      </c>
      <c r="V11" s="3403" t="s">
        <v>13</v>
      </c>
      <c r="W11" s="3205" t="s">
        <v>2304</v>
      </c>
      <c r="X11" s="3207"/>
      <c r="Y11" s="1549" t="s">
        <v>2455</v>
      </c>
    </row>
    <row r="12" spans="2:25" ht="26.25" customHeight="1" x14ac:dyDescent="0.25">
      <c r="B12" s="3402"/>
      <c r="C12" s="3402"/>
      <c r="D12" s="3401" t="s">
        <v>20</v>
      </c>
      <c r="E12" s="3401" t="s">
        <v>21</v>
      </c>
      <c r="F12" s="3700" t="s">
        <v>783</v>
      </c>
      <c r="G12" s="3401" t="s">
        <v>712</v>
      </c>
      <c r="H12" s="3401" t="s">
        <v>694</v>
      </c>
      <c r="I12" s="3390"/>
      <c r="J12" s="3401" t="s">
        <v>671</v>
      </c>
      <c r="K12" s="3401" t="s">
        <v>299</v>
      </c>
      <c r="L12" s="3402" t="s">
        <v>5</v>
      </c>
      <c r="M12" s="3402" t="s">
        <v>44</v>
      </c>
      <c r="N12" s="3408" t="s">
        <v>6</v>
      </c>
      <c r="O12" s="55"/>
      <c r="P12" s="2"/>
      <c r="Q12" s="2"/>
      <c r="R12" s="62"/>
      <c r="S12" s="3403"/>
      <c r="T12" s="3403"/>
      <c r="U12" s="3395"/>
      <c r="V12" s="3403"/>
      <c r="W12" s="3394" t="s">
        <v>49</v>
      </c>
      <c r="X12" s="3394" t="s">
        <v>761</v>
      </c>
      <c r="Y12" s="3743" t="s">
        <v>779</v>
      </c>
    </row>
    <row r="13" spans="2:25" x14ac:dyDescent="0.25">
      <c r="B13" s="3402"/>
      <c r="C13" s="3402"/>
      <c r="D13" s="3402"/>
      <c r="E13" s="3402"/>
      <c r="F13" s="3548"/>
      <c r="G13" s="3402"/>
      <c r="H13" s="3402"/>
      <c r="I13" s="3390"/>
      <c r="J13" s="3402"/>
      <c r="K13" s="3402"/>
      <c r="L13" s="3402"/>
      <c r="M13" s="3402"/>
      <c r="N13" s="3408"/>
      <c r="O13" s="2999" t="s">
        <v>46</v>
      </c>
      <c r="P13" s="3000"/>
      <c r="Q13" s="3000"/>
      <c r="R13" s="3001"/>
      <c r="S13" s="3403"/>
      <c r="T13" s="3403"/>
      <c r="U13" s="3395"/>
      <c r="V13" s="3403"/>
      <c r="W13" s="3395"/>
      <c r="X13" s="3395"/>
      <c r="Y13" s="3768"/>
    </row>
    <row r="14" spans="2:25" x14ac:dyDescent="0.25">
      <c r="B14" s="3402"/>
      <c r="C14" s="3402"/>
      <c r="D14" s="3402"/>
      <c r="E14" s="3402"/>
      <c r="F14" s="3548"/>
      <c r="G14" s="3402"/>
      <c r="H14" s="3402"/>
      <c r="I14" s="3390"/>
      <c r="J14" s="3402"/>
      <c r="K14" s="3402"/>
      <c r="L14" s="3402"/>
      <c r="M14" s="3402"/>
      <c r="N14" s="3408"/>
      <c r="O14" s="55"/>
      <c r="P14" s="2"/>
      <c r="Q14" s="2"/>
      <c r="R14" s="62"/>
      <c r="S14" s="3403"/>
      <c r="T14" s="3403"/>
      <c r="U14" s="3395"/>
      <c r="V14" s="3403"/>
      <c r="W14" s="3395"/>
      <c r="X14" s="3395"/>
      <c r="Y14" s="3768"/>
    </row>
    <row r="15" spans="2:25" ht="15.75" thickBot="1" x14ac:dyDescent="0.3">
      <c r="B15" s="3402"/>
      <c r="C15" s="3402"/>
      <c r="D15" s="3402"/>
      <c r="E15" s="3402"/>
      <c r="F15" s="3548"/>
      <c r="G15" s="3402"/>
      <c r="H15" s="3402"/>
      <c r="I15" s="3391"/>
      <c r="J15" s="3402"/>
      <c r="K15" s="3402"/>
      <c r="L15" s="3402"/>
      <c r="M15" s="3402"/>
      <c r="N15" s="3408"/>
      <c r="O15" s="55"/>
      <c r="P15" s="2"/>
      <c r="Q15" s="2"/>
      <c r="R15" s="190"/>
      <c r="S15" s="3478"/>
      <c r="T15" s="3478"/>
      <c r="U15" s="3481"/>
      <c r="V15" s="3478"/>
      <c r="W15" s="3481"/>
      <c r="X15" s="3481"/>
      <c r="Y15" s="3769"/>
    </row>
    <row r="16" spans="2:25" ht="15.75" thickBot="1" x14ac:dyDescent="0.3">
      <c r="B16" s="764">
        <v>1</v>
      </c>
      <c r="C16" s="422">
        <v>2</v>
      </c>
      <c r="D16" s="422">
        <v>3</v>
      </c>
      <c r="E16" s="422">
        <v>4</v>
      </c>
      <c r="F16" s="422">
        <v>5</v>
      </c>
      <c r="G16" s="422">
        <v>6</v>
      </c>
      <c r="H16" s="422">
        <v>7</v>
      </c>
      <c r="I16" s="422"/>
      <c r="J16" s="422">
        <v>8</v>
      </c>
      <c r="K16" s="422">
        <v>9</v>
      </c>
      <c r="L16" s="588">
        <v>10</v>
      </c>
      <c r="M16" s="588">
        <v>11</v>
      </c>
      <c r="N16" s="588">
        <v>12</v>
      </c>
      <c r="O16" s="3719">
        <v>13</v>
      </c>
      <c r="P16" s="3719"/>
      <c r="Q16" s="3719"/>
      <c r="R16" s="3770"/>
      <c r="S16" s="585"/>
      <c r="T16" s="100">
        <v>14</v>
      </c>
      <c r="U16" s="584">
        <v>15</v>
      </c>
      <c r="V16" s="97">
        <v>16</v>
      </c>
      <c r="W16" s="97">
        <v>17</v>
      </c>
      <c r="X16" s="738">
        <v>18</v>
      </c>
      <c r="Y16" s="1550">
        <v>19</v>
      </c>
    </row>
    <row r="17" spans="1:25" x14ac:dyDescent="0.25">
      <c r="B17" s="102"/>
      <c r="C17" s="603"/>
      <c r="D17" s="490" t="s">
        <v>676</v>
      </c>
      <c r="E17" s="490" t="s">
        <v>1716</v>
      </c>
      <c r="F17" s="490" t="s">
        <v>541</v>
      </c>
      <c r="G17" s="433"/>
      <c r="H17" s="433"/>
      <c r="I17" s="433"/>
      <c r="J17" s="435">
        <v>2</v>
      </c>
      <c r="K17" s="436">
        <v>1</v>
      </c>
      <c r="L17" s="580"/>
      <c r="M17" s="1334"/>
      <c r="N17" s="581"/>
      <c r="O17" s="2992" t="s">
        <v>719</v>
      </c>
      <c r="P17" s="2993"/>
      <c r="Q17" s="2993"/>
      <c r="R17" s="3224"/>
      <c r="S17" s="739"/>
      <c r="T17" s="50"/>
      <c r="U17" s="740"/>
      <c r="V17" s="50"/>
      <c r="W17" s="734"/>
      <c r="X17" s="737"/>
      <c r="Y17" s="1538"/>
    </row>
    <row r="18" spans="1:25" s="1468" customFormat="1" ht="15.75" customHeight="1" x14ac:dyDescent="0.25">
      <c r="B18" s="2405"/>
      <c r="C18" s="2282"/>
      <c r="D18" s="2273"/>
      <c r="E18" s="2273"/>
      <c r="F18" s="2273"/>
      <c r="G18" s="2273"/>
      <c r="H18" s="2273"/>
      <c r="I18" s="2273"/>
      <c r="J18" s="2276">
        <v>2</v>
      </c>
      <c r="K18" s="2277">
        <v>1</v>
      </c>
      <c r="L18" s="2326">
        <v>1</v>
      </c>
      <c r="M18" s="2276"/>
      <c r="N18" s="2282"/>
      <c r="O18" s="3148" t="s">
        <v>934</v>
      </c>
      <c r="P18" s="3149"/>
      <c r="Q18" s="3149"/>
      <c r="R18" s="3388"/>
      <c r="S18" s="2335"/>
      <c r="T18" s="2300"/>
      <c r="U18" s="2339"/>
      <c r="V18" s="2300"/>
      <c r="W18" s="2428"/>
      <c r="X18" s="2310"/>
      <c r="Y18" s="1494"/>
    </row>
    <row r="19" spans="1:25" s="1468" customFormat="1" x14ac:dyDescent="0.25">
      <c r="B19" s="2275" t="s">
        <v>68</v>
      </c>
      <c r="C19" s="2282"/>
      <c r="D19" s="2273"/>
      <c r="E19" s="2273"/>
      <c r="F19" s="2273"/>
      <c r="G19" s="2273"/>
      <c r="H19" s="2273"/>
      <c r="I19" s="2273"/>
      <c r="J19" s="2281">
        <v>2</v>
      </c>
      <c r="K19" s="2312">
        <v>1</v>
      </c>
      <c r="L19" s="2319">
        <v>1</v>
      </c>
      <c r="M19" s="2320">
        <v>1</v>
      </c>
      <c r="N19" s="2320" t="s">
        <v>598</v>
      </c>
      <c r="O19" s="3455" t="s">
        <v>273</v>
      </c>
      <c r="P19" s="3104"/>
      <c r="Q19" s="3104"/>
      <c r="R19" s="3456"/>
      <c r="S19" s="2335" t="s">
        <v>1354</v>
      </c>
      <c r="T19" s="2300" t="s">
        <v>681</v>
      </c>
      <c r="U19" s="2339" t="s">
        <v>1319</v>
      </c>
      <c r="V19" s="2300" t="s">
        <v>875</v>
      </c>
      <c r="W19" s="1501">
        <v>1073160</v>
      </c>
      <c r="X19" s="2099">
        <v>804870</v>
      </c>
      <c r="Y19" s="1501">
        <v>732360</v>
      </c>
    </row>
    <row r="20" spans="1:25" s="1468" customFormat="1" x14ac:dyDescent="0.25">
      <c r="B20" s="2275"/>
      <c r="C20" s="2282"/>
      <c r="D20" s="2273"/>
      <c r="E20" s="2273"/>
      <c r="F20" s="2273"/>
      <c r="G20" s="2273"/>
      <c r="H20" s="2273"/>
      <c r="I20" s="2273"/>
      <c r="J20" s="2276" t="s">
        <v>675</v>
      </c>
      <c r="K20" s="2277" t="s">
        <v>677</v>
      </c>
      <c r="L20" s="2289" t="s">
        <v>677</v>
      </c>
      <c r="M20" s="2300" t="s">
        <v>675</v>
      </c>
      <c r="N20" s="2335"/>
      <c r="O20" s="3148" t="s">
        <v>1332</v>
      </c>
      <c r="P20" s="3149"/>
      <c r="Q20" s="3149"/>
      <c r="R20" s="3388"/>
      <c r="S20" s="2335"/>
      <c r="T20" s="2300"/>
      <c r="U20" s="2339"/>
      <c r="V20" s="2300"/>
      <c r="W20" s="1501"/>
      <c r="X20" s="2099"/>
      <c r="Y20" s="1501"/>
    </row>
    <row r="21" spans="1:25" s="1468" customFormat="1" x14ac:dyDescent="0.25">
      <c r="B21" s="2275" t="s">
        <v>53</v>
      </c>
      <c r="C21" s="2282"/>
      <c r="D21" s="2273"/>
      <c r="E21" s="2273"/>
      <c r="F21" s="2273"/>
      <c r="G21" s="2273"/>
      <c r="H21" s="2273"/>
      <c r="I21" s="2273"/>
      <c r="J21" s="2281">
        <v>2</v>
      </c>
      <c r="K21" s="2312">
        <v>1</v>
      </c>
      <c r="L21" s="2319">
        <v>1</v>
      </c>
      <c r="M21" s="2320">
        <v>2</v>
      </c>
      <c r="N21" s="2320" t="s">
        <v>1423</v>
      </c>
      <c r="O21" s="3455" t="s">
        <v>1735</v>
      </c>
      <c r="P21" s="3104"/>
      <c r="Q21" s="3104"/>
      <c r="R21" s="3456"/>
      <c r="S21" s="2335" t="s">
        <v>1354</v>
      </c>
      <c r="T21" s="2300" t="s">
        <v>668</v>
      </c>
      <c r="U21" s="2339" t="s">
        <v>1320</v>
      </c>
      <c r="V21" s="2300" t="s">
        <v>1283</v>
      </c>
      <c r="W21" s="1501">
        <v>1082864.04</v>
      </c>
      <c r="X21" s="2099">
        <v>812148.03</v>
      </c>
      <c r="Y21" s="1501">
        <v>1759272</v>
      </c>
    </row>
    <row r="22" spans="1:25" s="1468" customFormat="1" x14ac:dyDescent="0.25">
      <c r="B22" s="2275"/>
      <c r="C22" s="2282"/>
      <c r="D22" s="2273"/>
      <c r="E22" s="2273"/>
      <c r="F22" s="2273"/>
      <c r="G22" s="2273"/>
      <c r="H22" s="2273"/>
      <c r="I22" s="2273"/>
      <c r="J22" s="2276" t="s">
        <v>675</v>
      </c>
      <c r="K22" s="2277" t="s">
        <v>677</v>
      </c>
      <c r="L22" s="2289" t="s">
        <v>677</v>
      </c>
      <c r="M22" s="2300" t="s">
        <v>722</v>
      </c>
      <c r="N22" s="2300"/>
      <c r="O22" s="3148" t="s">
        <v>1065</v>
      </c>
      <c r="P22" s="3149"/>
      <c r="Q22" s="3149"/>
      <c r="R22" s="3388"/>
      <c r="S22" s="2335"/>
      <c r="T22" s="2300"/>
      <c r="U22" s="2339"/>
      <c r="V22" s="2300"/>
      <c r="W22" s="1501"/>
      <c r="X22" s="2099"/>
      <c r="Y22" s="1501"/>
    </row>
    <row r="23" spans="1:25" s="1468" customFormat="1" x14ac:dyDescent="0.25">
      <c r="B23" s="2275" t="s">
        <v>68</v>
      </c>
      <c r="C23" s="2282"/>
      <c r="D23" s="2273"/>
      <c r="E23" s="2273"/>
      <c r="F23" s="2273"/>
      <c r="G23" s="2273"/>
      <c r="H23" s="2273"/>
      <c r="I23" s="2273"/>
      <c r="J23" s="2281" t="s">
        <v>675</v>
      </c>
      <c r="K23" s="2312" t="s">
        <v>677</v>
      </c>
      <c r="L23" s="2319" t="s">
        <v>677</v>
      </c>
      <c r="M23" s="2320" t="s">
        <v>722</v>
      </c>
      <c r="N23" s="2320" t="s">
        <v>598</v>
      </c>
      <c r="O23" s="3455" t="s">
        <v>935</v>
      </c>
      <c r="P23" s="3104"/>
      <c r="Q23" s="3104"/>
      <c r="R23" s="3456"/>
      <c r="S23" s="2335" t="s">
        <v>1354</v>
      </c>
      <c r="T23" s="2300" t="s">
        <v>667</v>
      </c>
      <c r="U23" s="2339" t="s">
        <v>1282</v>
      </c>
      <c r="V23" s="2300" t="s">
        <v>541</v>
      </c>
      <c r="W23" s="1501">
        <v>77430</v>
      </c>
      <c r="X23" s="2099">
        <v>58072.5</v>
      </c>
      <c r="Y23" s="1501">
        <v>61030</v>
      </c>
    </row>
    <row r="24" spans="1:25" s="1468" customFormat="1" x14ac:dyDescent="0.25">
      <c r="B24" s="2275" t="s">
        <v>53</v>
      </c>
      <c r="C24" s="2282"/>
      <c r="D24" s="2273"/>
      <c r="E24" s="2273"/>
      <c r="F24" s="2273"/>
      <c r="G24" s="2273"/>
      <c r="H24" s="2273"/>
      <c r="I24" s="2273"/>
      <c r="J24" s="2281" t="s">
        <v>675</v>
      </c>
      <c r="K24" s="2312" t="s">
        <v>677</v>
      </c>
      <c r="L24" s="2319" t="s">
        <v>677</v>
      </c>
      <c r="M24" s="2320" t="s">
        <v>722</v>
      </c>
      <c r="N24" s="2320" t="s">
        <v>598</v>
      </c>
      <c r="O24" s="3148" t="s">
        <v>935</v>
      </c>
      <c r="P24" s="3149"/>
      <c r="Q24" s="3149"/>
      <c r="R24" s="3388"/>
      <c r="S24" s="2335" t="s">
        <v>1354</v>
      </c>
      <c r="T24" s="2300" t="s">
        <v>667</v>
      </c>
      <c r="U24" s="2339" t="s">
        <v>1282</v>
      </c>
      <c r="V24" s="2300" t="s">
        <v>541</v>
      </c>
      <c r="W24" s="1501">
        <v>89247</v>
      </c>
      <c r="X24" s="2099">
        <v>66935.25</v>
      </c>
      <c r="Y24" s="1501">
        <v>89247</v>
      </c>
    </row>
    <row r="25" spans="1:25" s="1468" customFormat="1" x14ac:dyDescent="0.25">
      <c r="B25" s="2275" t="s">
        <v>52</v>
      </c>
      <c r="C25" s="2282"/>
      <c r="D25" s="2273"/>
      <c r="E25" s="2273"/>
      <c r="F25" s="2273"/>
      <c r="G25" s="2273"/>
      <c r="H25" s="2273"/>
      <c r="I25" s="2273"/>
      <c r="J25" s="2281" t="s">
        <v>675</v>
      </c>
      <c r="K25" s="2312" t="s">
        <v>677</v>
      </c>
      <c r="L25" s="2319" t="s">
        <v>722</v>
      </c>
      <c r="M25" s="2320" t="s">
        <v>675</v>
      </c>
      <c r="N25" s="2320" t="s">
        <v>610</v>
      </c>
      <c r="O25" s="3455" t="s">
        <v>1802</v>
      </c>
      <c r="P25" s="3104"/>
      <c r="Q25" s="3104"/>
      <c r="R25" s="3456"/>
      <c r="S25" s="2335" t="s">
        <v>1354</v>
      </c>
      <c r="T25" s="2300" t="s">
        <v>667</v>
      </c>
      <c r="U25" s="2339" t="s">
        <v>1282</v>
      </c>
      <c r="V25" s="2300" t="s">
        <v>875</v>
      </c>
      <c r="W25" s="1501">
        <v>222000</v>
      </c>
      <c r="X25" s="2099">
        <v>166500</v>
      </c>
      <c r="Y25" s="1501">
        <v>222000</v>
      </c>
    </row>
    <row r="26" spans="1:25" s="1468" customFormat="1" x14ac:dyDescent="0.25">
      <c r="A26" s="1547"/>
      <c r="B26" s="2435"/>
      <c r="C26" s="2286"/>
      <c r="D26" s="2273"/>
      <c r="E26" s="2273"/>
      <c r="F26" s="2273"/>
      <c r="G26" s="2273"/>
      <c r="H26" s="2273"/>
      <c r="I26" s="2273"/>
      <c r="J26" s="2276" t="s">
        <v>675</v>
      </c>
      <c r="K26" s="2277" t="s">
        <v>677</v>
      </c>
      <c r="L26" s="2289" t="s">
        <v>723</v>
      </c>
      <c r="M26" s="2300"/>
      <c r="N26" s="2300"/>
      <c r="O26" s="3148" t="s">
        <v>51</v>
      </c>
      <c r="P26" s="3149"/>
      <c r="Q26" s="3149"/>
      <c r="R26" s="3388"/>
      <c r="S26" s="2335"/>
      <c r="T26" s="2300"/>
      <c r="U26" s="2339"/>
      <c r="V26" s="2300"/>
      <c r="W26" s="1501"/>
      <c r="X26" s="2099"/>
      <c r="Y26" s="1501"/>
    </row>
    <row r="27" spans="1:25" s="1468" customFormat="1" x14ac:dyDescent="0.25">
      <c r="B27" s="2390"/>
      <c r="C27" s="2286"/>
      <c r="D27" s="2273"/>
      <c r="E27" s="2273"/>
      <c r="F27" s="2273"/>
      <c r="G27" s="2273"/>
      <c r="H27" s="2273"/>
      <c r="I27" s="2273"/>
      <c r="J27" s="2276" t="s">
        <v>675</v>
      </c>
      <c r="K27" s="2277" t="s">
        <v>677</v>
      </c>
      <c r="L27" s="2289" t="s">
        <v>723</v>
      </c>
      <c r="M27" s="2300" t="s">
        <v>677</v>
      </c>
      <c r="N27" s="2300"/>
      <c r="O27" s="3455" t="s">
        <v>319</v>
      </c>
      <c r="P27" s="3104"/>
      <c r="Q27" s="3104"/>
      <c r="R27" s="3456"/>
      <c r="S27" s="2335"/>
      <c r="T27" s="2300"/>
      <c r="U27" s="2339"/>
      <c r="V27" s="2300"/>
      <c r="W27" s="1501"/>
      <c r="X27" s="2099"/>
      <c r="Y27" s="1501"/>
    </row>
    <row r="28" spans="1:25" s="1468" customFormat="1" x14ac:dyDescent="0.25">
      <c r="B28" s="2275" t="s">
        <v>68</v>
      </c>
      <c r="C28" s="2282"/>
      <c r="D28" s="2273"/>
      <c r="E28" s="2273"/>
      <c r="F28" s="2273"/>
      <c r="G28" s="2273"/>
      <c r="H28" s="2273"/>
      <c r="I28" s="2273"/>
      <c r="J28" s="2281" t="s">
        <v>675</v>
      </c>
      <c r="K28" s="2312" t="s">
        <v>677</v>
      </c>
      <c r="L28" s="2319" t="s">
        <v>723</v>
      </c>
      <c r="M28" s="2320" t="s">
        <v>677</v>
      </c>
      <c r="N28" s="2320" t="s">
        <v>598</v>
      </c>
      <c r="O28" s="3148" t="s">
        <v>319</v>
      </c>
      <c r="P28" s="3149"/>
      <c r="Q28" s="3149"/>
      <c r="R28" s="3388"/>
      <c r="S28" s="2335" t="s">
        <v>1354</v>
      </c>
      <c r="T28" s="2300" t="s">
        <v>681</v>
      </c>
      <c r="U28" s="2339" t="s">
        <v>1319</v>
      </c>
      <c r="V28" s="2300" t="s">
        <v>875</v>
      </c>
      <c r="W28" s="1501">
        <v>55000</v>
      </c>
      <c r="X28" s="2099">
        <v>41250</v>
      </c>
      <c r="Y28" s="1501">
        <v>55000</v>
      </c>
    </row>
    <row r="29" spans="1:25" s="1468" customFormat="1" x14ac:dyDescent="0.25">
      <c r="B29" s="2275"/>
      <c r="C29" s="2282"/>
      <c r="D29" s="2273"/>
      <c r="E29" s="2273"/>
      <c r="F29" s="2273"/>
      <c r="G29" s="2273"/>
      <c r="H29" s="2273"/>
      <c r="I29" s="2273"/>
      <c r="J29" s="2276" t="s">
        <v>675</v>
      </c>
      <c r="K29" s="2277" t="s">
        <v>677</v>
      </c>
      <c r="L29" s="2289" t="s">
        <v>723</v>
      </c>
      <c r="M29" s="2300" t="s">
        <v>675</v>
      </c>
      <c r="N29" s="2300"/>
      <c r="O29" s="3455" t="s">
        <v>1328</v>
      </c>
      <c r="P29" s="3104"/>
      <c r="Q29" s="3104"/>
      <c r="R29" s="3456"/>
      <c r="S29" s="2335"/>
      <c r="T29" s="2300"/>
      <c r="U29" s="2339"/>
      <c r="V29" s="2300"/>
      <c r="W29" s="1501"/>
      <c r="X29" s="2099"/>
      <c r="Y29" s="1501"/>
    </row>
    <row r="30" spans="1:25" s="1468" customFormat="1" x14ac:dyDescent="0.25">
      <c r="B30" s="2275" t="s">
        <v>68</v>
      </c>
      <c r="C30" s="2282"/>
      <c r="D30" s="2273"/>
      <c r="E30" s="2273"/>
      <c r="F30" s="2273"/>
      <c r="G30" s="2273"/>
      <c r="H30" s="2273"/>
      <c r="I30" s="2273"/>
      <c r="J30" s="2281" t="s">
        <v>675</v>
      </c>
      <c r="K30" s="2312" t="s">
        <v>677</v>
      </c>
      <c r="L30" s="2319" t="s">
        <v>723</v>
      </c>
      <c r="M30" s="2320" t="s">
        <v>675</v>
      </c>
      <c r="N30" s="2320" t="s">
        <v>598</v>
      </c>
      <c r="O30" s="3148" t="s">
        <v>320</v>
      </c>
      <c r="P30" s="3149"/>
      <c r="Q30" s="3149"/>
      <c r="R30" s="3388"/>
      <c r="S30" s="2335" t="s">
        <v>1354</v>
      </c>
      <c r="T30" s="2300" t="s">
        <v>681</v>
      </c>
      <c r="U30" s="2339" t="s">
        <v>1319</v>
      </c>
      <c r="V30" s="2300" t="s">
        <v>875</v>
      </c>
      <c r="W30" s="1501">
        <v>65000</v>
      </c>
      <c r="X30" s="2099">
        <v>48750</v>
      </c>
      <c r="Y30" s="1501">
        <v>65000</v>
      </c>
    </row>
    <row r="31" spans="1:25" s="1468" customFormat="1" x14ac:dyDescent="0.25">
      <c r="B31" s="2275"/>
      <c r="C31" s="2282"/>
      <c r="D31" s="2273"/>
      <c r="E31" s="2273"/>
      <c r="F31" s="2273"/>
      <c r="G31" s="2273"/>
      <c r="H31" s="2273"/>
      <c r="I31" s="2273"/>
      <c r="J31" s="2276" t="s">
        <v>675</v>
      </c>
      <c r="K31" s="2277" t="s">
        <v>677</v>
      </c>
      <c r="L31" s="2289" t="s">
        <v>723</v>
      </c>
      <c r="M31" s="2300" t="s">
        <v>680</v>
      </c>
      <c r="N31" s="2300"/>
      <c r="O31" s="3455" t="s">
        <v>1329</v>
      </c>
      <c r="P31" s="3104"/>
      <c r="Q31" s="3104"/>
      <c r="R31" s="3456"/>
      <c r="S31" s="2335"/>
      <c r="T31" s="2300"/>
      <c r="U31" s="2339"/>
      <c r="V31" s="2300"/>
      <c r="W31" s="1501"/>
      <c r="X31" s="2099"/>
      <c r="Y31" s="1501"/>
    </row>
    <row r="32" spans="1:25" s="1468" customFormat="1" x14ac:dyDescent="0.25">
      <c r="B32" s="2275" t="s">
        <v>68</v>
      </c>
      <c r="C32" s="2282"/>
      <c r="D32" s="2273"/>
      <c r="E32" s="2273"/>
      <c r="F32" s="2273"/>
      <c r="G32" s="2273"/>
      <c r="H32" s="2273"/>
      <c r="I32" s="2273"/>
      <c r="J32" s="2281" t="s">
        <v>675</v>
      </c>
      <c r="K32" s="2312" t="s">
        <v>677</v>
      </c>
      <c r="L32" s="2319" t="s">
        <v>723</v>
      </c>
      <c r="M32" s="2320" t="s">
        <v>680</v>
      </c>
      <c r="N32" s="2320" t="s">
        <v>598</v>
      </c>
      <c r="O32" s="3148" t="s">
        <v>2267</v>
      </c>
      <c r="P32" s="3149"/>
      <c r="Q32" s="3149"/>
      <c r="R32" s="3388"/>
      <c r="S32" s="2335" t="s">
        <v>1354</v>
      </c>
      <c r="T32" s="2300" t="s">
        <v>681</v>
      </c>
      <c r="U32" s="2339" t="s">
        <v>1319</v>
      </c>
      <c r="V32" s="2300" t="s">
        <v>875</v>
      </c>
      <c r="W32" s="1501">
        <v>30000</v>
      </c>
      <c r="X32" s="2099">
        <v>22500</v>
      </c>
      <c r="Y32" s="1501">
        <v>30000</v>
      </c>
    </row>
    <row r="33" spans="2:25" s="1468" customFormat="1" x14ac:dyDescent="0.25">
      <c r="B33" s="2275"/>
      <c r="C33" s="2282"/>
      <c r="D33" s="2273"/>
      <c r="E33" s="2273"/>
      <c r="F33" s="2273"/>
      <c r="G33" s="2273"/>
      <c r="H33" s="2273"/>
      <c r="I33" s="2273"/>
      <c r="J33" s="2276" t="s">
        <v>675</v>
      </c>
      <c r="K33" s="2277" t="s">
        <v>677</v>
      </c>
      <c r="L33" s="2289" t="s">
        <v>723</v>
      </c>
      <c r="M33" s="2300" t="s">
        <v>722</v>
      </c>
      <c r="N33" s="2300"/>
      <c r="O33" s="3455" t="s">
        <v>1880</v>
      </c>
      <c r="P33" s="3104"/>
      <c r="Q33" s="3104"/>
      <c r="R33" s="3456"/>
      <c r="S33" s="2335"/>
      <c r="T33" s="2300"/>
      <c r="U33" s="2339"/>
      <c r="V33" s="2300"/>
      <c r="W33" s="1501"/>
      <c r="X33" s="2099"/>
      <c r="Y33" s="1501"/>
    </row>
    <row r="34" spans="2:25" s="1468" customFormat="1" x14ac:dyDescent="0.25">
      <c r="B34" s="2275" t="s">
        <v>68</v>
      </c>
      <c r="C34" s="2282"/>
      <c r="D34" s="2273"/>
      <c r="E34" s="2273"/>
      <c r="F34" s="2273"/>
      <c r="G34" s="2273"/>
      <c r="H34" s="2273"/>
      <c r="I34" s="2273"/>
      <c r="J34" s="2281" t="s">
        <v>675</v>
      </c>
      <c r="K34" s="2312" t="s">
        <v>677</v>
      </c>
      <c r="L34" s="2319" t="s">
        <v>723</v>
      </c>
      <c r="M34" s="2320" t="s">
        <v>722</v>
      </c>
      <c r="N34" s="2320" t="s">
        <v>598</v>
      </c>
      <c r="O34" s="3148" t="s">
        <v>1881</v>
      </c>
      <c r="P34" s="3149"/>
      <c r="Q34" s="3149"/>
      <c r="R34" s="3388"/>
      <c r="S34" s="2335" t="s">
        <v>1354</v>
      </c>
      <c r="T34" s="2300" t="s">
        <v>681</v>
      </c>
      <c r="U34" s="2339" t="s">
        <v>1319</v>
      </c>
      <c r="V34" s="2300" t="s">
        <v>875</v>
      </c>
      <c r="W34" s="1501"/>
      <c r="X34" s="2099"/>
      <c r="Y34" s="1501"/>
    </row>
    <row r="35" spans="2:25" s="1468" customFormat="1" x14ac:dyDescent="0.25">
      <c r="B35" s="2405"/>
      <c r="C35" s="2286"/>
      <c r="D35" s="2273"/>
      <c r="E35" s="2273"/>
      <c r="F35" s="2273"/>
      <c r="G35" s="2273"/>
      <c r="H35" s="2273"/>
      <c r="I35" s="2273"/>
      <c r="J35" s="2276" t="s">
        <v>675</v>
      </c>
      <c r="K35" s="2277" t="s">
        <v>675</v>
      </c>
      <c r="L35" s="2289"/>
      <c r="M35" s="2300"/>
      <c r="N35" s="2320"/>
      <c r="O35" s="3455" t="s">
        <v>733</v>
      </c>
      <c r="P35" s="3104"/>
      <c r="Q35" s="3104"/>
      <c r="R35" s="3456"/>
      <c r="S35" s="2335"/>
      <c r="T35" s="2300"/>
      <c r="U35" s="2339"/>
      <c r="V35" s="2300"/>
      <c r="W35" s="1501"/>
      <c r="X35" s="2099"/>
      <c r="Y35" s="1501"/>
    </row>
    <row r="36" spans="2:25" s="1468" customFormat="1" x14ac:dyDescent="0.25">
      <c r="B36" s="2405"/>
      <c r="C36" s="2286"/>
      <c r="D36" s="2273"/>
      <c r="E36" s="2273"/>
      <c r="F36" s="2273"/>
      <c r="G36" s="2273"/>
      <c r="H36" s="2273"/>
      <c r="I36" s="2273"/>
      <c r="J36" s="2276" t="s">
        <v>675</v>
      </c>
      <c r="K36" s="2277" t="s">
        <v>675</v>
      </c>
      <c r="L36" s="2289" t="s">
        <v>677</v>
      </c>
      <c r="M36" s="2300"/>
      <c r="N36" s="2320"/>
      <c r="O36" s="3148" t="s">
        <v>159</v>
      </c>
      <c r="P36" s="3149"/>
      <c r="Q36" s="3149"/>
      <c r="R36" s="3388"/>
      <c r="S36" s="2335"/>
      <c r="T36" s="2300"/>
      <c r="U36" s="2339"/>
      <c r="V36" s="2300"/>
      <c r="W36" s="1501"/>
      <c r="X36" s="2099"/>
      <c r="Y36" s="1501"/>
    </row>
    <row r="37" spans="2:25" s="1468" customFormat="1" x14ac:dyDescent="0.25">
      <c r="B37" s="2405"/>
      <c r="C37" s="2286"/>
      <c r="D37" s="2273"/>
      <c r="E37" s="2273"/>
      <c r="F37" s="2273"/>
      <c r="G37" s="2273"/>
      <c r="H37" s="2273"/>
      <c r="I37" s="2273"/>
      <c r="J37" s="2276" t="s">
        <v>675</v>
      </c>
      <c r="K37" s="2277" t="s">
        <v>677</v>
      </c>
      <c r="L37" s="2289" t="s">
        <v>677</v>
      </c>
      <c r="M37" s="2300" t="s">
        <v>675</v>
      </c>
      <c r="N37" s="2320"/>
      <c r="O37" s="3455" t="s">
        <v>1330</v>
      </c>
      <c r="P37" s="3104"/>
      <c r="Q37" s="3104"/>
      <c r="R37" s="3456"/>
      <c r="S37" s="2335"/>
      <c r="T37" s="2300"/>
      <c r="U37" s="2339"/>
      <c r="V37" s="2300"/>
      <c r="W37" s="1501"/>
      <c r="X37" s="2099"/>
      <c r="Y37" s="1501"/>
    </row>
    <row r="38" spans="2:25" s="1468" customFormat="1" x14ac:dyDescent="0.25">
      <c r="B38" s="2410" t="s">
        <v>53</v>
      </c>
      <c r="C38" s="2286"/>
      <c r="D38" s="2273"/>
      <c r="E38" s="2273"/>
      <c r="F38" s="2273"/>
      <c r="G38" s="2273"/>
      <c r="H38" s="2273"/>
      <c r="I38" s="2273"/>
      <c r="J38" s="2281" t="s">
        <v>675</v>
      </c>
      <c r="K38" s="2312" t="s">
        <v>675</v>
      </c>
      <c r="L38" s="2319" t="s">
        <v>677</v>
      </c>
      <c r="M38" s="2320" t="s">
        <v>675</v>
      </c>
      <c r="N38" s="2320" t="s">
        <v>598</v>
      </c>
      <c r="O38" s="3148" t="s">
        <v>321</v>
      </c>
      <c r="P38" s="3149"/>
      <c r="Q38" s="3149"/>
      <c r="R38" s="3388"/>
      <c r="S38" s="2335" t="s">
        <v>1354</v>
      </c>
      <c r="T38" s="2300" t="s">
        <v>668</v>
      </c>
      <c r="U38" s="2339" t="s">
        <v>1320</v>
      </c>
      <c r="V38" s="2300" t="s">
        <v>1283</v>
      </c>
      <c r="W38" s="1501">
        <v>5000</v>
      </c>
      <c r="X38" s="2099">
        <v>3750</v>
      </c>
      <c r="Y38" s="1501">
        <v>5000</v>
      </c>
    </row>
    <row r="39" spans="2:25" s="1468" customFormat="1" x14ac:dyDescent="0.25">
      <c r="B39" s="2410"/>
      <c r="C39" s="2286"/>
      <c r="D39" s="2273"/>
      <c r="E39" s="2273"/>
      <c r="F39" s="2273"/>
      <c r="G39" s="2273"/>
      <c r="H39" s="2273"/>
      <c r="I39" s="2273"/>
      <c r="J39" s="2276" t="s">
        <v>675</v>
      </c>
      <c r="K39" s="2277" t="s">
        <v>675</v>
      </c>
      <c r="L39" s="2289" t="s">
        <v>677</v>
      </c>
      <c r="M39" s="2300" t="s">
        <v>680</v>
      </c>
      <c r="N39" s="2300"/>
      <c r="O39" s="3455" t="s">
        <v>55</v>
      </c>
      <c r="P39" s="3104"/>
      <c r="Q39" s="3104"/>
      <c r="R39" s="3456"/>
      <c r="S39" s="2335"/>
      <c r="T39" s="2300"/>
      <c r="U39" s="2339"/>
      <c r="V39" s="2300"/>
      <c r="W39" s="1501"/>
      <c r="X39" s="2099"/>
      <c r="Y39" s="1501"/>
    </row>
    <row r="40" spans="2:25" s="1468" customFormat="1" x14ac:dyDescent="0.25">
      <c r="B40" s="2410" t="s">
        <v>53</v>
      </c>
      <c r="C40" s="2286"/>
      <c r="D40" s="2273"/>
      <c r="E40" s="2273"/>
      <c r="F40" s="2273"/>
      <c r="G40" s="2273"/>
      <c r="H40" s="2273"/>
      <c r="I40" s="2273"/>
      <c r="J40" s="2281" t="s">
        <v>675</v>
      </c>
      <c r="K40" s="2312" t="s">
        <v>675</v>
      </c>
      <c r="L40" s="2319" t="s">
        <v>677</v>
      </c>
      <c r="M40" s="2320" t="s">
        <v>680</v>
      </c>
      <c r="N40" s="2320" t="s">
        <v>598</v>
      </c>
      <c r="O40" s="3148" t="s">
        <v>55</v>
      </c>
      <c r="P40" s="3149"/>
      <c r="Q40" s="3149"/>
      <c r="R40" s="3388"/>
      <c r="S40" s="2335" t="s">
        <v>1354</v>
      </c>
      <c r="T40" s="2300" t="s">
        <v>668</v>
      </c>
      <c r="U40" s="2339" t="s">
        <v>1320</v>
      </c>
      <c r="V40" s="2300" t="s">
        <v>1283</v>
      </c>
      <c r="W40" s="1501">
        <v>10000</v>
      </c>
      <c r="X40" s="2099">
        <v>7500</v>
      </c>
      <c r="Y40" s="1501">
        <v>10000</v>
      </c>
    </row>
    <row r="41" spans="2:25" s="1468" customFormat="1" x14ac:dyDescent="0.25">
      <c r="B41" s="2410"/>
      <c r="C41" s="2286"/>
      <c r="D41" s="2273"/>
      <c r="E41" s="2273"/>
      <c r="F41" s="2273"/>
      <c r="G41" s="2273"/>
      <c r="H41" s="2273"/>
      <c r="I41" s="2273"/>
      <c r="J41" s="2276" t="s">
        <v>675</v>
      </c>
      <c r="K41" s="2277" t="s">
        <v>675</v>
      </c>
      <c r="L41" s="2289">
        <v>2</v>
      </c>
      <c r="M41" s="2300"/>
      <c r="N41" s="2320"/>
      <c r="O41" s="3455" t="s">
        <v>277</v>
      </c>
      <c r="P41" s="3104"/>
      <c r="Q41" s="3104"/>
      <c r="R41" s="3456"/>
      <c r="S41" s="2335"/>
      <c r="T41" s="2300"/>
      <c r="U41" s="2339"/>
      <c r="V41" s="2436"/>
      <c r="W41" s="2419"/>
      <c r="X41" s="2099"/>
      <c r="Y41" s="2419"/>
    </row>
    <row r="42" spans="2:25" s="1468" customFormat="1" x14ac:dyDescent="0.25">
      <c r="B42" s="2410"/>
      <c r="C42" s="2286"/>
      <c r="D42" s="2273"/>
      <c r="E42" s="2273"/>
      <c r="F42" s="2273"/>
      <c r="G42" s="2273"/>
      <c r="H42" s="2273"/>
      <c r="I42" s="2273"/>
      <c r="J42" s="2276" t="s">
        <v>675</v>
      </c>
      <c r="K42" s="2277" t="s">
        <v>675</v>
      </c>
      <c r="L42" s="2289" t="s">
        <v>675</v>
      </c>
      <c r="M42" s="2300" t="s">
        <v>675</v>
      </c>
      <c r="N42" s="2320"/>
      <c r="O42" s="3148" t="s">
        <v>322</v>
      </c>
      <c r="P42" s="3149"/>
      <c r="Q42" s="3149"/>
      <c r="R42" s="3388"/>
      <c r="S42" s="2335"/>
      <c r="T42" s="2300"/>
      <c r="U42" s="2339"/>
      <c r="V42" s="2436"/>
      <c r="W42" s="2419"/>
      <c r="X42" s="2099"/>
      <c r="Y42" s="2419"/>
    </row>
    <row r="43" spans="2:25" s="1468" customFormat="1" x14ac:dyDescent="0.25">
      <c r="B43" s="2410" t="s">
        <v>53</v>
      </c>
      <c r="C43" s="2286"/>
      <c r="D43" s="2273"/>
      <c r="E43" s="2273"/>
      <c r="F43" s="2273"/>
      <c r="G43" s="2273"/>
      <c r="H43" s="2273"/>
      <c r="I43" s="2273"/>
      <c r="J43" s="2281" t="s">
        <v>675</v>
      </c>
      <c r="K43" s="2312" t="s">
        <v>675</v>
      </c>
      <c r="L43" s="2319">
        <v>2</v>
      </c>
      <c r="M43" s="2320" t="s">
        <v>675</v>
      </c>
      <c r="N43" s="2320" t="s">
        <v>598</v>
      </c>
      <c r="O43" s="3455" t="s">
        <v>322</v>
      </c>
      <c r="P43" s="3104"/>
      <c r="Q43" s="3104"/>
      <c r="R43" s="3456"/>
      <c r="S43" s="2335" t="s">
        <v>1354</v>
      </c>
      <c r="T43" s="2300" t="s">
        <v>668</v>
      </c>
      <c r="U43" s="2339" t="s">
        <v>1320</v>
      </c>
      <c r="V43" s="2300" t="s">
        <v>1283</v>
      </c>
      <c r="W43" s="1501">
        <v>5000</v>
      </c>
      <c r="X43" s="2099">
        <v>3750</v>
      </c>
      <c r="Y43" s="1501">
        <v>5000</v>
      </c>
    </row>
    <row r="44" spans="2:25" s="1468" customFormat="1" x14ac:dyDescent="0.25">
      <c r="B44" s="2405"/>
      <c r="C44" s="2286"/>
      <c r="D44" s="2273"/>
      <c r="E44" s="2273"/>
      <c r="F44" s="2273"/>
      <c r="G44" s="2273"/>
      <c r="H44" s="2273"/>
      <c r="I44" s="2273"/>
      <c r="J44" s="2276" t="s">
        <v>675</v>
      </c>
      <c r="K44" s="2277" t="s">
        <v>675</v>
      </c>
      <c r="L44" s="2289" t="s">
        <v>680</v>
      </c>
      <c r="M44" s="2300"/>
      <c r="N44" s="2320"/>
      <c r="O44" s="3148" t="s">
        <v>141</v>
      </c>
      <c r="P44" s="3149"/>
      <c r="Q44" s="3149"/>
      <c r="R44" s="3388"/>
      <c r="S44" s="2335"/>
      <c r="T44" s="2300"/>
      <c r="U44" s="2339"/>
      <c r="V44" s="2300"/>
      <c r="W44" s="1501"/>
      <c r="X44" s="2099"/>
      <c r="Y44" s="1501"/>
    </row>
    <row r="45" spans="2:25" s="1468" customFormat="1" x14ac:dyDescent="0.25">
      <c r="B45" s="2405"/>
      <c r="C45" s="2296"/>
      <c r="D45" s="2315"/>
      <c r="E45" s="2315"/>
      <c r="F45" s="2315"/>
      <c r="G45" s="2315"/>
      <c r="H45" s="2315"/>
      <c r="I45" s="2315"/>
      <c r="J45" s="2338" t="s">
        <v>675</v>
      </c>
      <c r="K45" s="2426" t="s">
        <v>675</v>
      </c>
      <c r="L45" s="2289" t="s">
        <v>680</v>
      </c>
      <c r="M45" s="2300" t="s">
        <v>677</v>
      </c>
      <c r="N45" s="2320"/>
      <c r="O45" s="3455" t="s">
        <v>1331</v>
      </c>
      <c r="P45" s="3104"/>
      <c r="Q45" s="3104"/>
      <c r="R45" s="3456"/>
      <c r="S45" s="2331"/>
      <c r="T45" s="2334"/>
      <c r="U45" s="2332"/>
      <c r="V45" s="2300"/>
      <c r="W45" s="1501"/>
      <c r="X45" s="2099"/>
      <c r="Y45" s="1501"/>
    </row>
    <row r="46" spans="2:25" s="1468" customFormat="1" ht="16.5" thickBot="1" x14ac:dyDescent="0.3">
      <c r="B46" s="2410" t="s">
        <v>68</v>
      </c>
      <c r="C46" s="2437"/>
      <c r="D46" s="2383"/>
      <c r="E46" s="2383"/>
      <c r="F46" s="2383"/>
      <c r="G46" s="2383"/>
      <c r="H46" s="2383"/>
      <c r="I46" s="2383"/>
      <c r="J46" s="2348" t="s">
        <v>675</v>
      </c>
      <c r="K46" s="2427" t="s">
        <v>675</v>
      </c>
      <c r="L46" s="2319" t="s">
        <v>680</v>
      </c>
      <c r="M46" s="2320" t="s">
        <v>677</v>
      </c>
      <c r="N46" s="2320" t="s">
        <v>598</v>
      </c>
      <c r="O46" s="3148" t="s">
        <v>142</v>
      </c>
      <c r="P46" s="3149"/>
      <c r="Q46" s="3149"/>
      <c r="R46" s="3388"/>
      <c r="S46" s="2438" t="s">
        <v>1354</v>
      </c>
      <c r="T46" s="2325" t="s">
        <v>681</v>
      </c>
      <c r="U46" s="2794" t="s">
        <v>1319</v>
      </c>
      <c r="V46" s="2439" t="s">
        <v>875</v>
      </c>
      <c r="W46" s="1537">
        <v>5000</v>
      </c>
      <c r="X46" s="2099">
        <v>3750</v>
      </c>
      <c r="Y46" s="1501">
        <v>5000</v>
      </c>
    </row>
    <row r="47" spans="2:25" s="1468" customFormat="1" x14ac:dyDescent="0.25">
      <c r="B47" s="2405"/>
      <c r="C47" s="2296"/>
      <c r="D47" s="2315"/>
      <c r="E47" s="2315"/>
      <c r="F47" s="2315"/>
      <c r="G47" s="2315"/>
      <c r="H47" s="2315"/>
      <c r="I47" s="2315"/>
      <c r="J47" s="2338" t="s">
        <v>675</v>
      </c>
      <c r="K47" s="2426" t="s">
        <v>675</v>
      </c>
      <c r="L47" s="2289" t="s">
        <v>723</v>
      </c>
      <c r="M47" s="2300"/>
      <c r="N47" s="2320"/>
      <c r="O47" s="3455" t="s">
        <v>986</v>
      </c>
      <c r="P47" s="3104"/>
      <c r="Q47" s="3104"/>
      <c r="R47" s="3456"/>
      <c r="S47" s="2440"/>
      <c r="T47" s="2441"/>
      <c r="U47" s="2442"/>
      <c r="V47" s="2313"/>
      <c r="W47" s="1501"/>
      <c r="X47" s="2099"/>
      <c r="Y47" s="1501"/>
    </row>
    <row r="48" spans="2:25" s="1468" customFormat="1" x14ac:dyDescent="0.25">
      <c r="B48" s="2410" t="s">
        <v>54</v>
      </c>
      <c r="C48" s="2296"/>
      <c r="D48" s="2315"/>
      <c r="E48" s="2315"/>
      <c r="F48" s="2315"/>
      <c r="G48" s="2315"/>
      <c r="H48" s="2315"/>
      <c r="I48" s="2315"/>
      <c r="J48" s="2297" t="s">
        <v>675</v>
      </c>
      <c r="K48" s="2298" t="s">
        <v>675</v>
      </c>
      <c r="L48" s="2319" t="s">
        <v>723</v>
      </c>
      <c r="M48" s="2320" t="s">
        <v>734</v>
      </c>
      <c r="N48" s="2320" t="s">
        <v>598</v>
      </c>
      <c r="O48" s="3148" t="s">
        <v>1776</v>
      </c>
      <c r="P48" s="3149"/>
      <c r="Q48" s="3149"/>
      <c r="R48" s="3388"/>
      <c r="S48" s="2349" t="s">
        <v>1354</v>
      </c>
      <c r="T48" s="2313" t="s">
        <v>681</v>
      </c>
      <c r="U48" s="2791" t="s">
        <v>1773</v>
      </c>
      <c r="V48" s="2313" t="s">
        <v>875</v>
      </c>
      <c r="W48" s="1501">
        <v>50000</v>
      </c>
      <c r="X48" s="2099">
        <v>37500</v>
      </c>
      <c r="Y48" s="1501">
        <v>50000</v>
      </c>
    </row>
    <row r="49" spans="1:71" s="1468" customFormat="1" ht="16.5" thickBot="1" x14ac:dyDescent="0.3">
      <c r="B49" s="2410"/>
      <c r="C49" s="2437"/>
      <c r="D49" s="2383"/>
      <c r="E49" s="2383"/>
      <c r="F49" s="2383"/>
      <c r="G49" s="2383"/>
      <c r="H49" s="2383"/>
      <c r="I49" s="2383"/>
      <c r="J49" s="2348"/>
      <c r="K49" s="2427"/>
      <c r="L49" s="2319"/>
      <c r="M49" s="2320"/>
      <c r="N49" s="2320"/>
      <c r="O49" s="2443"/>
      <c r="P49" s="1478"/>
      <c r="Q49" s="2444"/>
      <c r="R49" s="2444"/>
      <c r="S49" s="2438"/>
      <c r="T49" s="2325"/>
      <c r="U49" s="2794"/>
      <c r="V49" s="2439"/>
      <c r="W49" s="1537"/>
      <c r="X49" s="2099"/>
      <c r="Y49" s="1537"/>
    </row>
    <row r="50" spans="1:71" s="1888" customFormat="1" ht="15.75" thickBot="1" x14ac:dyDescent="0.3">
      <c r="A50" s="1468"/>
      <c r="B50" s="3767"/>
      <c r="C50" s="3767"/>
      <c r="D50" s="2259"/>
      <c r="E50" s="2259"/>
      <c r="F50" s="2259"/>
      <c r="G50" s="2259"/>
      <c r="H50" s="2259"/>
      <c r="I50" s="2259"/>
      <c r="J50" s="2259"/>
      <c r="K50" s="2259"/>
      <c r="L50" s="2259"/>
      <c r="M50" s="2259"/>
      <c r="N50" s="2259"/>
      <c r="O50" s="2259"/>
      <c r="P50" s="2259"/>
      <c r="Q50" s="2259"/>
      <c r="R50" s="2259"/>
      <c r="S50" s="2261"/>
      <c r="T50" s="2261"/>
      <c r="U50" s="2261"/>
      <c r="V50" s="2262"/>
      <c r="W50" s="1756">
        <f>SUM(W17:W49)</f>
        <v>2769701.04</v>
      </c>
      <c r="X50" s="1889">
        <f>SUM(X17:X49)</f>
        <v>2077275.78</v>
      </c>
      <c r="Y50" s="1756">
        <f>SUM(Y17:Y49)</f>
        <v>3088909</v>
      </c>
      <c r="Z50" s="1468"/>
      <c r="AA50" s="1468"/>
      <c r="AB50" s="1468"/>
      <c r="AC50" s="1468"/>
      <c r="AD50" s="1468"/>
      <c r="AE50" s="1468"/>
      <c r="AF50" s="1468"/>
      <c r="AG50" s="1468"/>
      <c r="AH50" s="1468"/>
      <c r="AI50" s="1468"/>
      <c r="AJ50" s="1468"/>
      <c r="AK50" s="1468"/>
      <c r="AL50" s="1468"/>
      <c r="AM50" s="1468"/>
      <c r="AN50" s="1468"/>
      <c r="AO50" s="1468"/>
      <c r="AP50" s="1468"/>
      <c r="AQ50" s="1468"/>
      <c r="AR50" s="1468"/>
      <c r="AS50" s="1468"/>
      <c r="AT50" s="1468"/>
      <c r="AU50" s="1468"/>
      <c r="AV50" s="1468"/>
      <c r="AW50" s="1468"/>
      <c r="AX50" s="1468"/>
      <c r="AY50" s="1468"/>
      <c r="AZ50" s="1468"/>
      <c r="BA50" s="1468"/>
      <c r="BB50" s="1468"/>
      <c r="BC50" s="1468"/>
      <c r="BD50" s="1468"/>
      <c r="BE50" s="1468"/>
      <c r="BF50" s="1468"/>
      <c r="BG50" s="1468"/>
      <c r="BH50" s="1468"/>
      <c r="BI50" s="1468"/>
      <c r="BJ50" s="1468"/>
      <c r="BK50" s="1468"/>
      <c r="BL50" s="1468"/>
      <c r="BM50" s="1468"/>
      <c r="BN50" s="1468"/>
      <c r="BO50" s="1468"/>
      <c r="BP50" s="1468"/>
      <c r="BQ50" s="1468"/>
      <c r="BR50" s="1468"/>
      <c r="BS50" s="1468"/>
    </row>
    <row r="51" spans="1:71" x14ac:dyDescent="0.25">
      <c r="B51" s="60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1546"/>
      <c r="AA51" s="1468"/>
      <c r="AB51" s="1468"/>
      <c r="AC51" s="1468"/>
      <c r="AD51" s="1468"/>
      <c r="AE51" s="1468"/>
      <c r="AF51" s="1468"/>
      <c r="AG51" s="1468"/>
      <c r="AH51" s="1468"/>
      <c r="AI51" s="1468"/>
      <c r="AJ51" s="1468"/>
      <c r="AK51" s="1468"/>
      <c r="AL51" s="1468"/>
      <c r="AM51" s="1468"/>
      <c r="AN51" s="1468"/>
      <c r="AO51" s="1468"/>
      <c r="AP51" s="1468"/>
      <c r="AQ51" s="1468"/>
      <c r="AR51" s="1468"/>
      <c r="AS51" s="1468"/>
      <c r="AT51" s="1468"/>
      <c r="AU51" s="1468"/>
      <c r="AV51" s="1468"/>
      <c r="AW51" s="1468"/>
      <c r="AX51" s="1468"/>
      <c r="AY51" s="1468"/>
      <c r="AZ51" s="1468"/>
      <c r="BA51" s="1468"/>
      <c r="BB51" s="1468"/>
      <c r="BC51" s="1468"/>
      <c r="BD51" s="1468"/>
      <c r="BE51" s="1468"/>
      <c r="BF51" s="1468"/>
      <c r="BG51" s="1468"/>
      <c r="BH51" s="1468"/>
      <c r="BI51" s="1468"/>
      <c r="BJ51" s="1468"/>
      <c r="BK51" s="1468"/>
      <c r="BL51" s="1468"/>
      <c r="BM51" s="1468"/>
      <c r="BN51" s="1468"/>
      <c r="BO51" s="1468"/>
      <c r="BP51" s="1468"/>
      <c r="BQ51" s="1468"/>
      <c r="BR51" s="1468"/>
      <c r="BS51" s="1468"/>
    </row>
    <row r="52" spans="1:71" x14ac:dyDescent="0.25">
      <c r="B52" s="5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1547"/>
      <c r="AA52" s="1468"/>
      <c r="AB52" s="1468"/>
      <c r="AC52" s="1468"/>
      <c r="AD52" s="1468"/>
      <c r="AE52" s="1468"/>
      <c r="AF52" s="1468"/>
      <c r="AG52" s="1468"/>
      <c r="AH52" s="1468"/>
      <c r="AI52" s="1468"/>
      <c r="AJ52" s="1468"/>
      <c r="AK52" s="1468"/>
      <c r="AL52" s="1468"/>
      <c r="AM52" s="1468"/>
      <c r="AN52" s="1468"/>
      <c r="AO52" s="1468"/>
      <c r="AP52" s="1468"/>
      <c r="AQ52" s="1468"/>
      <c r="AR52" s="1468"/>
      <c r="AS52" s="1468"/>
      <c r="AT52" s="1468"/>
      <c r="AU52" s="1468"/>
      <c r="AV52" s="1468"/>
      <c r="AW52" s="1468"/>
      <c r="AX52" s="1468"/>
      <c r="AY52" s="1468"/>
      <c r="AZ52" s="1468"/>
      <c r="BA52" s="1468"/>
      <c r="BB52" s="1468"/>
      <c r="BC52" s="1468"/>
      <c r="BD52" s="1468"/>
      <c r="BE52" s="1468"/>
      <c r="BF52" s="1468"/>
      <c r="BG52" s="1468"/>
      <c r="BH52" s="1468"/>
      <c r="BI52" s="1468"/>
      <c r="BJ52" s="1468"/>
      <c r="BK52" s="1468"/>
      <c r="BL52" s="1468"/>
      <c r="BM52" s="1468"/>
      <c r="BN52" s="1468"/>
      <c r="BO52" s="1468"/>
      <c r="BP52" s="1468"/>
      <c r="BQ52" s="1468"/>
      <c r="BR52" s="1468"/>
      <c r="BS52" s="1468"/>
    </row>
    <row r="53" spans="1:71" x14ac:dyDescent="0.25">
      <c r="B53" s="55"/>
      <c r="C53" s="4"/>
      <c r="D53" s="4"/>
      <c r="E53" s="4"/>
      <c r="F53" s="4"/>
      <c r="G53" s="4"/>
      <c r="H53" s="4"/>
      <c r="I53" s="2"/>
      <c r="J53" s="2"/>
      <c r="K53" s="2"/>
      <c r="L53" s="2"/>
      <c r="M53" s="2"/>
      <c r="N53" s="2"/>
      <c r="O53" s="4"/>
      <c r="P53" s="4"/>
      <c r="Q53" s="4"/>
      <c r="R53" s="4"/>
      <c r="S53" s="2"/>
      <c r="T53" s="2"/>
      <c r="U53" s="2"/>
      <c r="V53" s="2"/>
      <c r="W53" s="4"/>
      <c r="X53" s="4"/>
      <c r="Y53" s="1547"/>
      <c r="AA53" s="1468"/>
      <c r="AB53" s="1468"/>
      <c r="AC53" s="1468"/>
      <c r="AD53" s="1468"/>
      <c r="AE53" s="1468"/>
      <c r="AF53" s="1468"/>
      <c r="AG53" s="1468"/>
      <c r="AH53" s="1468"/>
      <c r="AI53" s="1468"/>
      <c r="AJ53" s="1468"/>
      <c r="AK53" s="1468"/>
      <c r="AL53" s="1468"/>
      <c r="AM53" s="1468"/>
      <c r="AN53" s="1468"/>
      <c r="AO53" s="1468"/>
      <c r="AP53" s="1468"/>
      <c r="AQ53" s="1468"/>
      <c r="AR53" s="1468"/>
      <c r="AS53" s="1468"/>
      <c r="AT53" s="1468"/>
      <c r="AU53" s="1468"/>
      <c r="AV53" s="1468"/>
      <c r="AW53" s="1468"/>
      <c r="AX53" s="1468"/>
      <c r="AY53" s="1468"/>
      <c r="AZ53" s="1468"/>
      <c r="BA53" s="1468"/>
      <c r="BB53" s="1468"/>
      <c r="BC53" s="1468"/>
      <c r="BD53" s="1468"/>
      <c r="BE53" s="1468"/>
      <c r="BF53" s="1468"/>
      <c r="BG53" s="1468"/>
      <c r="BH53" s="1468"/>
      <c r="BI53" s="1468"/>
      <c r="BJ53" s="1468"/>
      <c r="BK53" s="1468"/>
      <c r="BL53" s="1468"/>
      <c r="BM53" s="1468"/>
      <c r="BN53" s="1468"/>
      <c r="BO53" s="1468"/>
      <c r="BP53" s="1468"/>
      <c r="BQ53" s="1468"/>
      <c r="BR53" s="1468"/>
      <c r="BS53" s="1468"/>
    </row>
    <row r="54" spans="1:71" x14ac:dyDescent="0.25">
      <c r="B54" s="55"/>
      <c r="C54" s="3131" t="s">
        <v>28</v>
      </c>
      <c r="D54" s="3131"/>
      <c r="E54" s="3131"/>
      <c r="F54" s="3131"/>
      <c r="G54" s="3131"/>
      <c r="H54" s="3131"/>
      <c r="I54" s="26"/>
      <c r="J54" s="26"/>
      <c r="K54" s="26"/>
      <c r="L54" s="26"/>
      <c r="M54" s="26"/>
      <c r="N54" s="26"/>
      <c r="O54" s="3000" t="s">
        <v>909</v>
      </c>
      <c r="P54" s="3000"/>
      <c r="Q54" s="3000"/>
      <c r="R54" s="26"/>
      <c r="S54" s="26"/>
      <c r="T54" s="26"/>
      <c r="U54" s="26"/>
      <c r="V54" s="26"/>
      <c r="W54" s="3000" t="s">
        <v>12</v>
      </c>
      <c r="X54" s="3000"/>
      <c r="Y54" s="1547"/>
      <c r="AA54" s="1468"/>
      <c r="AB54" s="1468"/>
      <c r="AC54" s="1468"/>
      <c r="AD54" s="1468"/>
      <c r="AE54" s="1468"/>
      <c r="AF54" s="1468"/>
      <c r="AG54" s="1468"/>
      <c r="AH54" s="1468"/>
      <c r="AI54" s="1468"/>
      <c r="AJ54" s="1468"/>
      <c r="AK54" s="1468"/>
      <c r="AL54" s="1468"/>
      <c r="AM54" s="1468"/>
      <c r="AN54" s="1468"/>
      <c r="AO54" s="1468"/>
      <c r="AP54" s="1468"/>
      <c r="AQ54" s="1468"/>
      <c r="AR54" s="1468"/>
      <c r="AS54" s="1468"/>
      <c r="AT54" s="1468"/>
      <c r="AU54" s="1468"/>
      <c r="AV54" s="1468"/>
      <c r="AW54" s="1468"/>
      <c r="AX54" s="1468"/>
      <c r="AY54" s="1468"/>
      <c r="AZ54" s="1468"/>
      <c r="BA54" s="1468"/>
      <c r="BB54" s="1468"/>
      <c r="BC54" s="1468"/>
      <c r="BD54" s="1468"/>
      <c r="BE54" s="1468"/>
      <c r="BF54" s="1468"/>
      <c r="BG54" s="1468"/>
      <c r="BH54" s="1468"/>
      <c r="BI54" s="1468"/>
      <c r="BJ54" s="1468"/>
      <c r="BK54" s="1468"/>
      <c r="BL54" s="1468"/>
      <c r="BM54" s="1468"/>
      <c r="BN54" s="1468"/>
      <c r="BO54" s="1468"/>
      <c r="BP54" s="1468"/>
      <c r="BQ54" s="1468"/>
      <c r="BR54" s="1468"/>
      <c r="BS54" s="1468"/>
    </row>
    <row r="55" spans="1:71" ht="15.75" thickBot="1" x14ac:dyDescent="0.3">
      <c r="B55" s="63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1548"/>
    </row>
    <row r="56" spans="1:71" x14ac:dyDescent="0.25">
      <c r="Y56" s="1468">
        <v>75</v>
      </c>
    </row>
  </sheetData>
  <mergeCells count="71">
    <mergeCell ref="B50:C50"/>
    <mergeCell ref="W12:W15"/>
    <mergeCell ref="X12:X15"/>
    <mergeCell ref="Y12:Y15"/>
    <mergeCell ref="S11:S15"/>
    <mergeCell ref="L12:L15"/>
    <mergeCell ref="M12:M15"/>
    <mergeCell ref="N12:N15"/>
    <mergeCell ref="O13:R13"/>
    <mergeCell ref="O16:R16"/>
    <mergeCell ref="T11:T15"/>
    <mergeCell ref="V11:V15"/>
    <mergeCell ref="U11:U15"/>
    <mergeCell ref="J11:N11"/>
    <mergeCell ref="O18:R18"/>
    <mergeCell ref="O17:R17"/>
    <mergeCell ref="B1:Y1"/>
    <mergeCell ref="B2:Y2"/>
    <mergeCell ref="B3:Y3"/>
    <mergeCell ref="B4:Y4"/>
    <mergeCell ref="W11:X11"/>
    <mergeCell ref="B9:G9"/>
    <mergeCell ref="B5:D5"/>
    <mergeCell ref="E6:H6"/>
    <mergeCell ref="W5:X5"/>
    <mergeCell ref="W54:X54"/>
    <mergeCell ref="O54:Q54"/>
    <mergeCell ref="C54:H54"/>
    <mergeCell ref="L9:U9"/>
    <mergeCell ref="B7:Y7"/>
    <mergeCell ref="B11:B15"/>
    <mergeCell ref="C11:C15"/>
    <mergeCell ref="D12:D15"/>
    <mergeCell ref="E12:E15"/>
    <mergeCell ref="F12:F15"/>
    <mergeCell ref="G12:G15"/>
    <mergeCell ref="H12:H15"/>
    <mergeCell ref="I11:I15"/>
    <mergeCell ref="J12:J15"/>
    <mergeCell ref="K12:K15"/>
    <mergeCell ref="D11:H11"/>
    <mergeCell ref="O19:R19"/>
    <mergeCell ref="O20:R20"/>
    <mergeCell ref="O21:R21"/>
    <mergeCell ref="O22:R22"/>
    <mergeCell ref="O23:R23"/>
    <mergeCell ref="O24:R24"/>
    <mergeCell ref="O25:R25"/>
    <mergeCell ref="O26:R26"/>
    <mergeCell ref="O27:R27"/>
    <mergeCell ref="O28:R28"/>
    <mergeCell ref="O29:R29"/>
    <mergeCell ref="O30:R30"/>
    <mergeCell ref="O31:R31"/>
    <mergeCell ref="O32:R32"/>
    <mergeCell ref="O33:R33"/>
    <mergeCell ref="O34:R34"/>
    <mergeCell ref="O35:R35"/>
    <mergeCell ref="O36:R36"/>
    <mergeCell ref="O37:R37"/>
    <mergeCell ref="O38:R38"/>
    <mergeCell ref="O39:R39"/>
    <mergeCell ref="O40:R40"/>
    <mergeCell ref="O41:R41"/>
    <mergeCell ref="O42:R42"/>
    <mergeCell ref="O43:R43"/>
    <mergeCell ref="O44:R44"/>
    <mergeCell ref="O45:R45"/>
    <mergeCell ref="O46:R46"/>
    <mergeCell ref="O47:R47"/>
    <mergeCell ref="O48:R48"/>
  </mergeCells>
  <pageMargins left="1" right="1" top="1" bottom="1" header="0.5" footer="0.5"/>
  <pageSetup paperSize="5" scale="55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Q37"/>
  <sheetViews>
    <sheetView topLeftCell="B7" zoomScaleNormal="100" workbookViewId="0">
      <selection activeCell="J39" sqref="J39"/>
    </sheetView>
  </sheetViews>
  <sheetFormatPr baseColWidth="10" defaultRowHeight="15" x14ac:dyDescent="0.25"/>
  <cols>
    <col min="1" max="1" width="11.5703125" style="1246"/>
    <col min="2" max="2" width="6.5703125" customWidth="1"/>
    <col min="3" max="3" width="6.28515625" customWidth="1"/>
    <col min="4" max="6" width="5.7109375" customWidth="1"/>
    <col min="7" max="7" width="6.28515625" customWidth="1"/>
    <col min="10" max="10" width="45.140625" customWidth="1"/>
    <col min="11" max="11" width="7.85546875" customWidth="1"/>
    <col min="12" max="12" width="5.28515625" customWidth="1"/>
    <col min="13" max="13" width="7.140625" customWidth="1"/>
    <col min="14" max="14" width="15.28515625" customWidth="1"/>
    <col min="15" max="15" width="13.7109375" customWidth="1"/>
    <col min="16" max="16" width="15.140625" customWidth="1"/>
  </cols>
  <sheetData>
    <row r="1" spans="1:17" s="1246" customFormat="1" ht="15.75" thickBot="1" x14ac:dyDescent="0.3">
      <c r="D1" s="1247"/>
    </row>
    <row r="2" spans="1:17" ht="18.75" x14ac:dyDescent="0.3">
      <c r="B2" s="3126" t="s">
        <v>2</v>
      </c>
      <c r="C2" s="3127"/>
      <c r="D2" s="3127"/>
      <c r="E2" s="3127"/>
      <c r="F2" s="3127"/>
      <c r="G2" s="3127"/>
      <c r="H2" s="3127"/>
      <c r="I2" s="3127"/>
      <c r="J2" s="3127"/>
      <c r="K2" s="3127"/>
      <c r="L2" s="3127"/>
      <c r="M2" s="3127"/>
      <c r="N2" s="3127"/>
      <c r="O2" s="3127"/>
      <c r="P2" s="3128"/>
      <c r="Q2" s="1288"/>
    </row>
    <row r="3" spans="1:17" ht="15.75" x14ac:dyDescent="0.25">
      <c r="B3" s="3030" t="s">
        <v>1839</v>
      </c>
      <c r="C3" s="3031"/>
      <c r="D3" s="3031"/>
      <c r="E3" s="3031"/>
      <c r="F3" s="3031"/>
      <c r="G3" s="3031"/>
      <c r="H3" s="3031"/>
      <c r="I3" s="3031"/>
      <c r="J3" s="3031"/>
      <c r="K3" s="3031"/>
      <c r="L3" s="3031"/>
      <c r="M3" s="3031"/>
      <c r="N3" s="3031"/>
      <c r="O3" s="3031"/>
      <c r="P3" s="3031"/>
      <c r="Q3" s="1288"/>
    </row>
    <row r="4" spans="1:17" ht="15.75" x14ac:dyDescent="0.25">
      <c r="A4" s="1291"/>
      <c r="B4" s="3033" t="s">
        <v>0</v>
      </c>
      <c r="C4" s="3034"/>
      <c r="D4" s="3034"/>
      <c r="E4" s="3034"/>
      <c r="F4" s="3034"/>
      <c r="G4" s="3034"/>
      <c r="H4" s="3034"/>
      <c r="I4" s="3034"/>
      <c r="J4" s="3034"/>
      <c r="K4" s="3034"/>
      <c r="L4" s="3034"/>
      <c r="M4" s="3034"/>
      <c r="N4" s="3034"/>
      <c r="O4" s="3034"/>
      <c r="P4" s="3035"/>
      <c r="Q4" s="881"/>
    </row>
    <row r="5" spans="1:17" ht="15.75" x14ac:dyDescent="0.25">
      <c r="B5" s="3129" t="s">
        <v>3</v>
      </c>
      <c r="C5" s="3130"/>
      <c r="D5" s="3130"/>
      <c r="E5" s="3130"/>
      <c r="F5" s="3130"/>
      <c r="G5" s="3130"/>
      <c r="H5" s="3130"/>
      <c r="I5" s="3130"/>
      <c r="J5" s="3130"/>
      <c r="K5" s="3130"/>
      <c r="L5" s="3130"/>
      <c r="M5" s="3130"/>
      <c r="N5" s="3130"/>
      <c r="O5" s="3130"/>
      <c r="P5" s="3130"/>
      <c r="Q5" s="1288"/>
    </row>
    <row r="6" spans="1:17" x14ac:dyDescent="0.25">
      <c r="B6" s="151" t="s">
        <v>1435</v>
      </c>
      <c r="C6" s="884"/>
      <c r="D6" s="884"/>
      <c r="E6" s="884"/>
      <c r="F6" s="886"/>
      <c r="G6" s="886"/>
      <c r="H6" s="884"/>
      <c r="I6" s="884"/>
      <c r="J6" s="884"/>
      <c r="K6" s="884"/>
      <c r="L6" s="884"/>
      <c r="M6" s="884"/>
      <c r="N6" s="889"/>
      <c r="O6" s="3131" t="s">
        <v>2454</v>
      </c>
      <c r="P6" s="3131"/>
      <c r="Q6" s="1288"/>
    </row>
    <row r="7" spans="1:17" x14ac:dyDescent="0.25">
      <c r="B7" s="1288"/>
      <c r="C7" s="882"/>
      <c r="D7" s="882"/>
      <c r="E7" s="882"/>
      <c r="F7" s="887"/>
      <c r="G7" s="887"/>
      <c r="H7" s="882"/>
      <c r="I7" s="882"/>
      <c r="J7" s="882"/>
      <c r="K7" s="882"/>
      <c r="L7" s="882"/>
      <c r="M7" s="882"/>
      <c r="N7" s="890"/>
      <c r="O7" s="891"/>
      <c r="P7" s="1913" t="s">
        <v>1436</v>
      </c>
      <c r="Q7" s="881"/>
    </row>
    <row r="8" spans="1:17" x14ac:dyDescent="0.25">
      <c r="B8" s="3038" t="s">
        <v>1460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1288"/>
    </row>
    <row r="9" spans="1:17" x14ac:dyDescent="0.25">
      <c r="B9" s="1915" t="s">
        <v>4</v>
      </c>
      <c r="C9" s="885">
        <v>7122</v>
      </c>
      <c r="D9" s="882"/>
      <c r="E9" s="882"/>
      <c r="F9" s="3000"/>
      <c r="G9" s="3000"/>
      <c r="H9" s="3000"/>
      <c r="I9" s="3000"/>
      <c r="J9" s="3000"/>
      <c r="K9" s="892"/>
      <c r="L9" s="892"/>
      <c r="M9" s="892"/>
      <c r="N9" s="892"/>
      <c r="O9" s="892"/>
      <c r="P9" s="1905"/>
      <c r="Q9" s="1288"/>
    </row>
    <row r="10" spans="1:17" x14ac:dyDescent="0.25">
      <c r="B10" s="1150"/>
      <c r="C10" s="883"/>
      <c r="D10" s="883"/>
      <c r="E10" s="883"/>
      <c r="F10" s="888"/>
      <c r="G10" s="888"/>
      <c r="H10" s="883"/>
      <c r="I10" s="883"/>
      <c r="J10" s="3132" t="s">
        <v>1439</v>
      </c>
      <c r="K10" s="3132"/>
      <c r="L10" s="3132"/>
      <c r="M10" s="3132"/>
      <c r="N10" s="3132"/>
      <c r="O10" s="3132"/>
      <c r="P10" s="3132"/>
      <c r="Q10" s="1288"/>
    </row>
    <row r="11" spans="1:17" x14ac:dyDescent="0.25">
      <c r="B11" s="3133" t="s">
        <v>1461</v>
      </c>
      <c r="C11" s="3091"/>
      <c r="D11" s="3091"/>
      <c r="E11" s="3091"/>
      <c r="F11" s="3091"/>
      <c r="G11" s="3092"/>
      <c r="H11" s="3134" t="s">
        <v>1462</v>
      </c>
      <c r="I11" s="3135"/>
      <c r="J11" s="3136"/>
      <c r="K11" s="3137" t="s">
        <v>7</v>
      </c>
      <c r="L11" s="3138" t="s">
        <v>678</v>
      </c>
      <c r="M11" s="3139" t="s">
        <v>14</v>
      </c>
      <c r="N11" s="3140" t="s">
        <v>1441</v>
      </c>
      <c r="O11" s="3141" t="s">
        <v>1464</v>
      </c>
      <c r="P11" s="3143" t="s">
        <v>8</v>
      </c>
      <c r="Q11" s="1288"/>
    </row>
    <row r="12" spans="1:17" ht="66" x14ac:dyDescent="0.25">
      <c r="B12" s="1916" t="s">
        <v>1480</v>
      </c>
      <c r="C12" s="897" t="s">
        <v>1481</v>
      </c>
      <c r="D12" s="897" t="s">
        <v>1482</v>
      </c>
      <c r="E12" s="898" t="s">
        <v>1483</v>
      </c>
      <c r="F12" s="899" t="s">
        <v>1484</v>
      </c>
      <c r="G12" s="907" t="s">
        <v>1499</v>
      </c>
      <c r="H12" s="3073"/>
      <c r="I12" s="3074"/>
      <c r="J12" s="3075"/>
      <c r="K12" s="3123"/>
      <c r="L12" s="3094"/>
      <c r="M12" s="3099"/>
      <c r="N12" s="3081"/>
      <c r="O12" s="3142"/>
      <c r="P12" s="3144"/>
      <c r="Q12" s="1288"/>
    </row>
    <row r="13" spans="1:17" x14ac:dyDescent="0.25">
      <c r="B13" s="3133">
        <v>1</v>
      </c>
      <c r="C13" s="3091"/>
      <c r="D13" s="3091"/>
      <c r="E13" s="3091"/>
      <c r="F13" s="3092"/>
      <c r="G13" s="896"/>
      <c r="H13" s="3145">
        <v>2</v>
      </c>
      <c r="I13" s="3091"/>
      <c r="J13" s="3092"/>
      <c r="K13" s="893">
        <v>3</v>
      </c>
      <c r="L13" s="893">
        <v>4</v>
      </c>
      <c r="M13" s="893"/>
      <c r="N13" s="893">
        <v>5</v>
      </c>
      <c r="O13" s="894">
        <v>6</v>
      </c>
      <c r="P13" s="1918">
        <v>7</v>
      </c>
      <c r="Q13" s="881"/>
    </row>
    <row r="14" spans="1:17" x14ac:dyDescent="0.25">
      <c r="A14" s="1291"/>
      <c r="B14" s="1562">
        <v>1</v>
      </c>
      <c r="C14" s="1252">
        <v>4</v>
      </c>
      <c r="D14" s="1850">
        <v>1</v>
      </c>
      <c r="E14" s="1327" t="s">
        <v>723</v>
      </c>
      <c r="F14" s="967" t="s">
        <v>721</v>
      </c>
      <c r="G14" s="957"/>
      <c r="H14" s="2982" t="s">
        <v>2220</v>
      </c>
      <c r="I14" s="2983"/>
      <c r="J14" s="2984"/>
      <c r="K14" s="885"/>
      <c r="L14" s="885"/>
      <c r="M14" s="885"/>
      <c r="N14" s="901"/>
      <c r="O14" s="901"/>
      <c r="P14" s="1422"/>
      <c r="Q14" s="1288"/>
    </row>
    <row r="15" spans="1:17" x14ac:dyDescent="0.25">
      <c r="A15" s="1291"/>
      <c r="B15" s="1562">
        <v>1</v>
      </c>
      <c r="C15" s="1252">
        <v>4</v>
      </c>
      <c r="D15" s="1252">
        <v>1</v>
      </c>
      <c r="E15" s="1327" t="s">
        <v>723</v>
      </c>
      <c r="F15" s="1327" t="s">
        <v>1368</v>
      </c>
      <c r="G15" s="957"/>
      <c r="H15" s="2982" t="s">
        <v>1542</v>
      </c>
      <c r="I15" s="2983"/>
      <c r="J15" s="2984"/>
      <c r="K15" s="885"/>
      <c r="L15" s="885"/>
      <c r="M15" s="885"/>
      <c r="N15" s="900"/>
      <c r="O15" s="900"/>
      <c r="P15" s="1917"/>
      <c r="Q15" s="881"/>
    </row>
    <row r="16" spans="1:17" x14ac:dyDescent="0.25">
      <c r="A16" s="1291"/>
      <c r="B16" s="1562">
        <v>1</v>
      </c>
      <c r="C16" s="1252">
        <v>4</v>
      </c>
      <c r="D16" s="1252">
        <v>1</v>
      </c>
      <c r="E16" s="1336" t="s">
        <v>723</v>
      </c>
      <c r="F16" s="1059" t="s">
        <v>1423</v>
      </c>
      <c r="G16" s="1056"/>
      <c r="H16" s="2982" t="s">
        <v>1843</v>
      </c>
      <c r="I16" s="2983"/>
      <c r="J16" s="2984"/>
      <c r="K16" s="885"/>
      <c r="L16" s="885"/>
      <c r="M16" s="885"/>
      <c r="N16" s="900"/>
      <c r="O16" s="900"/>
      <c r="P16" s="1294"/>
      <c r="Q16" s="881"/>
    </row>
    <row r="17" spans="1:17" x14ac:dyDescent="0.25">
      <c r="B17" s="1887">
        <v>1</v>
      </c>
      <c r="C17" s="1252">
        <v>4</v>
      </c>
      <c r="D17" s="1252">
        <v>1</v>
      </c>
      <c r="E17" s="1327" t="s">
        <v>723</v>
      </c>
      <c r="F17" s="933" t="s">
        <v>1543</v>
      </c>
      <c r="G17" s="957"/>
      <c r="H17" s="2982" t="s">
        <v>1544</v>
      </c>
      <c r="I17" s="2983"/>
      <c r="J17" s="2984"/>
      <c r="K17" s="885"/>
      <c r="L17" s="885"/>
      <c r="M17" s="885"/>
      <c r="N17" s="901"/>
      <c r="O17" s="901"/>
      <c r="P17" s="1422"/>
      <c r="Q17" s="1288"/>
    </row>
    <row r="18" spans="1:17" x14ac:dyDescent="0.25">
      <c r="B18" s="341">
        <v>1</v>
      </c>
      <c r="C18" s="1252">
        <v>4</v>
      </c>
      <c r="D18" s="1252">
        <v>1</v>
      </c>
      <c r="E18" s="1336" t="s">
        <v>723</v>
      </c>
      <c r="F18" s="1336" t="s">
        <v>860</v>
      </c>
      <c r="G18" s="1056"/>
      <c r="H18" s="2982" t="s">
        <v>1545</v>
      </c>
      <c r="I18" s="2983"/>
      <c r="J18" s="2984"/>
      <c r="K18" s="893"/>
      <c r="L18" s="893"/>
      <c r="M18" s="893"/>
      <c r="N18" s="901"/>
      <c r="O18" s="901"/>
      <c r="P18" s="1422"/>
      <c r="Q18" s="1288"/>
    </row>
    <row r="19" spans="1:17" x14ac:dyDescent="0.25">
      <c r="A19" s="1291"/>
      <c r="B19" s="1562">
        <v>1</v>
      </c>
      <c r="C19" s="1262">
        <v>4</v>
      </c>
      <c r="D19" s="1262">
        <v>2</v>
      </c>
      <c r="E19" s="1332" t="s">
        <v>723</v>
      </c>
      <c r="F19" s="1332"/>
      <c r="G19" s="1056"/>
      <c r="H19" s="2995" t="s">
        <v>1546</v>
      </c>
      <c r="I19" s="2996"/>
      <c r="J19" s="2997"/>
      <c r="K19" s="885"/>
      <c r="L19" s="906"/>
      <c r="M19" s="906"/>
      <c r="N19" s="901"/>
      <c r="O19" s="901"/>
      <c r="P19" s="1422"/>
      <c r="Q19" s="1288"/>
    </row>
    <row r="20" spans="1:17" x14ac:dyDescent="0.25">
      <c r="A20" s="1291"/>
      <c r="B20" s="1562">
        <v>1</v>
      </c>
      <c r="C20" s="1850">
        <v>4</v>
      </c>
      <c r="D20" s="1850">
        <v>2</v>
      </c>
      <c r="E20" s="1327" t="s">
        <v>723</v>
      </c>
      <c r="F20" s="1327" t="s">
        <v>598</v>
      </c>
      <c r="G20" s="957"/>
      <c r="H20" s="2982" t="s">
        <v>1547</v>
      </c>
      <c r="I20" s="2983"/>
      <c r="J20" s="2984"/>
      <c r="K20" s="885"/>
      <c r="L20" s="885"/>
      <c r="M20" s="885"/>
      <c r="N20" s="901"/>
      <c r="O20" s="901"/>
      <c r="P20" s="1917"/>
      <c r="Q20" s="881"/>
    </row>
    <row r="21" spans="1:17" x14ac:dyDescent="0.25">
      <c r="B21" s="346">
        <v>1</v>
      </c>
      <c r="C21" s="1252">
        <v>4</v>
      </c>
      <c r="D21" s="1252">
        <v>2</v>
      </c>
      <c r="E21" s="1336" t="s">
        <v>723</v>
      </c>
      <c r="F21" s="1336" t="s">
        <v>610</v>
      </c>
      <c r="G21" s="1056"/>
      <c r="H21" s="2995" t="s">
        <v>1548</v>
      </c>
      <c r="I21" s="2996"/>
      <c r="J21" s="2997"/>
      <c r="K21" s="904"/>
      <c r="L21" s="904"/>
      <c r="M21" s="885"/>
      <c r="N21" s="901"/>
      <c r="O21" s="901"/>
      <c r="P21" s="1917"/>
      <c r="Q21" s="881"/>
    </row>
    <row r="22" spans="1:17" s="1468" customFormat="1" x14ac:dyDescent="0.25">
      <c r="B22" s="2666">
        <v>1</v>
      </c>
      <c r="C22" s="2501">
        <v>4</v>
      </c>
      <c r="D22" s="2501">
        <v>2</v>
      </c>
      <c r="E22" s="2282" t="s">
        <v>723</v>
      </c>
      <c r="F22" s="2282" t="s">
        <v>660</v>
      </c>
      <c r="G22" s="2327" t="s">
        <v>1538</v>
      </c>
      <c r="H22" s="3103" t="s">
        <v>1549</v>
      </c>
      <c r="I22" s="3104"/>
      <c r="J22" s="3105"/>
      <c r="K22" s="2322">
        <v>20</v>
      </c>
      <c r="L22" s="2322">
        <v>1955</v>
      </c>
      <c r="M22" s="2322">
        <v>100</v>
      </c>
      <c r="N22" s="2629">
        <v>66649731</v>
      </c>
      <c r="O22" s="2309">
        <v>49987298.25</v>
      </c>
      <c r="P22" s="2629">
        <v>51153625.439999998</v>
      </c>
    </row>
    <row r="23" spans="1:17" s="1468" customFormat="1" x14ac:dyDescent="0.25">
      <c r="A23" s="1547"/>
      <c r="B23" s="2768">
        <v>1</v>
      </c>
      <c r="C23" s="2501">
        <v>4</v>
      </c>
      <c r="D23" s="2501">
        <v>2</v>
      </c>
      <c r="E23" s="2771" t="s">
        <v>723</v>
      </c>
      <c r="F23" s="2327" t="s">
        <v>726</v>
      </c>
      <c r="G23" s="2327"/>
      <c r="H23" s="3148" t="s">
        <v>1550</v>
      </c>
      <c r="I23" s="3149"/>
      <c r="J23" s="3150"/>
      <c r="K23" s="2409"/>
      <c r="L23" s="2409"/>
      <c r="M23" s="2409"/>
      <c r="N23" s="2772"/>
      <c r="O23" s="2772"/>
      <c r="P23" s="2773"/>
      <c r="Q23" s="2299"/>
    </row>
    <row r="24" spans="1:17" s="1468" customFormat="1" x14ac:dyDescent="0.25">
      <c r="B24" s="2666">
        <v>1</v>
      </c>
      <c r="C24" s="2501">
        <v>4</v>
      </c>
      <c r="D24" s="2501">
        <v>2</v>
      </c>
      <c r="E24" s="2282" t="s">
        <v>723</v>
      </c>
      <c r="F24" s="2327" t="s">
        <v>727</v>
      </c>
      <c r="G24" s="2327"/>
      <c r="H24" s="3103" t="s">
        <v>1551</v>
      </c>
      <c r="I24" s="3104"/>
      <c r="J24" s="3105"/>
      <c r="K24" s="2409"/>
      <c r="L24" s="2409"/>
      <c r="M24" s="2409"/>
      <c r="N24" s="2772"/>
      <c r="O24" s="2772"/>
      <c r="P24" s="2773"/>
      <c r="Q24" s="2299"/>
    </row>
    <row r="25" spans="1:17" s="1468" customFormat="1" x14ac:dyDescent="0.25">
      <c r="B25" s="2666">
        <v>1</v>
      </c>
      <c r="C25" s="2501">
        <v>4</v>
      </c>
      <c r="D25" s="2501">
        <v>2</v>
      </c>
      <c r="E25" s="2282" t="s">
        <v>723</v>
      </c>
      <c r="F25" s="2282" t="s">
        <v>721</v>
      </c>
      <c r="G25" s="2327"/>
      <c r="H25" s="3148" t="s">
        <v>1552</v>
      </c>
      <c r="I25" s="3149"/>
      <c r="J25" s="3150"/>
      <c r="K25" s="2409"/>
      <c r="L25" s="2409"/>
      <c r="M25" s="2409"/>
      <c r="N25" s="2411"/>
      <c r="O25" s="2411"/>
      <c r="P25" s="2774"/>
      <c r="Q25" s="2299"/>
    </row>
    <row r="26" spans="1:17" s="1468" customFormat="1" x14ac:dyDescent="0.25">
      <c r="B26" s="2666">
        <v>1</v>
      </c>
      <c r="C26" s="2501">
        <v>4</v>
      </c>
      <c r="D26" s="2501">
        <v>2</v>
      </c>
      <c r="E26" s="2282" t="s">
        <v>723</v>
      </c>
      <c r="F26" s="2282" t="s">
        <v>1368</v>
      </c>
      <c r="G26" s="2327"/>
      <c r="H26" s="3103" t="s">
        <v>1553</v>
      </c>
      <c r="I26" s="3104"/>
      <c r="J26" s="3105"/>
      <c r="K26" s="2409"/>
      <c r="L26" s="2409"/>
      <c r="M26" s="2409"/>
      <c r="N26" s="2772"/>
      <c r="O26" s="2772"/>
      <c r="P26" s="2775"/>
    </row>
    <row r="27" spans="1:17" s="1468" customFormat="1" x14ac:dyDescent="0.25">
      <c r="B27" s="2768">
        <v>1</v>
      </c>
      <c r="C27" s="2501">
        <v>5</v>
      </c>
      <c r="D27" s="2501">
        <v>1</v>
      </c>
      <c r="E27" s="2282" t="s">
        <v>675</v>
      </c>
      <c r="F27" s="2282"/>
      <c r="G27" s="2327"/>
      <c r="H27" s="2738" t="s">
        <v>2556</v>
      </c>
      <c r="I27" s="2739"/>
      <c r="J27" s="2740"/>
      <c r="K27" s="2409"/>
      <c r="L27" s="2409"/>
      <c r="M27" s="2409"/>
      <c r="N27" s="2772"/>
      <c r="O27" s="2772"/>
      <c r="P27" s="2775"/>
    </row>
    <row r="28" spans="1:17" s="1468" customFormat="1" x14ac:dyDescent="0.25">
      <c r="B28" s="2768">
        <v>1</v>
      </c>
      <c r="C28" s="2501">
        <v>5</v>
      </c>
      <c r="D28" s="2501">
        <v>1</v>
      </c>
      <c r="E28" s="2282" t="s">
        <v>675</v>
      </c>
      <c r="F28" s="2282" t="s">
        <v>660</v>
      </c>
      <c r="G28" s="2327"/>
      <c r="H28" s="2738" t="s">
        <v>2557</v>
      </c>
      <c r="I28" s="2739"/>
      <c r="J28" s="2740"/>
      <c r="K28" s="2409"/>
      <c r="L28" s="2409"/>
      <c r="M28" s="2409"/>
      <c r="N28" s="2772"/>
      <c r="O28" s="2772"/>
      <c r="P28" s="2776">
        <v>300000</v>
      </c>
    </row>
    <row r="29" spans="1:17" s="1468" customFormat="1" x14ac:dyDescent="0.25">
      <c r="A29" s="1547"/>
      <c r="B29" s="2376">
        <v>1</v>
      </c>
      <c r="C29" s="2322">
        <v>5</v>
      </c>
      <c r="D29" s="2322">
        <v>1</v>
      </c>
      <c r="E29" s="2276" t="s">
        <v>680</v>
      </c>
      <c r="F29" s="2276"/>
      <c r="G29" s="2429"/>
      <c r="H29" s="3148" t="s">
        <v>1554</v>
      </c>
      <c r="I29" s="3149"/>
      <c r="J29" s="3150"/>
      <c r="K29" s="2409"/>
      <c r="L29" s="2409"/>
      <c r="M29" s="2409"/>
      <c r="N29" s="2772"/>
      <c r="O29" s="2772"/>
      <c r="P29" s="2629"/>
    </row>
    <row r="30" spans="1:17" s="1468" customFormat="1" x14ac:dyDescent="0.25">
      <c r="B30" s="2666">
        <v>1</v>
      </c>
      <c r="C30" s="2501">
        <v>5</v>
      </c>
      <c r="D30" s="2501">
        <v>1</v>
      </c>
      <c r="E30" s="2282" t="s">
        <v>680</v>
      </c>
      <c r="F30" s="2281" t="s">
        <v>721</v>
      </c>
      <c r="G30" s="2302"/>
      <c r="H30" s="3103" t="s">
        <v>2221</v>
      </c>
      <c r="I30" s="3104"/>
      <c r="J30" s="3105"/>
      <c r="K30" s="2409"/>
      <c r="L30" s="2409"/>
      <c r="M30" s="2409"/>
      <c r="N30" s="2772"/>
      <c r="O30" s="2772"/>
      <c r="P30" s="2310"/>
      <c r="Q30" s="2299"/>
    </row>
    <row r="31" spans="1:17" s="1468" customFormat="1" x14ac:dyDescent="0.25">
      <c r="B31" s="2266">
        <v>1</v>
      </c>
      <c r="C31" s="2596">
        <v>5</v>
      </c>
      <c r="D31" s="2596">
        <v>1</v>
      </c>
      <c r="E31" s="2333" t="s">
        <v>722</v>
      </c>
      <c r="F31" s="2332" t="s">
        <v>726</v>
      </c>
      <c r="G31" s="2332"/>
      <c r="H31" s="2737" t="s">
        <v>2558</v>
      </c>
      <c r="I31" s="2739"/>
      <c r="J31" s="2740"/>
      <c r="K31" s="2409"/>
      <c r="L31" s="2409"/>
      <c r="M31" s="2409"/>
      <c r="N31" s="2777"/>
      <c r="O31" s="2773"/>
      <c r="P31" s="2310">
        <v>300000</v>
      </c>
      <c r="Q31" s="2299"/>
    </row>
    <row r="32" spans="1:17" x14ac:dyDescent="0.25">
      <c r="B32" s="3133" t="s">
        <v>9</v>
      </c>
      <c r="C32" s="3091"/>
      <c r="D32" s="3091"/>
      <c r="E32" s="3091"/>
      <c r="F32" s="3091"/>
      <c r="G32" s="3091"/>
      <c r="H32" s="3091"/>
      <c r="I32" s="3091"/>
      <c r="J32" s="3092"/>
      <c r="K32" s="908"/>
      <c r="L32" s="908"/>
      <c r="M32" s="893"/>
      <c r="N32" s="895">
        <f>SUM(N14:N30)</f>
        <v>66649731</v>
      </c>
      <c r="O32" s="902">
        <f>SUM(O14:O30)</f>
        <v>49987298.25</v>
      </c>
      <c r="P32" s="960">
        <f>SUM(P14:P31)</f>
        <v>51753625.439999998</v>
      </c>
      <c r="Q32" s="1288"/>
    </row>
    <row r="33" spans="1:17" x14ac:dyDescent="0.25">
      <c r="B33" s="3146"/>
      <c r="C33" s="3147"/>
      <c r="D33" s="3147"/>
      <c r="E33" s="3147"/>
      <c r="F33" s="886"/>
      <c r="G33" s="886"/>
      <c r="H33" s="884"/>
      <c r="I33" s="3147"/>
      <c r="J33" s="3147"/>
      <c r="K33" s="3147"/>
      <c r="L33" s="884"/>
      <c r="M33" s="884"/>
      <c r="N33" s="3147"/>
      <c r="O33" s="3147"/>
      <c r="P33" s="1254"/>
      <c r="Q33" s="1288"/>
    </row>
    <row r="34" spans="1:17" ht="15.75" thickBot="1" x14ac:dyDescent="0.3">
      <c r="A34" s="1291"/>
      <c r="B34" s="1247"/>
      <c r="C34" s="1247"/>
      <c r="D34" s="1247"/>
      <c r="E34" s="1247"/>
      <c r="F34" s="1247"/>
      <c r="G34" s="1247"/>
      <c r="H34" s="1247"/>
      <c r="I34" s="882"/>
      <c r="J34" s="1293"/>
      <c r="K34" s="882"/>
      <c r="L34" s="882"/>
      <c r="M34" s="882"/>
      <c r="N34" s="1247"/>
      <c r="O34" s="1247"/>
      <c r="P34" s="1247"/>
      <c r="Q34" s="1288"/>
    </row>
    <row r="35" spans="1:17" x14ac:dyDescent="0.25">
      <c r="B35" s="3102" t="s">
        <v>10</v>
      </c>
      <c r="C35" s="3036"/>
      <c r="D35" s="3036"/>
      <c r="E35" s="3036"/>
      <c r="F35" s="3036"/>
      <c r="G35" s="3036"/>
      <c r="H35" s="3036"/>
      <c r="I35" s="882"/>
      <c r="J35" s="1931" t="s">
        <v>15</v>
      </c>
      <c r="K35" s="882"/>
      <c r="L35" s="882"/>
      <c r="M35" s="882"/>
      <c r="N35" s="3036" t="s">
        <v>12</v>
      </c>
      <c r="O35" s="3036"/>
      <c r="P35" s="1247"/>
      <c r="Q35" s="1288"/>
    </row>
    <row r="36" spans="1:17" ht="15.75" thickBot="1" x14ac:dyDescent="0.3">
      <c r="B36" s="1288"/>
      <c r="C36" s="1247"/>
      <c r="D36" s="1247"/>
      <c r="E36" s="1293"/>
      <c r="F36" s="1247"/>
      <c r="G36" s="1247"/>
      <c r="H36" s="1247"/>
      <c r="I36" s="1293"/>
      <c r="J36" s="1293"/>
      <c r="K36" s="1293"/>
      <c r="L36" s="1247"/>
      <c r="M36" s="1293"/>
      <c r="N36" s="1293"/>
      <c r="O36" s="1247"/>
      <c r="P36" s="1295"/>
      <c r="Q36" s="881"/>
    </row>
    <row r="37" spans="1:17" x14ac:dyDescent="0.25">
      <c r="B37" s="1275"/>
      <c r="C37" s="1275"/>
      <c r="D37" s="1275"/>
      <c r="E37" s="881"/>
      <c r="F37" s="1275"/>
      <c r="G37" s="1275"/>
      <c r="H37" s="1275"/>
      <c r="I37" s="881"/>
      <c r="J37" s="881"/>
      <c r="K37" s="881"/>
      <c r="L37" s="1275"/>
      <c r="M37" s="881"/>
      <c r="N37" s="881"/>
      <c r="O37" s="1275"/>
      <c r="P37" s="1275">
        <v>12</v>
      </c>
      <c r="Q37" s="881"/>
    </row>
  </sheetData>
  <mergeCells count="39">
    <mergeCell ref="H29:J29"/>
    <mergeCell ref="H30:J30"/>
    <mergeCell ref="H22:J22"/>
    <mergeCell ref="H23:J23"/>
    <mergeCell ref="H24:J24"/>
    <mergeCell ref="H25:J25"/>
    <mergeCell ref="H26:J26"/>
    <mergeCell ref="B35:H35"/>
    <mergeCell ref="N35:O35"/>
    <mergeCell ref="B13:F13"/>
    <mergeCell ref="H13:J13"/>
    <mergeCell ref="B32:J32"/>
    <mergeCell ref="B33:E33"/>
    <mergeCell ref="I33:K33"/>
    <mergeCell ref="N33:O33"/>
    <mergeCell ref="H14:J14"/>
    <mergeCell ref="H15:J15"/>
    <mergeCell ref="H16:J16"/>
    <mergeCell ref="H17:J17"/>
    <mergeCell ref="H18:J18"/>
    <mergeCell ref="H19:J19"/>
    <mergeCell ref="H20:J20"/>
    <mergeCell ref="H21:J21"/>
    <mergeCell ref="F9:J9"/>
    <mergeCell ref="J10:P10"/>
    <mergeCell ref="B11:G11"/>
    <mergeCell ref="H11:J12"/>
    <mergeCell ref="K11:K12"/>
    <mergeCell ref="L11:L12"/>
    <mergeCell ref="M11:M12"/>
    <mergeCell ref="N11:N12"/>
    <mergeCell ref="O11:O12"/>
    <mergeCell ref="P11:P12"/>
    <mergeCell ref="B8:P8"/>
    <mergeCell ref="B2:P2"/>
    <mergeCell ref="B3:P3"/>
    <mergeCell ref="B4:P4"/>
    <mergeCell ref="B5:P5"/>
    <mergeCell ref="O6:P6"/>
  </mergeCells>
  <pageMargins left="0.70866141732283472" right="0.70866141732283472" top="0.74803149606299213" bottom="0.74803149606299213" header="0.31496062992125984" footer="0.31496062992125984"/>
  <pageSetup paperSize="5" scale="83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rgb="FFFF0000"/>
    <pageSetUpPr fitToPage="1"/>
  </sheetPr>
  <dimension ref="A1:BD63"/>
  <sheetViews>
    <sheetView topLeftCell="A10" zoomScaleNormal="100" workbookViewId="0">
      <selection activeCell="G37" sqref="G37"/>
    </sheetView>
  </sheetViews>
  <sheetFormatPr baseColWidth="10" defaultRowHeight="15" x14ac:dyDescent="0.25"/>
  <cols>
    <col min="1" max="1" width="12.5703125" style="1246" customWidth="1"/>
    <col min="2" max="2" width="7.140625" customWidth="1"/>
    <col min="3" max="3" width="9" customWidth="1"/>
    <col min="4" max="4" width="4.7109375" customWidth="1"/>
    <col min="5" max="5" width="5.28515625" customWidth="1"/>
    <col min="6" max="6" width="7.28515625" customWidth="1"/>
    <col min="7" max="7" width="8.42578125" customWidth="1"/>
    <col min="8" max="8" width="6.7109375" customWidth="1"/>
    <col min="9" max="11" width="5.140625" customWidth="1"/>
    <col min="12" max="12" width="4.85546875" customWidth="1"/>
    <col min="13" max="13" width="5" customWidth="1"/>
    <col min="14" max="14" width="4.5703125" customWidth="1"/>
    <col min="18" max="18" width="38" customWidth="1"/>
    <col min="19" max="20" width="8.140625" customWidth="1"/>
    <col min="21" max="21" width="7.42578125" customWidth="1"/>
    <col min="22" max="22" width="6.85546875" customWidth="1"/>
    <col min="23" max="23" width="18.28515625" customWidth="1"/>
    <col min="24" max="24" width="17.7109375" customWidth="1"/>
    <col min="25" max="25" width="18.85546875" style="1468" customWidth="1"/>
    <col min="26" max="26" width="11.42578125" style="1468"/>
  </cols>
  <sheetData>
    <row r="1" spans="2:42" s="1246" customFormat="1" ht="21" customHeight="1" thickBot="1" x14ac:dyDescent="0.3">
      <c r="Y1" s="1468"/>
      <c r="Z1" s="1468"/>
    </row>
    <row r="2" spans="2:42" x14ac:dyDescent="0.25">
      <c r="B2" s="3102" t="s">
        <v>17</v>
      </c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6"/>
      <c r="N2" s="3036"/>
      <c r="O2" s="3036"/>
      <c r="P2" s="3036"/>
      <c r="Q2" s="3036"/>
      <c r="R2" s="3036"/>
      <c r="S2" s="3036"/>
      <c r="T2" s="3036"/>
      <c r="U2" s="3036"/>
      <c r="V2" s="3036"/>
      <c r="W2" s="3036"/>
      <c r="X2" s="3036"/>
      <c r="Y2" s="3037"/>
      <c r="Z2"/>
    </row>
    <row r="3" spans="2:42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221"/>
      <c r="O3" s="3221"/>
      <c r="P3" s="3221"/>
      <c r="Q3" s="3221"/>
      <c r="R3" s="3221"/>
      <c r="S3" s="3221"/>
      <c r="T3" s="3221"/>
      <c r="U3" s="3221"/>
      <c r="V3" s="3221"/>
      <c r="W3" s="3221"/>
      <c r="X3" s="3221"/>
      <c r="Y3" s="3222"/>
      <c r="Z3"/>
    </row>
    <row r="4" spans="2:42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  <c r="Z4"/>
    </row>
    <row r="5" spans="2:42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  <c r="Z5"/>
    </row>
    <row r="6" spans="2:42" x14ac:dyDescent="0.25">
      <c r="B6" s="3102" t="s">
        <v>684</v>
      </c>
      <c r="C6" s="3036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34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1546"/>
      <c r="Z6" s="1246"/>
      <c r="AA6" s="1246"/>
      <c r="AB6" s="1246"/>
      <c r="AC6" s="1246"/>
      <c r="AD6" s="1246"/>
      <c r="AE6" s="1246"/>
      <c r="AF6" s="1246"/>
      <c r="AG6" s="1246"/>
      <c r="AH6" s="1246"/>
      <c r="AI6" s="1246"/>
      <c r="AJ6" s="1246"/>
      <c r="AK6" s="1246"/>
      <c r="AL6" s="1246"/>
      <c r="AM6" s="1246"/>
      <c r="AN6" s="1246"/>
      <c r="AO6" s="1246"/>
      <c r="AP6" s="1246"/>
    </row>
    <row r="7" spans="2:42" x14ac:dyDescent="0.25">
      <c r="B7" s="55"/>
      <c r="C7" s="2"/>
      <c r="D7" s="2"/>
      <c r="E7" s="3000" t="s">
        <v>1679</v>
      </c>
      <c r="F7" s="3000"/>
      <c r="G7" s="300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1547"/>
      <c r="Z7" s="1246"/>
      <c r="AA7" s="1246"/>
      <c r="AB7" s="1246"/>
      <c r="AC7" s="1246"/>
      <c r="AD7" s="1246"/>
      <c r="AE7" s="1246"/>
      <c r="AF7" s="1246"/>
      <c r="AG7" s="1246"/>
      <c r="AH7" s="1246"/>
      <c r="AI7" s="1246"/>
      <c r="AJ7" s="1246"/>
      <c r="AK7" s="1246"/>
      <c r="AL7" s="1246"/>
      <c r="AM7" s="1246"/>
      <c r="AN7" s="1246"/>
      <c r="AO7" s="1246"/>
      <c r="AP7" s="1246"/>
    </row>
    <row r="8" spans="2:42" x14ac:dyDescent="0.25">
      <c r="B8" s="3038" t="s">
        <v>912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  <c r="Z8" s="1246"/>
      <c r="AA8" s="1246"/>
      <c r="AB8" s="1246"/>
      <c r="AC8" s="1246"/>
      <c r="AD8" s="1246"/>
      <c r="AE8" s="1246"/>
      <c r="AF8" s="1246"/>
      <c r="AG8" s="1246"/>
      <c r="AH8" s="1246"/>
      <c r="AI8" s="1246"/>
      <c r="AJ8" s="1246"/>
      <c r="AK8" s="1246"/>
      <c r="AL8" s="1246"/>
      <c r="AM8" s="1246"/>
      <c r="AN8" s="1246"/>
      <c r="AO8" s="1246"/>
      <c r="AP8" s="1246"/>
    </row>
    <row r="9" spans="2:42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1547"/>
      <c r="Z9" s="1246"/>
      <c r="AA9" s="1246"/>
      <c r="AB9" s="1246"/>
      <c r="AC9" s="1246"/>
      <c r="AD9" s="1246"/>
      <c r="AE9" s="1246"/>
      <c r="AF9" s="1246"/>
      <c r="AG9" s="1246"/>
      <c r="AH9" s="1246"/>
      <c r="AI9" s="1246"/>
      <c r="AJ9" s="1246"/>
      <c r="AK9" s="1246"/>
      <c r="AL9" s="1246"/>
      <c r="AM9" s="1246"/>
      <c r="AN9" s="1246"/>
      <c r="AO9" s="1246"/>
      <c r="AP9" s="1246"/>
    </row>
    <row r="10" spans="2:42" x14ac:dyDescent="0.25">
      <c r="B10" s="2999" t="s">
        <v>911</v>
      </c>
      <c r="C10" s="3000"/>
      <c r="D10" s="3000"/>
      <c r="E10" s="3000"/>
      <c r="F10" s="3000"/>
      <c r="G10" s="3000"/>
      <c r="H10" s="2"/>
      <c r="I10" s="2"/>
      <c r="J10" s="2"/>
      <c r="K10" s="2"/>
      <c r="L10" s="2"/>
      <c r="M10" s="3000" t="s">
        <v>918</v>
      </c>
      <c r="N10" s="3000"/>
      <c r="O10" s="3000"/>
      <c r="P10" s="3000"/>
      <c r="Q10" s="3000"/>
      <c r="R10" s="3000"/>
      <c r="S10" s="3000"/>
      <c r="T10" s="3000"/>
      <c r="U10" s="3000"/>
      <c r="V10" s="3000"/>
      <c r="W10" s="2"/>
      <c r="X10" s="2"/>
      <c r="Y10" s="1547"/>
      <c r="Z10" s="1246"/>
      <c r="AA10" s="1246"/>
      <c r="AB10" s="1246"/>
      <c r="AC10" s="1246"/>
      <c r="AD10" s="1246"/>
      <c r="AE10" s="1246"/>
      <c r="AF10" s="1246"/>
      <c r="AG10" s="1246"/>
      <c r="AH10" s="1246"/>
      <c r="AI10" s="1246"/>
      <c r="AJ10" s="1246"/>
      <c r="AK10" s="1246"/>
      <c r="AL10" s="1246"/>
      <c r="AM10" s="1246"/>
      <c r="AN10" s="1246"/>
      <c r="AO10" s="1246"/>
      <c r="AP10" s="1246"/>
    </row>
    <row r="11" spans="2:42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1548"/>
      <c r="Z11" s="1246"/>
      <c r="AA11" s="1246"/>
      <c r="AB11" s="1246"/>
      <c r="AC11" s="1246"/>
      <c r="AD11" s="1246"/>
      <c r="AE11" s="1246"/>
      <c r="AF11" s="1246"/>
      <c r="AG11" s="1246"/>
      <c r="AH11" s="1246"/>
      <c r="AI11" s="1246"/>
      <c r="AJ11" s="1246"/>
      <c r="AK11" s="1246"/>
      <c r="AL11" s="1246"/>
      <c r="AM11" s="1246"/>
      <c r="AN11" s="1246"/>
      <c r="AO11" s="1246"/>
      <c r="AP11" s="1246"/>
    </row>
    <row r="12" spans="2:42" ht="18" customHeight="1" thickBot="1" x14ac:dyDescent="0.3">
      <c r="B12" s="3401" t="s">
        <v>913</v>
      </c>
      <c r="C12" s="3401" t="s">
        <v>914</v>
      </c>
      <c r="D12" s="3009" t="s">
        <v>16</v>
      </c>
      <c r="E12" s="3010"/>
      <c r="F12" s="3010"/>
      <c r="G12" s="3010"/>
      <c r="H12" s="3011"/>
      <c r="I12" s="3401" t="s">
        <v>713</v>
      </c>
      <c r="J12" s="3036" t="s">
        <v>45</v>
      </c>
      <c r="K12" s="3036"/>
      <c r="L12" s="3036"/>
      <c r="M12" s="3036"/>
      <c r="N12" s="3037"/>
      <c r="O12" s="73"/>
      <c r="P12" s="26"/>
      <c r="Q12" s="26"/>
      <c r="R12" s="210"/>
      <c r="S12" s="3394" t="s">
        <v>915</v>
      </c>
      <c r="T12" s="3394" t="s">
        <v>47</v>
      </c>
      <c r="U12" s="3394" t="s">
        <v>678</v>
      </c>
      <c r="V12" s="3394" t="s">
        <v>13</v>
      </c>
      <c r="W12" s="3413" t="s">
        <v>2305</v>
      </c>
      <c r="X12" s="3414"/>
      <c r="Y12" s="1549" t="s">
        <v>2455</v>
      </c>
      <c r="Z12" s="1246"/>
      <c r="AA12" s="1246"/>
      <c r="AB12" s="1246"/>
      <c r="AC12" s="1246"/>
      <c r="AD12" s="1246"/>
      <c r="AE12" s="1246"/>
      <c r="AF12" s="1246"/>
      <c r="AG12" s="1246"/>
      <c r="AH12" s="1246"/>
      <c r="AI12" s="1246"/>
      <c r="AJ12" s="1246"/>
      <c r="AK12" s="1246"/>
      <c r="AL12" s="1246"/>
      <c r="AM12" s="1246"/>
      <c r="AN12" s="1246"/>
      <c r="AO12" s="1246"/>
      <c r="AP12" s="1246"/>
    </row>
    <row r="13" spans="2:42" ht="12" customHeight="1" x14ac:dyDescent="0.25">
      <c r="B13" s="3402"/>
      <c r="C13" s="3402"/>
      <c r="D13" s="3401" t="s">
        <v>20</v>
      </c>
      <c r="E13" s="3401" t="s">
        <v>21</v>
      </c>
      <c r="F13" s="3401" t="s">
        <v>711</v>
      </c>
      <c r="G13" s="3772" t="s">
        <v>712</v>
      </c>
      <c r="H13" s="3401" t="s">
        <v>694</v>
      </c>
      <c r="I13" s="3402"/>
      <c r="J13" s="3401" t="s">
        <v>671</v>
      </c>
      <c r="K13" s="3401" t="s">
        <v>299</v>
      </c>
      <c r="L13" s="3401" t="s">
        <v>5</v>
      </c>
      <c r="M13" s="3401" t="s">
        <v>44</v>
      </c>
      <c r="N13" s="3401" t="s">
        <v>6</v>
      </c>
      <c r="O13" s="73"/>
      <c r="P13" s="26"/>
      <c r="Q13" s="26"/>
      <c r="R13" s="210"/>
      <c r="S13" s="3403"/>
      <c r="T13" s="3403"/>
      <c r="U13" s="3403"/>
      <c r="V13" s="3403"/>
      <c r="W13" s="3394" t="s">
        <v>775</v>
      </c>
      <c r="X13" s="3394" t="s">
        <v>717</v>
      </c>
      <c r="Y13" s="3743" t="s">
        <v>706</v>
      </c>
      <c r="Z13" s="1246"/>
      <c r="AA13" s="1246"/>
      <c r="AB13" s="1246"/>
      <c r="AC13" s="1246"/>
      <c r="AD13" s="1246"/>
      <c r="AE13" s="1246"/>
      <c r="AF13" s="1246"/>
      <c r="AG13" s="1246"/>
      <c r="AH13" s="1246"/>
      <c r="AI13" s="1246"/>
      <c r="AJ13" s="1246"/>
      <c r="AK13" s="1246"/>
      <c r="AL13" s="1246"/>
      <c r="AM13" s="1246"/>
      <c r="AN13" s="1246"/>
      <c r="AO13" s="1246"/>
      <c r="AP13" s="1246"/>
    </row>
    <row r="14" spans="2:42" ht="12.75" customHeight="1" x14ac:dyDescent="0.25">
      <c r="B14" s="3402"/>
      <c r="C14" s="3402"/>
      <c r="D14" s="3402"/>
      <c r="E14" s="3402"/>
      <c r="F14" s="3402"/>
      <c r="G14" s="3773"/>
      <c r="H14" s="3402"/>
      <c r="I14" s="3402"/>
      <c r="J14" s="3402"/>
      <c r="K14" s="3402"/>
      <c r="L14" s="3402"/>
      <c r="M14" s="3402"/>
      <c r="N14" s="3402"/>
      <c r="O14" s="2999" t="s">
        <v>46</v>
      </c>
      <c r="P14" s="3000"/>
      <c r="Q14" s="3000"/>
      <c r="R14" s="3001"/>
      <c r="S14" s="3403"/>
      <c r="T14" s="3403"/>
      <c r="U14" s="3403"/>
      <c r="V14" s="3403"/>
      <c r="W14" s="3403"/>
      <c r="X14" s="3403"/>
      <c r="Y14" s="3771"/>
      <c r="Z14" s="1246"/>
      <c r="AA14" s="1246"/>
      <c r="AB14" s="1246"/>
      <c r="AC14" s="1246"/>
      <c r="AD14" s="1246"/>
      <c r="AE14" s="1246"/>
      <c r="AF14" s="1246"/>
      <c r="AG14" s="1246"/>
      <c r="AH14" s="1246"/>
      <c r="AI14" s="1246"/>
      <c r="AJ14" s="1246"/>
      <c r="AK14" s="1246"/>
      <c r="AL14" s="1246"/>
      <c r="AM14" s="1246"/>
      <c r="AN14" s="1246"/>
      <c r="AO14" s="1246"/>
      <c r="AP14" s="1246"/>
    </row>
    <row r="15" spans="2:42" x14ac:dyDescent="0.25">
      <c r="B15" s="3402"/>
      <c r="C15" s="3402"/>
      <c r="D15" s="3402"/>
      <c r="E15" s="3402"/>
      <c r="F15" s="3402"/>
      <c r="G15" s="3773"/>
      <c r="H15" s="3402"/>
      <c r="I15" s="3402"/>
      <c r="J15" s="3402"/>
      <c r="K15" s="3402"/>
      <c r="L15" s="3402"/>
      <c r="M15" s="3402"/>
      <c r="N15" s="3402"/>
      <c r="O15" s="73"/>
      <c r="P15" s="26"/>
      <c r="Q15" s="26"/>
      <c r="R15" s="210"/>
      <c r="S15" s="3403"/>
      <c r="T15" s="3403"/>
      <c r="U15" s="3403"/>
      <c r="V15" s="3403"/>
      <c r="W15" s="3403"/>
      <c r="X15" s="3403"/>
      <c r="Y15" s="3771"/>
      <c r="Z15" s="1246"/>
      <c r="AA15" s="1246"/>
      <c r="AB15" s="1246"/>
      <c r="AC15" s="1246"/>
      <c r="AD15" s="1246"/>
      <c r="AE15" s="1246"/>
      <c r="AF15" s="1246"/>
      <c r="AG15" s="1246"/>
      <c r="AH15" s="1246"/>
      <c r="AI15" s="1246"/>
      <c r="AJ15" s="1246"/>
      <c r="AK15" s="1246"/>
      <c r="AL15" s="1246"/>
      <c r="AM15" s="1246"/>
      <c r="AN15" s="1246"/>
      <c r="AO15" s="1246"/>
      <c r="AP15" s="1246"/>
    </row>
    <row r="16" spans="2:42" ht="21.75" customHeight="1" thickBot="1" x14ac:dyDescent="0.3">
      <c r="B16" s="3402"/>
      <c r="C16" s="3402"/>
      <c r="D16" s="3402"/>
      <c r="E16" s="3402"/>
      <c r="F16" s="3402"/>
      <c r="G16" s="3773"/>
      <c r="H16" s="3402"/>
      <c r="I16" s="3402"/>
      <c r="J16" s="3402"/>
      <c r="K16" s="3402"/>
      <c r="L16" s="3402"/>
      <c r="M16" s="3402"/>
      <c r="N16" s="3402"/>
      <c r="O16" s="73"/>
      <c r="P16" s="26"/>
      <c r="Q16" s="26"/>
      <c r="R16" s="190"/>
      <c r="S16" s="3478"/>
      <c r="T16" s="3478"/>
      <c r="U16" s="3403"/>
      <c r="V16" s="3478"/>
      <c r="W16" s="3478"/>
      <c r="X16" s="3478"/>
      <c r="Y16" s="3744"/>
      <c r="Z16" s="1246"/>
      <c r="AA16" s="1246"/>
      <c r="AB16" s="1246"/>
      <c r="AC16" s="1246"/>
      <c r="AD16" s="1246"/>
      <c r="AE16" s="1246"/>
      <c r="AF16" s="1246"/>
      <c r="AG16" s="1246"/>
      <c r="AH16" s="1246"/>
      <c r="AI16" s="1246"/>
      <c r="AJ16" s="1246"/>
      <c r="AK16" s="1246"/>
      <c r="AL16" s="1246"/>
      <c r="AM16" s="1246"/>
      <c r="AN16" s="1246"/>
      <c r="AO16" s="1246"/>
      <c r="AP16" s="1246"/>
    </row>
    <row r="17" spans="1:56" ht="15.75" thickBot="1" x14ac:dyDescent="0.3">
      <c r="B17" s="792">
        <v>1</v>
      </c>
      <c r="C17" s="790">
        <v>2</v>
      </c>
      <c r="D17" s="790">
        <v>3</v>
      </c>
      <c r="E17" s="790">
        <v>4</v>
      </c>
      <c r="F17" s="790">
        <v>5</v>
      </c>
      <c r="G17" s="790">
        <v>6</v>
      </c>
      <c r="H17" s="790">
        <v>7</v>
      </c>
      <c r="I17" s="790"/>
      <c r="J17" s="790">
        <v>8</v>
      </c>
      <c r="K17" s="790">
        <v>9</v>
      </c>
      <c r="L17" s="790">
        <v>10</v>
      </c>
      <c r="M17" s="791">
        <v>11</v>
      </c>
      <c r="N17" s="792">
        <v>12</v>
      </c>
      <c r="O17" s="3719">
        <v>13</v>
      </c>
      <c r="P17" s="3719"/>
      <c r="Q17" s="3719"/>
      <c r="R17" s="3719"/>
      <c r="S17" s="788"/>
      <c r="T17" s="789">
        <v>14</v>
      </c>
      <c r="U17" s="97">
        <v>15</v>
      </c>
      <c r="V17" s="787">
        <v>16</v>
      </c>
      <c r="W17" s="97">
        <v>17</v>
      </c>
      <c r="X17" s="789">
        <v>18</v>
      </c>
      <c r="Y17" s="1550">
        <v>19</v>
      </c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  <c r="AJ17" s="1246"/>
      <c r="AK17" s="1246"/>
      <c r="AL17" s="1246"/>
      <c r="AM17" s="1246"/>
      <c r="AN17" s="1246"/>
      <c r="AO17" s="1246"/>
      <c r="AP17" s="1246"/>
    </row>
    <row r="18" spans="1:56" x14ac:dyDescent="0.25">
      <c r="A18" s="1291"/>
      <c r="B18" s="1902"/>
      <c r="C18" s="32"/>
      <c r="D18" s="1334" t="s">
        <v>676</v>
      </c>
      <c r="E18" s="1334" t="s">
        <v>541</v>
      </c>
      <c r="F18" s="1334" t="s">
        <v>541</v>
      </c>
      <c r="G18" s="1334"/>
      <c r="H18" s="32"/>
      <c r="I18" s="1639"/>
      <c r="J18" s="50">
        <v>2</v>
      </c>
      <c r="K18" s="1941">
        <v>2</v>
      </c>
      <c r="L18" s="1958">
        <v>7</v>
      </c>
      <c r="M18" s="1958"/>
      <c r="N18" s="50"/>
      <c r="O18" s="3305" t="s">
        <v>1405</v>
      </c>
      <c r="P18" s="3305"/>
      <c r="Q18" s="3305"/>
      <c r="R18" s="3774"/>
      <c r="S18" s="32"/>
      <c r="T18" s="32"/>
      <c r="U18" s="32"/>
      <c r="V18" s="32"/>
      <c r="W18" s="32"/>
      <c r="X18" s="1485"/>
      <c r="Y18" s="1493"/>
      <c r="Z18" s="1246"/>
      <c r="AA18" s="1246"/>
      <c r="AB18" s="1246"/>
      <c r="AC18" s="1246"/>
      <c r="AD18" s="1246"/>
      <c r="AE18" s="1246"/>
      <c r="AF18" s="1246"/>
      <c r="AG18" s="1246"/>
      <c r="AH18" s="1246"/>
      <c r="AI18" s="1246"/>
      <c r="AJ18" s="1246"/>
      <c r="AK18" s="1246"/>
      <c r="AL18" s="1246"/>
      <c r="AM18" s="1246"/>
      <c r="AN18" s="1246"/>
      <c r="AO18" s="1246"/>
      <c r="AP18" s="1246"/>
    </row>
    <row r="19" spans="1:56" s="1468" customFormat="1" x14ac:dyDescent="0.25">
      <c r="B19" s="2410"/>
      <c r="C19" s="2322"/>
      <c r="D19" s="2322"/>
      <c r="E19" s="2322"/>
      <c r="F19" s="2322"/>
      <c r="G19" s="2322"/>
      <c r="H19" s="2322"/>
      <c r="I19" s="2414"/>
      <c r="J19" s="2321">
        <v>2</v>
      </c>
      <c r="K19" s="2321">
        <v>2</v>
      </c>
      <c r="L19" s="2321">
        <v>7</v>
      </c>
      <c r="M19" s="2321">
        <v>1</v>
      </c>
      <c r="N19" s="2279"/>
      <c r="O19" s="3387" t="s">
        <v>1882</v>
      </c>
      <c r="P19" s="3149"/>
      <c r="Q19" s="3149"/>
      <c r="R19" s="3150"/>
      <c r="S19" s="2322"/>
      <c r="T19" s="2322"/>
      <c r="U19" s="2322"/>
      <c r="V19" s="2322"/>
      <c r="W19" s="2322"/>
      <c r="X19" s="2445"/>
      <c r="Y19" s="2279"/>
    </row>
    <row r="20" spans="1:56" s="1468" customFormat="1" x14ac:dyDescent="0.25">
      <c r="B20" s="2410" t="s">
        <v>54</v>
      </c>
      <c r="C20" s="2362"/>
      <c r="D20" s="2362"/>
      <c r="E20" s="2362"/>
      <c r="F20" s="2362"/>
      <c r="G20" s="2362"/>
      <c r="H20" s="2362"/>
      <c r="I20" s="2446"/>
      <c r="J20" s="2596">
        <v>2</v>
      </c>
      <c r="K20" s="2266">
        <v>2</v>
      </c>
      <c r="L20" s="2266">
        <v>7</v>
      </c>
      <c r="M20" s="2266">
        <v>1</v>
      </c>
      <c r="N20" s="2320" t="s">
        <v>598</v>
      </c>
      <c r="O20" s="3455" t="s">
        <v>1732</v>
      </c>
      <c r="P20" s="3104"/>
      <c r="Q20" s="3104"/>
      <c r="R20" s="3105"/>
      <c r="S20" s="2322">
        <v>2503</v>
      </c>
      <c r="T20" s="2322">
        <v>20</v>
      </c>
      <c r="U20" s="2322">
        <v>1995</v>
      </c>
      <c r="V20" s="2322">
        <v>100</v>
      </c>
      <c r="W20" s="2235">
        <v>200000</v>
      </c>
      <c r="X20" s="2769">
        <v>150000</v>
      </c>
      <c r="Y20" s="1501">
        <v>200000</v>
      </c>
    </row>
    <row r="21" spans="1:56" s="1468" customFormat="1" x14ac:dyDescent="0.25">
      <c r="A21" s="1547"/>
      <c r="B21" s="2447" t="s">
        <v>54</v>
      </c>
      <c r="C21" s="2362"/>
      <c r="D21" s="2362"/>
      <c r="E21" s="2362"/>
      <c r="F21" s="2362"/>
      <c r="G21" s="2362"/>
      <c r="H21" s="2362"/>
      <c r="I21" s="2448"/>
      <c r="J21" s="2266">
        <v>2</v>
      </c>
      <c r="K21" s="2266">
        <v>2</v>
      </c>
      <c r="L21" s="2266">
        <v>7</v>
      </c>
      <c r="M21" s="2266">
        <v>1</v>
      </c>
      <c r="N21" s="2449" t="s">
        <v>610</v>
      </c>
      <c r="O21" s="3455" t="s">
        <v>1768</v>
      </c>
      <c r="P21" s="3104"/>
      <c r="Q21" s="3104"/>
      <c r="R21" s="3105"/>
      <c r="S21" s="2322">
        <v>2503</v>
      </c>
      <c r="T21" s="2322">
        <v>20</v>
      </c>
      <c r="U21" s="2322">
        <v>1995</v>
      </c>
      <c r="V21" s="2322">
        <v>100</v>
      </c>
      <c r="W21" s="1501">
        <v>2000000</v>
      </c>
      <c r="X21" s="1501">
        <v>1500000</v>
      </c>
      <c r="Y21" s="1501">
        <v>2600000</v>
      </c>
    </row>
    <row r="22" spans="1:56" s="1468" customFormat="1" x14ac:dyDescent="0.25">
      <c r="B22" s="2410" t="s">
        <v>54</v>
      </c>
      <c r="C22" s="2362"/>
      <c r="D22" s="2362"/>
      <c r="E22" s="2362"/>
      <c r="F22" s="2362"/>
      <c r="G22" s="2362"/>
      <c r="H22" s="2362"/>
      <c r="I22" s="2448"/>
      <c r="J22" s="2266">
        <v>2</v>
      </c>
      <c r="K22" s="2266">
        <v>2</v>
      </c>
      <c r="L22" s="2430">
        <v>7</v>
      </c>
      <c r="M22" s="2596">
        <v>1</v>
      </c>
      <c r="N22" s="2449" t="s">
        <v>726</v>
      </c>
      <c r="O22" s="3455" t="s">
        <v>2135</v>
      </c>
      <c r="P22" s="3104"/>
      <c r="Q22" s="3104"/>
      <c r="R22" s="3105"/>
      <c r="S22" s="2322">
        <v>2503</v>
      </c>
      <c r="T22" s="2322">
        <v>20</v>
      </c>
      <c r="U22" s="2322">
        <v>1995</v>
      </c>
      <c r="V22" s="2322">
        <v>100</v>
      </c>
      <c r="W22" s="1501">
        <v>7000000</v>
      </c>
      <c r="X22" s="2769">
        <v>5250000</v>
      </c>
      <c r="Y22" s="2769">
        <v>5000000</v>
      </c>
    </row>
    <row r="23" spans="1:56" s="1468" customFormat="1" x14ac:dyDescent="0.25">
      <c r="A23" s="1547"/>
      <c r="B23" s="2447"/>
      <c r="C23" s="2362"/>
      <c r="D23" s="2362"/>
      <c r="E23" s="2362"/>
      <c r="F23" s="2362"/>
      <c r="G23" s="2362"/>
      <c r="H23" s="2362"/>
      <c r="I23" s="2446"/>
      <c r="J23" s="2856">
        <v>2</v>
      </c>
      <c r="K23" s="2855">
        <v>2</v>
      </c>
      <c r="L23" s="2279">
        <v>7</v>
      </c>
      <c r="M23" s="2856">
        <v>3</v>
      </c>
      <c r="N23" s="2300"/>
      <c r="O23" s="3387" t="s">
        <v>1404</v>
      </c>
      <c r="P23" s="3149"/>
      <c r="Q23" s="3149"/>
      <c r="R23" s="3150"/>
      <c r="S23" s="2322"/>
      <c r="T23" s="2322"/>
      <c r="U23" s="2322"/>
      <c r="V23" s="2322"/>
      <c r="W23" s="2450"/>
      <c r="X23" s="2451"/>
      <c r="Y23" s="2452"/>
    </row>
    <row r="24" spans="1:56" s="1468" customFormat="1" x14ac:dyDescent="0.25">
      <c r="B24" s="2410" t="s">
        <v>54</v>
      </c>
      <c r="C24" s="2362"/>
      <c r="D24" s="2362"/>
      <c r="E24" s="2362"/>
      <c r="F24" s="2362"/>
      <c r="G24" s="2362"/>
      <c r="H24" s="2362"/>
      <c r="I24" s="2446"/>
      <c r="J24" s="2596">
        <v>2</v>
      </c>
      <c r="K24" s="2266">
        <v>2</v>
      </c>
      <c r="L24" s="2430">
        <v>7</v>
      </c>
      <c r="M24" s="2430">
        <v>3</v>
      </c>
      <c r="N24" s="2333" t="s">
        <v>598</v>
      </c>
      <c r="O24" s="3455" t="s">
        <v>1404</v>
      </c>
      <c r="P24" s="3104"/>
      <c r="Q24" s="3104"/>
      <c r="R24" s="3105"/>
      <c r="S24" s="2322">
        <v>2503</v>
      </c>
      <c r="T24" s="2322">
        <v>20</v>
      </c>
      <c r="U24" s="2322">
        <v>1995</v>
      </c>
      <c r="V24" s="2322">
        <v>100</v>
      </c>
      <c r="W24" s="1501">
        <v>400000</v>
      </c>
      <c r="X24" s="2769">
        <v>300000</v>
      </c>
      <c r="Y24" s="1501">
        <v>400000</v>
      </c>
    </row>
    <row r="25" spans="1:56" s="1468" customFormat="1" x14ac:dyDescent="0.25">
      <c r="B25" s="2453"/>
      <c r="C25" s="2305"/>
      <c r="D25" s="2305"/>
      <c r="E25" s="2305"/>
      <c r="F25" s="2305"/>
      <c r="G25" s="2305"/>
      <c r="H25" s="2305"/>
      <c r="I25" s="2306"/>
      <c r="J25" s="2351" t="s">
        <v>675</v>
      </c>
      <c r="K25" s="2454" t="s">
        <v>675</v>
      </c>
      <c r="L25" s="2455" t="s">
        <v>738</v>
      </c>
      <c r="M25" s="2300"/>
      <c r="N25" s="2303"/>
      <c r="O25" s="3387" t="s">
        <v>819</v>
      </c>
      <c r="P25" s="3149"/>
      <c r="Q25" s="3149"/>
      <c r="R25" s="3388"/>
      <c r="S25" s="2456"/>
      <c r="T25" s="2303"/>
      <c r="U25" s="2303"/>
      <c r="V25" s="2353"/>
      <c r="W25" s="2457"/>
      <c r="X25" s="2458"/>
      <c r="Y25" s="2457"/>
    </row>
    <row r="26" spans="1:56" s="1468" customFormat="1" x14ac:dyDescent="0.25">
      <c r="B26" s="2459"/>
      <c r="C26" s="2315"/>
      <c r="D26" s="2315"/>
      <c r="E26" s="2315"/>
      <c r="F26" s="2315"/>
      <c r="G26" s="2315"/>
      <c r="H26" s="2315"/>
      <c r="I26" s="2316"/>
      <c r="J26" s="2338" t="s">
        <v>675</v>
      </c>
      <c r="K26" s="2338" t="s">
        <v>675</v>
      </c>
      <c r="L26" s="2338" t="s">
        <v>738</v>
      </c>
      <c r="M26" s="2460" t="s">
        <v>734</v>
      </c>
      <c r="N26" s="2313"/>
      <c r="O26" s="3387" t="s">
        <v>1207</v>
      </c>
      <c r="P26" s="3149"/>
      <c r="Q26" s="3149"/>
      <c r="R26" s="3388"/>
      <c r="S26" s="2349"/>
      <c r="T26" s="2313"/>
      <c r="U26" s="2313"/>
      <c r="V26" s="2343"/>
      <c r="W26" s="2461"/>
      <c r="X26" s="1501"/>
      <c r="Y26" s="2462"/>
    </row>
    <row r="27" spans="1:56" s="2444" customFormat="1" x14ac:dyDescent="0.25">
      <c r="A27" s="2950"/>
      <c r="B27" s="2885" t="s">
        <v>54</v>
      </c>
      <c r="C27" s="2286"/>
      <c r="D27" s="2286"/>
      <c r="E27" s="2286"/>
      <c r="F27" s="2286"/>
      <c r="G27" s="2286"/>
      <c r="H27" s="2286"/>
      <c r="I27" s="2287"/>
      <c r="J27" s="2288" t="s">
        <v>675</v>
      </c>
      <c r="K27" s="2283" t="s">
        <v>675</v>
      </c>
      <c r="L27" s="2333" t="s">
        <v>738</v>
      </c>
      <c r="M27" s="2320" t="s">
        <v>734</v>
      </c>
      <c r="N27" s="2320" t="s">
        <v>598</v>
      </c>
      <c r="O27" s="3455" t="s">
        <v>1997</v>
      </c>
      <c r="P27" s="3104"/>
      <c r="Q27" s="3104"/>
      <c r="R27" s="3456"/>
      <c r="S27" s="2449" t="s">
        <v>1354</v>
      </c>
      <c r="T27" s="2320" t="s">
        <v>681</v>
      </c>
      <c r="U27" s="2320" t="s">
        <v>1773</v>
      </c>
      <c r="V27" s="2319" t="s">
        <v>1283</v>
      </c>
      <c r="W27" s="1503">
        <v>100000</v>
      </c>
      <c r="X27" s="2463">
        <v>75000</v>
      </c>
      <c r="Y27" s="1503">
        <v>100000</v>
      </c>
      <c r="Z27" s="1468"/>
      <c r="AA27" s="1468"/>
      <c r="AB27" s="1468"/>
      <c r="AC27" s="1468"/>
      <c r="AD27" s="1468"/>
      <c r="AE27" s="1468"/>
      <c r="AF27" s="1468"/>
      <c r="AG27" s="1468"/>
      <c r="AH27" s="1468"/>
      <c r="AI27" s="1468"/>
      <c r="AJ27" s="1468"/>
      <c r="AK27" s="1468"/>
      <c r="AL27" s="1468"/>
      <c r="AM27" s="1468"/>
      <c r="AN27" s="1468"/>
      <c r="AO27" s="1468"/>
      <c r="AP27" s="1468"/>
      <c r="AQ27" s="1468"/>
      <c r="AR27" s="1468"/>
      <c r="AS27" s="1468"/>
      <c r="AT27" s="1468"/>
      <c r="AU27" s="1468"/>
      <c r="AV27" s="1468"/>
      <c r="AW27" s="1468"/>
      <c r="AX27" s="1468"/>
      <c r="AY27" s="1468"/>
      <c r="AZ27" s="1468"/>
      <c r="BA27" s="1468"/>
      <c r="BB27" s="1468"/>
      <c r="BC27" s="1468"/>
      <c r="BD27" s="1468"/>
    </row>
    <row r="28" spans="1:56" s="1468" customFormat="1" x14ac:dyDescent="0.25">
      <c r="A28" s="1547"/>
      <c r="B28" s="2351" t="s">
        <v>53</v>
      </c>
      <c r="C28" s="2305"/>
      <c r="D28" s="2305"/>
      <c r="E28" s="2305"/>
      <c r="F28" s="2305"/>
      <c r="G28" s="2305"/>
      <c r="H28" s="2305"/>
      <c r="I28" s="2306"/>
      <c r="J28" s="2926" t="s">
        <v>675</v>
      </c>
      <c r="K28" s="2951" t="s">
        <v>675</v>
      </c>
      <c r="L28" s="2893" t="s">
        <v>738</v>
      </c>
      <c r="M28" s="2952" t="s">
        <v>734</v>
      </c>
      <c r="N28" s="2894" t="s">
        <v>721</v>
      </c>
      <c r="O28" s="3455" t="s">
        <v>1883</v>
      </c>
      <c r="P28" s="3104"/>
      <c r="Q28" s="3104"/>
      <c r="R28" s="3456"/>
      <c r="S28" s="2456">
        <v>2503</v>
      </c>
      <c r="T28" s="2303" t="s">
        <v>668</v>
      </c>
      <c r="U28" s="2303">
        <v>1995</v>
      </c>
      <c r="V28" s="2353">
        <v>102</v>
      </c>
      <c r="W28" s="2464">
        <v>5000</v>
      </c>
      <c r="X28" s="2953">
        <v>3750</v>
      </c>
      <c r="Y28" s="2464">
        <v>5000</v>
      </c>
    </row>
    <row r="29" spans="1:56" s="1468" customFormat="1" x14ac:dyDescent="0.25">
      <c r="B29" s="2275" t="s">
        <v>53</v>
      </c>
      <c r="C29" s="2273"/>
      <c r="D29" s="2273"/>
      <c r="E29" s="2273"/>
      <c r="F29" s="2273"/>
      <c r="G29" s="2273"/>
      <c r="H29" s="2273"/>
      <c r="I29" s="2274"/>
      <c r="J29" s="2280" t="s">
        <v>675</v>
      </c>
      <c r="K29" s="2312" t="s">
        <v>675</v>
      </c>
      <c r="L29" s="2319" t="s">
        <v>738</v>
      </c>
      <c r="M29" s="2449">
        <v>9</v>
      </c>
      <c r="N29" s="2320"/>
      <c r="O29" s="3455" t="s">
        <v>1884</v>
      </c>
      <c r="P29" s="3104"/>
      <c r="Q29" s="3104"/>
      <c r="R29" s="3456"/>
      <c r="S29" s="2335" t="s">
        <v>1354</v>
      </c>
      <c r="T29" s="2300" t="s">
        <v>668</v>
      </c>
      <c r="U29" s="2300" t="s">
        <v>1319</v>
      </c>
      <c r="V29" s="2289" t="s">
        <v>1283</v>
      </c>
      <c r="W29" s="1501"/>
      <c r="X29" s="2465"/>
      <c r="Y29" s="1501"/>
    </row>
    <row r="30" spans="1:56" s="1468" customFormat="1" x14ac:dyDescent="0.25">
      <c r="B30" s="2390"/>
      <c r="C30" s="2273"/>
      <c r="D30" s="2273"/>
      <c r="E30" s="2273"/>
      <c r="F30" s="2273"/>
      <c r="G30" s="2273"/>
      <c r="H30" s="2273"/>
      <c r="I30" s="2274"/>
      <c r="J30" s="2275" t="s">
        <v>675</v>
      </c>
      <c r="K30" s="2277" t="s">
        <v>680</v>
      </c>
      <c r="L30" s="2289"/>
      <c r="M30" s="2335"/>
      <c r="N30" s="2320"/>
      <c r="O30" s="3387" t="s">
        <v>62</v>
      </c>
      <c r="P30" s="3149"/>
      <c r="Q30" s="3149"/>
      <c r="R30" s="3388"/>
      <c r="S30" s="2335"/>
      <c r="T30" s="2300"/>
      <c r="U30" s="2300"/>
      <c r="V30" s="2289"/>
      <c r="W30" s="1501"/>
      <c r="X30" s="2465"/>
      <c r="Y30" s="2272"/>
    </row>
    <row r="31" spans="1:56" s="1468" customFormat="1" x14ac:dyDescent="0.25">
      <c r="B31" s="2390"/>
      <c r="C31" s="2273"/>
      <c r="D31" s="2273"/>
      <c r="E31" s="2273"/>
      <c r="F31" s="2273"/>
      <c r="G31" s="2273"/>
      <c r="H31" s="2273"/>
      <c r="I31" s="2274"/>
      <c r="J31" s="2275" t="s">
        <v>675</v>
      </c>
      <c r="K31" s="2277" t="s">
        <v>680</v>
      </c>
      <c r="L31" s="2289" t="s">
        <v>677</v>
      </c>
      <c r="M31" s="2335"/>
      <c r="N31" s="2320"/>
      <c r="O31" s="3387" t="s">
        <v>63</v>
      </c>
      <c r="P31" s="3149"/>
      <c r="Q31" s="3149"/>
      <c r="R31" s="3388"/>
      <c r="S31" s="2335"/>
      <c r="T31" s="2300"/>
      <c r="U31" s="2300"/>
      <c r="V31" s="2289"/>
      <c r="W31" s="2430"/>
      <c r="X31" s="2465"/>
      <c r="Y31" s="2430"/>
    </row>
    <row r="32" spans="1:56" s="1468" customFormat="1" x14ac:dyDescent="0.25">
      <c r="B32" s="2390"/>
      <c r="C32" s="2273"/>
      <c r="D32" s="2273"/>
      <c r="E32" s="2273"/>
      <c r="F32" s="2273"/>
      <c r="G32" s="2273"/>
      <c r="H32" s="2273"/>
      <c r="I32" s="2274"/>
      <c r="J32" s="2275" t="s">
        <v>675</v>
      </c>
      <c r="K32" s="2277" t="s">
        <v>680</v>
      </c>
      <c r="L32" s="2289" t="s">
        <v>677</v>
      </c>
      <c r="M32" s="2335" t="s">
        <v>677</v>
      </c>
      <c r="N32" s="2320"/>
      <c r="O32" s="3455" t="s">
        <v>1333</v>
      </c>
      <c r="P32" s="3104"/>
      <c r="Q32" s="3104"/>
      <c r="R32" s="3456"/>
      <c r="S32" s="2335"/>
      <c r="T32" s="2300"/>
      <c r="U32" s="2300"/>
      <c r="V32" s="2289"/>
      <c r="W32" s="2430"/>
      <c r="X32" s="2465"/>
      <c r="Y32" s="2430"/>
    </row>
    <row r="33" spans="2:25" s="1468" customFormat="1" x14ac:dyDescent="0.25">
      <c r="B33" s="2275" t="s">
        <v>53</v>
      </c>
      <c r="C33" s="2273"/>
      <c r="D33" s="2273"/>
      <c r="E33" s="2273"/>
      <c r="F33" s="2273"/>
      <c r="G33" s="2273"/>
      <c r="H33" s="2273"/>
      <c r="I33" s="2274"/>
      <c r="J33" s="2280" t="s">
        <v>675</v>
      </c>
      <c r="K33" s="2312" t="s">
        <v>680</v>
      </c>
      <c r="L33" s="2319" t="s">
        <v>677</v>
      </c>
      <c r="M33" s="2449">
        <v>1</v>
      </c>
      <c r="N33" s="2320" t="s">
        <v>598</v>
      </c>
      <c r="O33" s="3387" t="s">
        <v>64</v>
      </c>
      <c r="P33" s="3149"/>
      <c r="Q33" s="3149"/>
      <c r="R33" s="3388"/>
      <c r="S33" s="2335">
        <v>2503</v>
      </c>
      <c r="T33" s="2300" t="s">
        <v>668</v>
      </c>
      <c r="U33" s="2300" t="s">
        <v>1319</v>
      </c>
      <c r="V33" s="2289" t="s">
        <v>1283</v>
      </c>
      <c r="W33" s="1501">
        <v>20000</v>
      </c>
      <c r="X33" s="2465">
        <v>15000</v>
      </c>
      <c r="Y33" s="1501">
        <v>20000</v>
      </c>
    </row>
    <row r="34" spans="2:25" s="1468" customFormat="1" x14ac:dyDescent="0.25">
      <c r="B34" s="2275" t="s">
        <v>53</v>
      </c>
      <c r="C34" s="2273"/>
      <c r="D34" s="2273"/>
      <c r="E34" s="2273"/>
      <c r="F34" s="2273"/>
      <c r="G34" s="2273"/>
      <c r="H34" s="2273"/>
      <c r="I34" s="2274"/>
      <c r="J34" s="2280" t="s">
        <v>675</v>
      </c>
      <c r="K34" s="2312" t="s">
        <v>680</v>
      </c>
      <c r="L34" s="2319" t="s">
        <v>675</v>
      </c>
      <c r="M34" s="2449" t="s">
        <v>680</v>
      </c>
      <c r="N34" s="2320" t="s">
        <v>598</v>
      </c>
      <c r="O34" s="3387" t="s">
        <v>449</v>
      </c>
      <c r="P34" s="3149"/>
      <c r="Q34" s="3149"/>
      <c r="R34" s="3388"/>
      <c r="S34" s="2335" t="s">
        <v>1354</v>
      </c>
      <c r="T34" s="2300" t="s">
        <v>668</v>
      </c>
      <c r="U34" s="2300" t="s">
        <v>1319</v>
      </c>
      <c r="V34" s="2289" t="s">
        <v>1283</v>
      </c>
      <c r="W34" s="1501">
        <v>15000</v>
      </c>
      <c r="X34" s="2465">
        <v>11250</v>
      </c>
      <c r="Y34" s="1501"/>
    </row>
    <row r="35" spans="2:25" s="1468" customFormat="1" x14ac:dyDescent="0.25">
      <c r="B35" s="2390"/>
      <c r="C35" s="2273"/>
      <c r="D35" s="2273"/>
      <c r="E35" s="2273"/>
      <c r="F35" s="2273"/>
      <c r="G35" s="2273"/>
      <c r="H35" s="2273"/>
      <c r="I35" s="2274"/>
      <c r="J35" s="2275" t="s">
        <v>675</v>
      </c>
      <c r="K35" s="2277" t="s">
        <v>680</v>
      </c>
      <c r="L35" s="2289" t="s">
        <v>680</v>
      </c>
      <c r="M35" s="2449"/>
      <c r="N35" s="2300"/>
      <c r="O35" s="3455" t="s">
        <v>936</v>
      </c>
      <c r="P35" s="3104"/>
      <c r="Q35" s="3104"/>
      <c r="R35" s="3456"/>
      <c r="S35" s="2335"/>
      <c r="T35" s="2300"/>
      <c r="U35" s="2300"/>
      <c r="V35" s="2289"/>
      <c r="W35" s="1501"/>
      <c r="X35" s="2465"/>
      <c r="Y35" s="1501"/>
    </row>
    <row r="36" spans="2:25" s="1468" customFormat="1" ht="17.25" customHeight="1" x14ac:dyDescent="0.25">
      <c r="B36" s="2390"/>
      <c r="C36" s="2273"/>
      <c r="D36" s="2273"/>
      <c r="E36" s="2273"/>
      <c r="F36" s="2273"/>
      <c r="G36" s="2273"/>
      <c r="H36" s="2273"/>
      <c r="I36" s="2274"/>
      <c r="J36" s="2275" t="s">
        <v>675</v>
      </c>
      <c r="K36" s="2277" t="s">
        <v>680</v>
      </c>
      <c r="L36" s="2289" t="s">
        <v>680</v>
      </c>
      <c r="M36" s="2449" t="s">
        <v>677</v>
      </c>
      <c r="N36" s="2300"/>
      <c r="O36" s="3387" t="s">
        <v>323</v>
      </c>
      <c r="P36" s="3149"/>
      <c r="Q36" s="3149"/>
      <c r="R36" s="3388"/>
      <c r="S36" s="2335"/>
      <c r="T36" s="2300"/>
      <c r="U36" s="2300"/>
      <c r="V36" s="2289"/>
      <c r="W36" s="1501"/>
      <c r="X36" s="2465"/>
      <c r="Y36" s="1501"/>
    </row>
    <row r="37" spans="2:25" s="1468" customFormat="1" x14ac:dyDescent="0.25">
      <c r="B37" s="2275" t="s">
        <v>53</v>
      </c>
      <c r="C37" s="2273"/>
      <c r="D37" s="2273"/>
      <c r="E37" s="2273"/>
      <c r="F37" s="2273"/>
      <c r="G37" s="2273"/>
      <c r="H37" s="2273"/>
      <c r="I37" s="2274"/>
      <c r="J37" s="2280" t="s">
        <v>675</v>
      </c>
      <c r="K37" s="2312" t="s">
        <v>680</v>
      </c>
      <c r="L37" s="2319" t="s">
        <v>680</v>
      </c>
      <c r="M37" s="2449" t="s">
        <v>677</v>
      </c>
      <c r="N37" s="2320" t="s">
        <v>598</v>
      </c>
      <c r="O37" s="3387" t="s">
        <v>323</v>
      </c>
      <c r="P37" s="3149"/>
      <c r="Q37" s="3149"/>
      <c r="R37" s="3388"/>
      <c r="S37" s="2335">
        <v>2503</v>
      </c>
      <c r="T37" s="2300" t="s">
        <v>668</v>
      </c>
      <c r="U37" s="2300" t="s">
        <v>1319</v>
      </c>
      <c r="V37" s="2289" t="s">
        <v>1283</v>
      </c>
      <c r="W37" s="1501">
        <v>5000</v>
      </c>
      <c r="X37" s="2465">
        <v>3750</v>
      </c>
      <c r="Y37" s="1501">
        <v>5000</v>
      </c>
    </row>
    <row r="38" spans="2:25" s="1468" customFormat="1" x14ac:dyDescent="0.25">
      <c r="B38" s="2390"/>
      <c r="C38" s="2273"/>
      <c r="D38" s="2273"/>
      <c r="E38" s="2273"/>
      <c r="F38" s="2273"/>
      <c r="G38" s="2273"/>
      <c r="H38" s="2273"/>
      <c r="I38" s="2274"/>
      <c r="J38" s="2275" t="s">
        <v>675</v>
      </c>
      <c r="K38" s="2277" t="s">
        <v>680</v>
      </c>
      <c r="L38" s="2289" t="s">
        <v>723</v>
      </c>
      <c r="M38" s="2335"/>
      <c r="N38" s="2300"/>
      <c r="O38" s="3455" t="s">
        <v>324</v>
      </c>
      <c r="P38" s="3104"/>
      <c r="Q38" s="3104"/>
      <c r="R38" s="3456"/>
      <c r="S38" s="2335"/>
      <c r="T38" s="2300"/>
      <c r="U38" s="2300"/>
      <c r="V38" s="2289"/>
      <c r="W38" s="1501"/>
      <c r="X38" s="2465"/>
      <c r="Y38" s="1501"/>
    </row>
    <row r="39" spans="2:25" s="1468" customFormat="1" x14ac:dyDescent="0.25">
      <c r="B39" s="2390"/>
      <c r="C39" s="2273"/>
      <c r="D39" s="2273"/>
      <c r="E39" s="2273"/>
      <c r="F39" s="2273"/>
      <c r="G39" s="2273"/>
      <c r="H39" s="2273"/>
      <c r="I39" s="2274"/>
      <c r="J39" s="2275" t="s">
        <v>675</v>
      </c>
      <c r="K39" s="2277" t="s">
        <v>680</v>
      </c>
      <c r="L39" s="2289" t="s">
        <v>723</v>
      </c>
      <c r="M39" s="2335" t="s">
        <v>680</v>
      </c>
      <c r="N39" s="2300"/>
      <c r="O39" s="3387" t="s">
        <v>67</v>
      </c>
      <c r="P39" s="3149"/>
      <c r="Q39" s="3149"/>
      <c r="R39" s="3388"/>
      <c r="S39" s="2335"/>
      <c r="T39" s="2300"/>
      <c r="U39" s="2300"/>
      <c r="V39" s="2289"/>
      <c r="W39" s="1501"/>
      <c r="X39" s="2465"/>
      <c r="Y39" s="1501"/>
    </row>
    <row r="40" spans="2:25" s="1468" customFormat="1" x14ac:dyDescent="0.25">
      <c r="B40" s="2275" t="s">
        <v>54</v>
      </c>
      <c r="C40" s="2273"/>
      <c r="D40" s="2273"/>
      <c r="E40" s="2273"/>
      <c r="F40" s="2273"/>
      <c r="G40" s="2273"/>
      <c r="H40" s="2273"/>
      <c r="I40" s="2274"/>
      <c r="J40" s="2280" t="s">
        <v>675</v>
      </c>
      <c r="K40" s="2312" t="s">
        <v>680</v>
      </c>
      <c r="L40" s="2319" t="s">
        <v>723</v>
      </c>
      <c r="M40" s="2449" t="s">
        <v>680</v>
      </c>
      <c r="N40" s="2320" t="s">
        <v>598</v>
      </c>
      <c r="O40" s="3387" t="s">
        <v>67</v>
      </c>
      <c r="P40" s="3149"/>
      <c r="Q40" s="3149"/>
      <c r="R40" s="3388"/>
      <c r="S40" s="2335">
        <v>2503</v>
      </c>
      <c r="T40" s="2300" t="s">
        <v>681</v>
      </c>
      <c r="U40" s="2300" t="s">
        <v>1319</v>
      </c>
      <c r="V40" s="2289" t="s">
        <v>875</v>
      </c>
      <c r="W40" s="1501">
        <v>15000</v>
      </c>
      <c r="X40" s="2465">
        <v>11250</v>
      </c>
      <c r="Y40" s="1501">
        <v>15000</v>
      </c>
    </row>
    <row r="41" spans="2:25" s="1468" customFormat="1" x14ac:dyDescent="0.25">
      <c r="B41" s="2390"/>
      <c r="C41" s="2273"/>
      <c r="D41" s="2273"/>
      <c r="E41" s="2273"/>
      <c r="F41" s="2273"/>
      <c r="G41" s="2273"/>
      <c r="H41" s="2273"/>
      <c r="I41" s="2274"/>
      <c r="J41" s="2275" t="s">
        <v>675</v>
      </c>
      <c r="K41" s="2277" t="s">
        <v>680</v>
      </c>
      <c r="L41" s="2289" t="s">
        <v>734</v>
      </c>
      <c r="M41" s="2335"/>
      <c r="N41" s="2300"/>
      <c r="O41" s="3455" t="s">
        <v>937</v>
      </c>
      <c r="P41" s="3104"/>
      <c r="Q41" s="3104"/>
      <c r="R41" s="3456"/>
      <c r="S41" s="2335"/>
      <c r="T41" s="2300"/>
      <c r="U41" s="2300"/>
      <c r="V41" s="2289"/>
      <c r="W41" s="1501"/>
      <c r="X41" s="2465"/>
      <c r="Y41" s="1501"/>
    </row>
    <row r="42" spans="2:25" s="1468" customFormat="1" x14ac:dyDescent="0.25">
      <c r="B42" s="2390"/>
      <c r="C42" s="2273"/>
      <c r="D42" s="2273"/>
      <c r="E42" s="2273"/>
      <c r="F42" s="2273"/>
      <c r="G42" s="2273"/>
      <c r="H42" s="2273"/>
      <c r="I42" s="2274"/>
      <c r="J42" s="2275" t="s">
        <v>675</v>
      </c>
      <c r="K42" s="2277" t="s">
        <v>680</v>
      </c>
      <c r="L42" s="2289" t="s">
        <v>734</v>
      </c>
      <c r="M42" s="2335" t="s">
        <v>677</v>
      </c>
      <c r="N42" s="2300"/>
      <c r="O42" s="3387" t="s">
        <v>66</v>
      </c>
      <c r="P42" s="3149"/>
      <c r="Q42" s="3149"/>
      <c r="R42" s="3388"/>
      <c r="S42" s="2335"/>
      <c r="T42" s="2300"/>
      <c r="U42" s="2300"/>
      <c r="V42" s="2289"/>
      <c r="W42" s="1501"/>
      <c r="X42" s="2465"/>
      <c r="Y42" s="1501"/>
    </row>
    <row r="43" spans="2:25" s="1468" customFormat="1" ht="13.5" customHeight="1" x14ac:dyDescent="0.25">
      <c r="B43" s="2275" t="s">
        <v>54</v>
      </c>
      <c r="C43" s="2273"/>
      <c r="D43" s="2273"/>
      <c r="E43" s="2273"/>
      <c r="F43" s="2273"/>
      <c r="G43" s="2273"/>
      <c r="H43" s="2273"/>
      <c r="I43" s="2274"/>
      <c r="J43" s="2280" t="s">
        <v>675</v>
      </c>
      <c r="K43" s="2312" t="s">
        <v>680</v>
      </c>
      <c r="L43" s="2319" t="s">
        <v>734</v>
      </c>
      <c r="M43" s="2449" t="s">
        <v>677</v>
      </c>
      <c r="N43" s="2320" t="s">
        <v>598</v>
      </c>
      <c r="O43" s="3387" t="s">
        <v>1292</v>
      </c>
      <c r="P43" s="3149"/>
      <c r="Q43" s="3149"/>
      <c r="R43" s="3388"/>
      <c r="S43" s="2335">
        <v>2503</v>
      </c>
      <c r="T43" s="2300" t="s">
        <v>681</v>
      </c>
      <c r="U43" s="2300" t="s">
        <v>1319</v>
      </c>
      <c r="V43" s="2289" t="s">
        <v>875</v>
      </c>
      <c r="W43" s="1501">
        <v>100000</v>
      </c>
      <c r="X43" s="2465">
        <v>75000</v>
      </c>
      <c r="Y43" s="1501">
        <v>100000</v>
      </c>
    </row>
    <row r="44" spans="2:25" s="1468" customFormat="1" x14ac:dyDescent="0.25">
      <c r="B44" s="2390"/>
      <c r="C44" s="2273"/>
      <c r="D44" s="2273"/>
      <c r="E44" s="2273"/>
      <c r="F44" s="2273"/>
      <c r="G44" s="2273"/>
      <c r="H44" s="2273"/>
      <c r="I44" s="2290"/>
      <c r="J44" s="2275" t="s">
        <v>675</v>
      </c>
      <c r="K44" s="2277" t="s">
        <v>680</v>
      </c>
      <c r="L44" s="2289" t="s">
        <v>737</v>
      </c>
      <c r="M44" s="2335"/>
      <c r="N44" s="2300"/>
      <c r="O44" s="3455" t="s">
        <v>325</v>
      </c>
      <c r="P44" s="3104"/>
      <c r="Q44" s="3104"/>
      <c r="R44" s="3456"/>
      <c r="S44" s="2335"/>
      <c r="T44" s="2300"/>
      <c r="U44" s="2300"/>
      <c r="V44" s="2289"/>
      <c r="W44" s="1501"/>
      <c r="X44" s="2465"/>
      <c r="Y44" s="1501"/>
    </row>
    <row r="45" spans="2:25" s="1468" customFormat="1" x14ac:dyDescent="0.25">
      <c r="B45" s="2390"/>
      <c r="C45" s="2273"/>
      <c r="D45" s="2273"/>
      <c r="E45" s="2273"/>
      <c r="F45" s="2273"/>
      <c r="G45" s="2273"/>
      <c r="H45" s="2273"/>
      <c r="I45" s="2290"/>
      <c r="J45" s="2275" t="s">
        <v>675</v>
      </c>
      <c r="K45" s="2277" t="s">
        <v>680</v>
      </c>
      <c r="L45" s="2289" t="s">
        <v>737</v>
      </c>
      <c r="M45" s="2335" t="s">
        <v>677</v>
      </c>
      <c r="N45" s="2300"/>
      <c r="O45" s="3387" t="s">
        <v>69</v>
      </c>
      <c r="P45" s="3149"/>
      <c r="Q45" s="3149"/>
      <c r="R45" s="3388"/>
      <c r="S45" s="2335"/>
      <c r="T45" s="2300"/>
      <c r="U45" s="2300"/>
      <c r="V45" s="2289"/>
      <c r="W45" s="1501"/>
      <c r="X45" s="2465"/>
      <c r="Y45" s="1501"/>
    </row>
    <row r="46" spans="2:25" s="1468" customFormat="1" x14ac:dyDescent="0.25">
      <c r="B46" s="2275" t="s">
        <v>53</v>
      </c>
      <c r="C46" s="2273"/>
      <c r="D46" s="2273"/>
      <c r="E46" s="2273"/>
      <c r="F46" s="2273"/>
      <c r="G46" s="2273"/>
      <c r="H46" s="2273"/>
      <c r="I46" s="2274"/>
      <c r="J46" s="2280" t="s">
        <v>675</v>
      </c>
      <c r="K46" s="2312" t="s">
        <v>680</v>
      </c>
      <c r="L46" s="2319" t="s">
        <v>737</v>
      </c>
      <c r="M46" s="2449" t="s">
        <v>677</v>
      </c>
      <c r="N46" s="2320" t="s">
        <v>598</v>
      </c>
      <c r="O46" s="3455" t="s">
        <v>69</v>
      </c>
      <c r="P46" s="3104"/>
      <c r="Q46" s="3104"/>
      <c r="R46" s="3456"/>
      <c r="S46" s="2335"/>
      <c r="T46" s="2300"/>
      <c r="U46" s="2300"/>
      <c r="V46" s="2289"/>
      <c r="W46" s="1501">
        <v>5000</v>
      </c>
      <c r="X46" s="2465">
        <v>3750</v>
      </c>
      <c r="Y46" s="1501">
        <v>5000</v>
      </c>
    </row>
    <row r="47" spans="2:25" s="1468" customFormat="1" x14ac:dyDescent="0.25">
      <c r="B47" s="2390"/>
      <c r="C47" s="2273"/>
      <c r="D47" s="2273"/>
      <c r="E47" s="2273"/>
      <c r="F47" s="2273"/>
      <c r="G47" s="2273"/>
      <c r="H47" s="2273"/>
      <c r="I47" s="2274"/>
      <c r="J47" s="2275" t="s">
        <v>675</v>
      </c>
      <c r="K47" s="2277" t="s">
        <v>680</v>
      </c>
      <c r="L47" s="2289" t="s">
        <v>737</v>
      </c>
      <c r="M47" s="2335" t="s">
        <v>675</v>
      </c>
      <c r="N47" s="2300"/>
      <c r="O47" s="3455" t="s">
        <v>1334</v>
      </c>
      <c r="P47" s="3104"/>
      <c r="Q47" s="3104"/>
      <c r="R47" s="3456"/>
      <c r="S47" s="2335"/>
      <c r="T47" s="2300"/>
      <c r="U47" s="2300"/>
      <c r="V47" s="2289"/>
      <c r="W47" s="1501"/>
      <c r="X47" s="2465"/>
      <c r="Y47" s="1501"/>
    </row>
    <row r="48" spans="2:25" s="1468" customFormat="1" x14ac:dyDescent="0.25">
      <c r="B48" s="2275" t="s">
        <v>53</v>
      </c>
      <c r="C48" s="2273"/>
      <c r="D48" s="2273"/>
      <c r="E48" s="2273"/>
      <c r="F48" s="2273"/>
      <c r="G48" s="2273"/>
      <c r="H48" s="2273"/>
      <c r="I48" s="2274"/>
      <c r="J48" s="2280" t="s">
        <v>675</v>
      </c>
      <c r="K48" s="2312" t="s">
        <v>680</v>
      </c>
      <c r="L48" s="2319" t="s">
        <v>737</v>
      </c>
      <c r="M48" s="2449" t="s">
        <v>675</v>
      </c>
      <c r="N48" s="2320" t="s">
        <v>598</v>
      </c>
      <c r="O48" s="3387" t="s">
        <v>1334</v>
      </c>
      <c r="P48" s="3149"/>
      <c r="Q48" s="3149"/>
      <c r="R48" s="3388"/>
      <c r="S48" s="2335">
        <v>2503</v>
      </c>
      <c r="T48" s="2300" t="s">
        <v>668</v>
      </c>
      <c r="U48" s="2300" t="s">
        <v>1320</v>
      </c>
      <c r="V48" s="2289" t="s">
        <v>1283</v>
      </c>
      <c r="W48" s="1501">
        <v>15000</v>
      </c>
      <c r="X48" s="2465">
        <v>11250</v>
      </c>
      <c r="Y48" s="1501">
        <v>15000</v>
      </c>
    </row>
    <row r="49" spans="1:48" s="1468" customFormat="1" x14ac:dyDescent="0.25">
      <c r="B49" s="2390"/>
      <c r="C49" s="2273"/>
      <c r="D49" s="2273"/>
      <c r="E49" s="2273"/>
      <c r="F49" s="2273"/>
      <c r="G49" s="2273"/>
      <c r="H49" s="2273"/>
      <c r="I49" s="2274"/>
      <c r="J49" s="2275" t="s">
        <v>675</v>
      </c>
      <c r="K49" s="2277" t="s">
        <v>680</v>
      </c>
      <c r="L49" s="2289" t="s">
        <v>737</v>
      </c>
      <c r="M49" s="2335" t="s">
        <v>743</v>
      </c>
      <c r="N49" s="2300"/>
      <c r="O49" s="3387" t="s">
        <v>1335</v>
      </c>
      <c r="P49" s="3149"/>
      <c r="Q49" s="3149"/>
      <c r="R49" s="3388"/>
      <c r="S49" s="2335"/>
      <c r="T49" s="2300"/>
      <c r="U49" s="2300"/>
      <c r="V49" s="2289"/>
      <c r="W49" s="1501"/>
      <c r="X49" s="2465"/>
      <c r="Y49" s="1501"/>
    </row>
    <row r="50" spans="1:48" s="1468" customFormat="1" x14ac:dyDescent="0.25">
      <c r="B50" s="2275" t="s">
        <v>54</v>
      </c>
      <c r="C50" s="2273"/>
      <c r="D50" s="2273"/>
      <c r="E50" s="2273"/>
      <c r="F50" s="2273"/>
      <c r="G50" s="2273"/>
      <c r="H50" s="2273"/>
      <c r="I50" s="2274"/>
      <c r="J50" s="2280" t="s">
        <v>675</v>
      </c>
      <c r="K50" s="2312" t="s">
        <v>680</v>
      </c>
      <c r="L50" s="2319" t="s">
        <v>737</v>
      </c>
      <c r="M50" s="2449" t="s">
        <v>743</v>
      </c>
      <c r="N50" s="2320" t="s">
        <v>598</v>
      </c>
      <c r="O50" s="3455" t="s">
        <v>327</v>
      </c>
      <c r="P50" s="3104"/>
      <c r="Q50" s="3104"/>
      <c r="R50" s="3456"/>
      <c r="S50" s="2335">
        <v>2503</v>
      </c>
      <c r="T50" s="2300" t="s">
        <v>681</v>
      </c>
      <c r="U50" s="2300" t="s">
        <v>1319</v>
      </c>
      <c r="V50" s="2289" t="s">
        <v>875</v>
      </c>
      <c r="W50" s="1501">
        <v>800000</v>
      </c>
      <c r="X50" s="2465">
        <v>600000</v>
      </c>
      <c r="Y50" s="1501">
        <v>1800000</v>
      </c>
    </row>
    <row r="51" spans="1:48" s="1468" customFormat="1" x14ac:dyDescent="0.25">
      <c r="B51" s="2390"/>
      <c r="C51" s="2273"/>
      <c r="D51" s="2273"/>
      <c r="E51" s="2273"/>
      <c r="F51" s="2273"/>
      <c r="G51" s="2273"/>
      <c r="H51" s="2273"/>
      <c r="I51" s="2274"/>
      <c r="J51" s="2275" t="s">
        <v>675</v>
      </c>
      <c r="K51" s="2277" t="s">
        <v>680</v>
      </c>
      <c r="L51" s="2289" t="s">
        <v>737</v>
      </c>
      <c r="M51" s="2335" t="s">
        <v>737</v>
      </c>
      <c r="N51" s="2300"/>
      <c r="O51" s="3387" t="s">
        <v>1336</v>
      </c>
      <c r="P51" s="3149"/>
      <c r="Q51" s="3149"/>
      <c r="R51" s="3388"/>
      <c r="S51" s="2335"/>
      <c r="T51" s="2300"/>
      <c r="U51" s="2300"/>
      <c r="V51" s="2289"/>
      <c r="W51" s="1501"/>
      <c r="X51" s="2465"/>
      <c r="Y51" s="1501"/>
    </row>
    <row r="52" spans="1:48" s="1468" customFormat="1" ht="23.25" customHeight="1" x14ac:dyDescent="0.25">
      <c r="B52" s="2275" t="s">
        <v>53</v>
      </c>
      <c r="C52" s="2273"/>
      <c r="D52" s="2273"/>
      <c r="E52" s="2273"/>
      <c r="F52" s="2273"/>
      <c r="G52" s="2273"/>
      <c r="H52" s="2273"/>
      <c r="I52" s="2274"/>
      <c r="J52" s="2280" t="s">
        <v>675</v>
      </c>
      <c r="K52" s="2312" t="s">
        <v>680</v>
      </c>
      <c r="L52" s="2319" t="s">
        <v>737</v>
      </c>
      <c r="M52" s="2449">
        <v>9</v>
      </c>
      <c r="N52" s="2320" t="s">
        <v>598</v>
      </c>
      <c r="O52" s="3387" t="s">
        <v>1337</v>
      </c>
      <c r="P52" s="3149"/>
      <c r="Q52" s="3149"/>
      <c r="R52" s="3388"/>
      <c r="S52" s="2335">
        <v>2503</v>
      </c>
      <c r="T52" s="2300" t="s">
        <v>668</v>
      </c>
      <c r="U52" s="2300" t="s">
        <v>1320</v>
      </c>
      <c r="V52" s="2289" t="s">
        <v>1283</v>
      </c>
      <c r="W52" s="1501">
        <v>20000</v>
      </c>
      <c r="X52" s="2465">
        <v>15000</v>
      </c>
      <c r="Y52" s="1501">
        <v>20000</v>
      </c>
    </row>
    <row r="53" spans="1:48" s="1468" customFormat="1" x14ac:dyDescent="0.25">
      <c r="B53" s="2390"/>
      <c r="C53" s="2273"/>
      <c r="D53" s="2273"/>
      <c r="E53" s="2273"/>
      <c r="F53" s="2273"/>
      <c r="G53" s="2273"/>
      <c r="H53" s="2273"/>
      <c r="I53" s="2274"/>
      <c r="J53" s="2275" t="s">
        <v>675</v>
      </c>
      <c r="K53" s="2277" t="s">
        <v>723</v>
      </c>
      <c r="L53" s="2289"/>
      <c r="M53" s="2335"/>
      <c r="N53" s="2300"/>
      <c r="O53" s="3455" t="s">
        <v>328</v>
      </c>
      <c r="P53" s="3104"/>
      <c r="Q53" s="3104"/>
      <c r="R53" s="3456"/>
      <c r="S53" s="2335"/>
      <c r="T53" s="2300"/>
      <c r="U53" s="2300"/>
      <c r="V53" s="2289"/>
      <c r="W53" s="1501"/>
      <c r="X53" s="2465"/>
      <c r="Y53" s="1501"/>
    </row>
    <row r="54" spans="1:48" s="1468" customFormat="1" x14ac:dyDescent="0.25">
      <c r="B54" s="2459"/>
      <c r="C54" s="2315"/>
      <c r="D54" s="2315"/>
      <c r="E54" s="2315"/>
      <c r="F54" s="2315"/>
      <c r="G54" s="2315"/>
      <c r="H54" s="2315"/>
      <c r="I54" s="2316"/>
      <c r="J54" s="2347" t="s">
        <v>675</v>
      </c>
      <c r="K54" s="2426" t="s">
        <v>723</v>
      </c>
      <c r="L54" s="2343" t="s">
        <v>677</v>
      </c>
      <c r="M54" s="2349"/>
      <c r="N54" s="2313"/>
      <c r="O54" s="3387" t="s">
        <v>1338</v>
      </c>
      <c r="P54" s="3149"/>
      <c r="Q54" s="3149"/>
      <c r="R54" s="3388"/>
      <c r="S54" s="2335"/>
      <c r="T54" s="2300"/>
      <c r="U54" s="2300"/>
      <c r="V54" s="2289"/>
      <c r="W54" s="2466"/>
      <c r="X54" s="2465"/>
      <c r="Y54" s="2466"/>
    </row>
    <row r="55" spans="1:48" s="1468" customFormat="1" ht="16.5" thickBot="1" x14ac:dyDescent="0.3">
      <c r="B55" s="2459"/>
      <c r="C55" s="2315"/>
      <c r="D55" s="2315"/>
      <c r="E55" s="2315"/>
      <c r="F55" s="2315"/>
      <c r="G55" s="2315"/>
      <c r="H55" s="2315"/>
      <c r="I55" s="2316"/>
      <c r="J55" s="2347" t="s">
        <v>675</v>
      </c>
      <c r="K55" s="2426" t="s">
        <v>723</v>
      </c>
      <c r="L55" s="2343" t="s">
        <v>677</v>
      </c>
      <c r="M55" s="2349" t="s">
        <v>675</v>
      </c>
      <c r="N55" s="2313"/>
      <c r="O55" s="3387" t="s">
        <v>1996</v>
      </c>
      <c r="P55" s="3149"/>
      <c r="Q55" s="3149"/>
      <c r="R55" s="3388"/>
      <c r="S55" s="2335"/>
      <c r="T55" s="2300"/>
      <c r="U55" s="2300"/>
      <c r="V55" s="2467"/>
      <c r="W55" s="2468"/>
      <c r="X55" s="2465"/>
      <c r="Y55" s="2468"/>
    </row>
    <row r="56" spans="1:48" s="1468" customFormat="1" ht="16.5" thickBot="1" x14ac:dyDescent="0.3">
      <c r="B56" s="2275" t="s">
        <v>54</v>
      </c>
      <c r="C56" s="2276" t="s">
        <v>840</v>
      </c>
      <c r="D56" s="2273"/>
      <c r="E56" s="2273"/>
      <c r="F56" s="2273"/>
      <c r="G56" s="2273"/>
      <c r="H56" s="2273"/>
      <c r="I56" s="2274"/>
      <c r="J56" s="2914" t="s">
        <v>675</v>
      </c>
      <c r="K56" s="2914" t="s">
        <v>723</v>
      </c>
      <c r="L56" s="2469" t="s">
        <v>677</v>
      </c>
      <c r="M56" s="2320" t="s">
        <v>675</v>
      </c>
      <c r="N56" s="2320" t="s">
        <v>598</v>
      </c>
      <c r="O56" s="3455" t="s">
        <v>1885</v>
      </c>
      <c r="P56" s="3104"/>
      <c r="Q56" s="3104"/>
      <c r="R56" s="3456"/>
      <c r="S56" s="2438"/>
      <c r="T56" s="2325"/>
      <c r="U56" s="2325"/>
      <c r="V56" s="2949"/>
      <c r="W56" s="2363">
        <v>50000</v>
      </c>
      <c r="X56" s="2954">
        <v>37500</v>
      </c>
      <c r="Y56" s="2363">
        <v>1050000</v>
      </c>
    </row>
    <row r="57" spans="1:48" s="1888" customFormat="1" ht="15.75" thickBot="1" x14ac:dyDescent="0.3">
      <c r="A57" s="1468"/>
      <c r="B57" s="3576" t="s">
        <v>1</v>
      </c>
      <c r="C57" s="3577"/>
      <c r="D57" s="3577"/>
      <c r="E57" s="3577"/>
      <c r="F57" s="3577"/>
      <c r="G57" s="3577"/>
      <c r="H57" s="3577"/>
      <c r="I57" s="3577"/>
      <c r="J57" s="3577"/>
      <c r="K57" s="3577"/>
      <c r="L57" s="3577"/>
      <c r="M57" s="3577"/>
      <c r="N57" s="3577"/>
      <c r="O57" s="3577"/>
      <c r="P57" s="3577"/>
      <c r="Q57" s="3577"/>
      <c r="R57" s="3577"/>
      <c r="S57" s="3577"/>
      <c r="T57" s="3577"/>
      <c r="U57" s="3577"/>
      <c r="V57" s="3578"/>
      <c r="W57" s="1756">
        <f>SUM(W18:W56)</f>
        <v>10750000</v>
      </c>
      <c r="X57" s="2576">
        <f>SUM(X18:X56)</f>
        <v>8062500</v>
      </c>
      <c r="Y57" s="1756">
        <f>SUM(Y18:Y56)</f>
        <v>11335000</v>
      </c>
      <c r="Z57" s="1469"/>
      <c r="AA57" s="1469"/>
      <c r="AB57" s="1469"/>
      <c r="AC57" s="1469"/>
      <c r="AD57" s="1469"/>
      <c r="AE57" s="1469"/>
      <c r="AF57" s="1469"/>
      <c r="AG57" s="1469"/>
      <c r="AH57" s="1469"/>
      <c r="AI57" s="1469"/>
      <c r="AJ57" s="1469"/>
      <c r="AK57" s="1469"/>
      <c r="AL57" s="1469"/>
      <c r="AM57" s="1469"/>
      <c r="AN57" s="1469"/>
      <c r="AO57" s="1469"/>
      <c r="AP57" s="1469"/>
      <c r="AQ57" s="1469"/>
      <c r="AR57" s="1469"/>
      <c r="AS57" s="1469"/>
      <c r="AT57" s="1469"/>
      <c r="AU57" s="1469"/>
      <c r="AV57" s="1469"/>
    </row>
    <row r="58" spans="1:48" x14ac:dyDescent="0.25">
      <c r="B58" s="60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1546"/>
      <c r="Z58" s="1469"/>
      <c r="AA58" s="1469"/>
      <c r="AB58" s="1469"/>
      <c r="AC58" s="1469"/>
      <c r="AD58" s="1469"/>
      <c r="AE58" s="1469"/>
      <c r="AF58" s="1469"/>
      <c r="AG58" s="1469"/>
      <c r="AH58" s="1469"/>
      <c r="AI58" s="1469"/>
      <c r="AJ58" s="1469"/>
      <c r="AK58" s="1469"/>
      <c r="AL58" s="1469"/>
      <c r="AM58" s="1469"/>
      <c r="AN58" s="1469"/>
      <c r="AO58" s="1469"/>
      <c r="AP58" s="1469"/>
      <c r="AQ58" s="1469"/>
      <c r="AR58" s="1469"/>
      <c r="AS58" s="1469"/>
      <c r="AT58" s="1469"/>
      <c r="AU58" s="1469"/>
      <c r="AV58" s="1469"/>
    </row>
    <row r="59" spans="1:48" x14ac:dyDescent="0.25">
      <c r="B59" s="5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1547"/>
      <c r="Z59" s="1469"/>
      <c r="AA59" s="1469"/>
      <c r="AB59" s="1469"/>
      <c r="AC59" s="1469"/>
      <c r="AD59" s="1469"/>
      <c r="AE59" s="1469"/>
      <c r="AF59" s="1469"/>
      <c r="AG59" s="1469"/>
      <c r="AH59" s="1469"/>
      <c r="AI59" s="1469"/>
      <c r="AJ59" s="1469"/>
      <c r="AK59" s="1469"/>
      <c r="AL59" s="1469"/>
      <c r="AM59" s="1469"/>
      <c r="AN59" s="1469"/>
      <c r="AO59" s="1469"/>
      <c r="AP59" s="1469"/>
      <c r="AQ59" s="1469"/>
      <c r="AR59" s="1469"/>
      <c r="AS59" s="1469"/>
      <c r="AT59" s="1469"/>
      <c r="AU59" s="1469"/>
      <c r="AV59" s="1469"/>
    </row>
    <row r="60" spans="1:48" x14ac:dyDescent="0.25">
      <c r="B60" s="55"/>
      <c r="C60" s="18"/>
      <c r="D60" s="18"/>
      <c r="E60" s="18"/>
      <c r="F60" s="18"/>
      <c r="G60" s="18"/>
      <c r="H60" s="18"/>
      <c r="I60" s="18"/>
      <c r="J60" s="26"/>
      <c r="K60" s="26"/>
      <c r="L60" s="26"/>
      <c r="M60" s="26"/>
      <c r="N60" s="18"/>
      <c r="O60" s="18"/>
      <c r="P60" s="18"/>
      <c r="Q60" s="18"/>
      <c r="R60" s="26"/>
      <c r="S60" s="26"/>
      <c r="T60" s="26"/>
      <c r="U60" s="18"/>
      <c r="V60" s="18"/>
      <c r="W60" s="18"/>
      <c r="X60" s="18"/>
      <c r="Y60" s="1547"/>
      <c r="Z60" s="1469"/>
      <c r="AA60" s="1469"/>
      <c r="AB60" s="1469"/>
      <c r="AC60" s="1469"/>
      <c r="AD60" s="1469"/>
      <c r="AE60" s="1469"/>
      <c r="AF60" s="1469"/>
      <c r="AG60" s="1469"/>
      <c r="AH60" s="1469"/>
      <c r="AI60" s="1469"/>
      <c r="AJ60" s="1469"/>
      <c r="AK60" s="1469"/>
      <c r="AL60" s="1469"/>
      <c r="AM60" s="1469"/>
      <c r="AN60" s="1469"/>
      <c r="AO60" s="1469"/>
      <c r="AP60" s="1469"/>
      <c r="AQ60" s="1469"/>
      <c r="AR60" s="1469"/>
      <c r="AS60" s="1469"/>
      <c r="AT60" s="1469"/>
      <c r="AU60" s="1469"/>
      <c r="AV60" s="1469"/>
    </row>
    <row r="61" spans="1:48" x14ac:dyDescent="0.25">
      <c r="B61" s="55"/>
      <c r="C61" s="26"/>
      <c r="D61" s="3000" t="s">
        <v>916</v>
      </c>
      <c r="E61" s="3000"/>
      <c r="F61" s="3000"/>
      <c r="G61" s="3000"/>
      <c r="H61" s="3000"/>
      <c r="I61" s="26"/>
      <c r="J61" s="26"/>
      <c r="K61" s="26"/>
      <c r="L61" s="26"/>
      <c r="M61" s="26"/>
      <c r="N61" s="3000" t="s">
        <v>15</v>
      </c>
      <c r="O61" s="3000"/>
      <c r="P61" s="3000"/>
      <c r="Q61" s="3000"/>
      <c r="R61" s="26"/>
      <c r="S61" s="26"/>
      <c r="T61" s="26"/>
      <c r="U61" s="3000" t="s">
        <v>786</v>
      </c>
      <c r="V61" s="3000"/>
      <c r="W61" s="3000"/>
      <c r="X61" s="3000"/>
      <c r="Y61" s="1547"/>
      <c r="Z61" s="1469"/>
      <c r="AA61" s="1469"/>
      <c r="AB61" s="1469"/>
      <c r="AC61" s="1469"/>
      <c r="AD61" s="1469"/>
      <c r="AE61" s="1469"/>
      <c r="AF61" s="1469"/>
      <c r="AG61" s="1469"/>
      <c r="AH61" s="1469"/>
      <c r="AI61" s="1469"/>
      <c r="AJ61" s="1469"/>
      <c r="AK61" s="1469"/>
      <c r="AL61" s="1469"/>
      <c r="AM61" s="1469"/>
      <c r="AN61" s="1469"/>
      <c r="AO61" s="1469"/>
      <c r="AP61" s="1469"/>
      <c r="AQ61" s="1469"/>
      <c r="AR61" s="1469"/>
      <c r="AS61" s="1469"/>
      <c r="AT61" s="1469"/>
      <c r="AU61" s="1469"/>
      <c r="AV61" s="1469"/>
    </row>
    <row r="62" spans="1:48" ht="15.75" thickBot="1" x14ac:dyDescent="0.3">
      <c r="B62" s="63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1548"/>
      <c r="Z62" s="1469"/>
      <c r="AA62" s="1469"/>
      <c r="AB62" s="1469"/>
      <c r="AC62" s="1469"/>
      <c r="AD62" s="1469"/>
      <c r="AE62" s="1469"/>
      <c r="AF62" s="1469"/>
      <c r="AG62" s="1469"/>
      <c r="AH62" s="1469"/>
      <c r="AI62" s="1469"/>
      <c r="AJ62" s="1469"/>
      <c r="AK62" s="1469"/>
      <c r="AL62" s="1469"/>
      <c r="AM62" s="1469"/>
      <c r="AN62" s="1469"/>
      <c r="AO62" s="1469"/>
      <c r="AP62" s="1469"/>
      <c r="AQ62" s="1469"/>
      <c r="AR62" s="1469"/>
      <c r="AS62" s="1469"/>
      <c r="AT62" s="1469"/>
      <c r="AU62" s="1469"/>
      <c r="AV62" s="1469"/>
    </row>
    <row r="63" spans="1:48" x14ac:dyDescent="0.25">
      <c r="Y63" s="1468">
        <v>76</v>
      </c>
    </row>
  </sheetData>
  <mergeCells count="78">
    <mergeCell ref="O51:R51"/>
    <mergeCell ref="O52:R52"/>
    <mergeCell ref="O53:R53"/>
    <mergeCell ref="O54:R54"/>
    <mergeCell ref="O56:R56"/>
    <mergeCell ref="O46:R46"/>
    <mergeCell ref="O47:R47"/>
    <mergeCell ref="O48:R48"/>
    <mergeCell ref="O49:R49"/>
    <mergeCell ref="O50:R50"/>
    <mergeCell ref="O41:R41"/>
    <mergeCell ref="O42:R42"/>
    <mergeCell ref="O43:R43"/>
    <mergeCell ref="O44:R44"/>
    <mergeCell ref="O45:R45"/>
    <mergeCell ref="O36:R36"/>
    <mergeCell ref="O37:R37"/>
    <mergeCell ref="O38:R38"/>
    <mergeCell ref="O39:R39"/>
    <mergeCell ref="O40:R40"/>
    <mergeCell ref="O31:R31"/>
    <mergeCell ref="O32:R32"/>
    <mergeCell ref="O33:R33"/>
    <mergeCell ref="O34:R34"/>
    <mergeCell ref="O35:R35"/>
    <mergeCell ref="E7:G7"/>
    <mergeCell ref="O18:R18"/>
    <mergeCell ref="W13:W16"/>
    <mergeCell ref="X13:X16"/>
    <mergeCell ref="O17:R17"/>
    <mergeCell ref="J13:J16"/>
    <mergeCell ref="K13:K16"/>
    <mergeCell ref="U12:U16"/>
    <mergeCell ref="S12:S16"/>
    <mergeCell ref="L13:L16"/>
    <mergeCell ref="M13:M16"/>
    <mergeCell ref="N13:N16"/>
    <mergeCell ref="O14:R14"/>
    <mergeCell ref="T12:T16"/>
    <mergeCell ref="V12:V16"/>
    <mergeCell ref="B2:Y2"/>
    <mergeCell ref="B3:Y3"/>
    <mergeCell ref="B4:Y4"/>
    <mergeCell ref="B5:Y5"/>
    <mergeCell ref="B6:C6"/>
    <mergeCell ref="W6:X6"/>
    <mergeCell ref="D61:H61"/>
    <mergeCell ref="M10:V10"/>
    <mergeCell ref="B8:Y8"/>
    <mergeCell ref="B12:B16"/>
    <mergeCell ref="C12:C16"/>
    <mergeCell ref="D13:D16"/>
    <mergeCell ref="E13:E16"/>
    <mergeCell ref="B10:G10"/>
    <mergeCell ref="F13:F16"/>
    <mergeCell ref="G13:G16"/>
    <mergeCell ref="H13:H16"/>
    <mergeCell ref="I12:I16"/>
    <mergeCell ref="D12:H12"/>
    <mergeCell ref="J12:N12"/>
    <mergeCell ref="W12:X12"/>
    <mergeCell ref="B57:V57"/>
    <mergeCell ref="Y13:Y16"/>
    <mergeCell ref="O30:R30"/>
    <mergeCell ref="O55:R55"/>
    <mergeCell ref="O27:R27"/>
    <mergeCell ref="U61:X61"/>
    <mergeCell ref="N61:Q61"/>
    <mergeCell ref="O22:R22"/>
    <mergeCell ref="O19:R19"/>
    <mergeCell ref="O20:R20"/>
    <mergeCell ref="O21:R21"/>
    <mergeCell ref="O23:R23"/>
    <mergeCell ref="O24:R24"/>
    <mergeCell ref="O25:R25"/>
    <mergeCell ref="O26:R26"/>
    <mergeCell ref="O28:R28"/>
    <mergeCell ref="O29:R29"/>
  </mergeCells>
  <pageMargins left="0.62992125984251968" right="0.23622047244094488" top="0.74803149606299213" bottom="0.74803149606299213" header="0.31496062992125984" footer="0.31496062992125984"/>
  <pageSetup paperSize="5" scale="53" fitToWidth="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FF0000"/>
    <pageSetUpPr fitToPage="1"/>
  </sheetPr>
  <dimension ref="A1:BL76"/>
  <sheetViews>
    <sheetView topLeftCell="A19" zoomScaleNormal="100" workbookViewId="0">
      <selection activeCell="F47" sqref="F47"/>
    </sheetView>
  </sheetViews>
  <sheetFormatPr baseColWidth="10" defaultRowHeight="15" x14ac:dyDescent="0.25"/>
  <cols>
    <col min="1" max="1" width="10.7109375" style="1246" customWidth="1"/>
    <col min="2" max="2" width="5.5703125" customWidth="1"/>
    <col min="3" max="3" width="6.5703125" customWidth="1"/>
    <col min="4" max="4" width="4.85546875" customWidth="1"/>
    <col min="5" max="5" width="5.140625" customWidth="1"/>
    <col min="6" max="6" width="6.5703125" customWidth="1"/>
    <col min="7" max="7" width="6.42578125" customWidth="1"/>
    <col min="8" max="8" width="4.5703125" customWidth="1"/>
    <col min="9" max="9" width="4.140625" customWidth="1"/>
    <col min="10" max="10" width="4" customWidth="1"/>
    <col min="11" max="11" width="5.42578125" customWidth="1"/>
    <col min="12" max="12" width="4.42578125" customWidth="1"/>
    <col min="13" max="13" width="4.7109375" customWidth="1"/>
    <col min="14" max="14" width="3.85546875" customWidth="1"/>
    <col min="18" max="18" width="13.42578125" customWidth="1"/>
    <col min="19" max="19" width="12.7109375" customWidth="1"/>
    <col min="20" max="20" width="11.85546875" customWidth="1"/>
    <col min="21" max="21" width="12.42578125" customWidth="1"/>
    <col min="22" max="22" width="10.28515625" customWidth="1"/>
    <col min="23" max="23" width="19.7109375" customWidth="1"/>
    <col min="24" max="24" width="18.7109375" customWidth="1"/>
    <col min="25" max="25" width="21.7109375" customWidth="1"/>
    <col min="29" max="29" width="25" customWidth="1"/>
  </cols>
  <sheetData>
    <row r="1" spans="2:64" s="1246" customFormat="1" ht="15.75" thickBot="1" x14ac:dyDescent="0.3"/>
    <row r="2" spans="2:64" ht="23.25" x14ac:dyDescent="0.25">
      <c r="B2" s="3775" t="s">
        <v>17</v>
      </c>
      <c r="C2" s="3776"/>
      <c r="D2" s="3776"/>
      <c r="E2" s="3776"/>
      <c r="F2" s="3776"/>
      <c r="G2" s="3776"/>
      <c r="H2" s="3776"/>
      <c r="I2" s="3776"/>
      <c r="J2" s="3776"/>
      <c r="K2" s="3776"/>
      <c r="L2" s="3776"/>
      <c r="M2" s="3776"/>
      <c r="N2" s="3776"/>
      <c r="O2" s="3776"/>
      <c r="P2" s="3776"/>
      <c r="Q2" s="3776"/>
      <c r="R2" s="3776"/>
      <c r="S2" s="3776"/>
      <c r="T2" s="3776"/>
      <c r="U2" s="3776"/>
      <c r="V2" s="3776"/>
      <c r="W2" s="3776"/>
      <c r="X2" s="3776"/>
      <c r="Y2" s="3777"/>
    </row>
    <row r="3" spans="2:64" x14ac:dyDescent="0.25">
      <c r="B3" s="2999" t="s">
        <v>1849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64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64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64" x14ac:dyDescent="0.25">
      <c r="B6" s="3102" t="s">
        <v>684</v>
      </c>
      <c r="C6" s="3036"/>
      <c r="D6" s="3036"/>
      <c r="E6" s="3036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34"/>
      <c r="Q6" s="34"/>
      <c r="R6" s="34"/>
      <c r="S6" s="34"/>
      <c r="T6" s="34"/>
      <c r="U6" s="34"/>
      <c r="V6" s="34"/>
      <c r="W6" s="3036" t="s">
        <v>2460</v>
      </c>
      <c r="X6" s="3036"/>
      <c r="Y6" s="61"/>
    </row>
    <row r="7" spans="2:64" x14ac:dyDescent="0.25">
      <c r="B7" s="55"/>
      <c r="C7" s="2"/>
      <c r="D7" s="2"/>
      <c r="E7" s="2"/>
      <c r="F7" s="2"/>
      <c r="G7" s="3000" t="s">
        <v>1679</v>
      </c>
      <c r="H7" s="3000"/>
      <c r="I7" s="3000"/>
      <c r="J7" s="3000"/>
      <c r="K7" s="3000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64" x14ac:dyDescent="0.25">
      <c r="B8" s="3038" t="s">
        <v>755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64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64" x14ac:dyDescent="0.25">
      <c r="B10" s="1088" t="s">
        <v>917</v>
      </c>
      <c r="C10" s="1309"/>
      <c r="D10" s="1309"/>
      <c r="E10" s="1309"/>
      <c r="F10" s="1309"/>
      <c r="G10" s="1247"/>
      <c r="H10" s="1247"/>
      <c r="I10" s="1247"/>
      <c r="J10" s="3000" t="s">
        <v>921</v>
      </c>
      <c r="K10" s="3000"/>
      <c r="L10" s="3000"/>
      <c r="M10" s="3000"/>
      <c r="N10" s="3000"/>
      <c r="O10" s="3000"/>
      <c r="P10" s="3000"/>
      <c r="Q10" s="3000"/>
      <c r="R10" s="3000"/>
      <c r="S10" s="3000"/>
      <c r="T10" s="3000"/>
      <c r="U10" s="3000"/>
      <c r="V10" s="3000"/>
      <c r="W10" s="2"/>
      <c r="X10" s="2"/>
      <c r="Y10" s="62"/>
    </row>
    <row r="11" spans="2:64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64" ht="15.75" customHeight="1" thickBot="1" x14ac:dyDescent="0.3">
      <c r="B12" s="3401" t="s">
        <v>765</v>
      </c>
      <c r="C12" s="3401" t="s">
        <v>830</v>
      </c>
      <c r="D12" s="3010" t="s">
        <v>798</v>
      </c>
      <c r="E12" s="3010"/>
      <c r="F12" s="3010"/>
      <c r="G12" s="3010"/>
      <c r="H12" s="3010"/>
      <c r="I12" s="3721" t="s">
        <v>695</v>
      </c>
      <c r="J12" s="3010" t="s">
        <v>45</v>
      </c>
      <c r="K12" s="3010"/>
      <c r="L12" s="3010"/>
      <c r="M12" s="3010"/>
      <c r="N12" s="3011"/>
      <c r="O12" s="55"/>
      <c r="P12" s="2"/>
      <c r="Q12" s="2"/>
      <c r="R12" s="2"/>
      <c r="S12" s="3469" t="s">
        <v>22</v>
      </c>
      <c r="T12" s="3394" t="s">
        <v>697</v>
      </c>
      <c r="U12" s="3394" t="s">
        <v>678</v>
      </c>
      <c r="V12" s="3394" t="s">
        <v>13</v>
      </c>
      <c r="W12" s="3413" t="s">
        <v>2336</v>
      </c>
      <c r="X12" s="3414"/>
      <c r="Y12" s="221" t="s">
        <v>2456</v>
      </c>
    </row>
    <row r="13" spans="2:64" ht="15" customHeight="1" x14ac:dyDescent="0.25">
      <c r="B13" s="3402"/>
      <c r="C13" s="3402"/>
      <c r="D13" s="3401" t="s">
        <v>20</v>
      </c>
      <c r="E13" s="3401" t="s">
        <v>21</v>
      </c>
      <c r="F13" s="3401" t="s">
        <v>692</v>
      </c>
      <c r="G13" s="3401" t="s">
        <v>693</v>
      </c>
      <c r="H13" s="3401" t="s">
        <v>703</v>
      </c>
      <c r="I13" s="3722"/>
      <c r="J13" s="3401" t="s">
        <v>836</v>
      </c>
      <c r="K13" s="3401" t="s">
        <v>111</v>
      </c>
      <c r="L13" s="3401" t="s">
        <v>837</v>
      </c>
      <c r="M13" s="3401" t="s">
        <v>113</v>
      </c>
      <c r="N13" s="3401" t="s">
        <v>6</v>
      </c>
      <c r="O13" s="55"/>
      <c r="P13" s="2"/>
      <c r="Q13" s="2"/>
      <c r="R13" s="2"/>
      <c r="S13" s="3470"/>
      <c r="T13" s="3403"/>
      <c r="U13" s="3403"/>
      <c r="V13" s="3403"/>
      <c r="W13" s="3394" t="s">
        <v>49</v>
      </c>
      <c r="X13" s="3394" t="s">
        <v>50</v>
      </c>
      <c r="Y13" s="3394" t="s">
        <v>706</v>
      </c>
    </row>
    <row r="14" spans="2:64" x14ac:dyDescent="0.25">
      <c r="B14" s="3402"/>
      <c r="C14" s="3402"/>
      <c r="D14" s="3402"/>
      <c r="E14" s="3402"/>
      <c r="F14" s="3402"/>
      <c r="G14" s="3402"/>
      <c r="H14" s="3402"/>
      <c r="I14" s="3722"/>
      <c r="J14" s="3402"/>
      <c r="K14" s="3402"/>
      <c r="L14" s="3402"/>
      <c r="M14" s="3402"/>
      <c r="N14" s="3402"/>
      <c r="O14" s="2999" t="s">
        <v>46</v>
      </c>
      <c r="P14" s="3000"/>
      <c r="Q14" s="3000"/>
      <c r="R14" s="3000"/>
      <c r="S14" s="3470"/>
      <c r="T14" s="3403"/>
      <c r="U14" s="3403"/>
      <c r="V14" s="3403"/>
      <c r="W14" s="3395"/>
      <c r="X14" s="3395"/>
      <c r="Y14" s="3395"/>
    </row>
    <row r="15" spans="2:64" x14ac:dyDescent="0.25">
      <c r="B15" s="3402"/>
      <c r="C15" s="3402"/>
      <c r="D15" s="3402"/>
      <c r="E15" s="3402"/>
      <c r="F15" s="3402"/>
      <c r="G15" s="3402"/>
      <c r="H15" s="3402"/>
      <c r="I15" s="3722"/>
      <c r="J15" s="3402"/>
      <c r="K15" s="3402"/>
      <c r="L15" s="3402"/>
      <c r="M15" s="3402"/>
      <c r="N15" s="3402"/>
      <c r="O15" s="55"/>
      <c r="P15" s="2"/>
      <c r="Q15" s="2"/>
      <c r="R15" s="2"/>
      <c r="S15" s="3470"/>
      <c r="T15" s="3403"/>
      <c r="U15" s="3403"/>
      <c r="V15" s="3403"/>
      <c r="W15" s="3395"/>
      <c r="X15" s="3395"/>
      <c r="Y15" s="3395"/>
    </row>
    <row r="16" spans="2:64" ht="27.75" customHeight="1" thickBot="1" x14ac:dyDescent="0.3">
      <c r="B16" s="3402"/>
      <c r="C16" s="3402"/>
      <c r="D16" s="3402"/>
      <c r="E16" s="3402"/>
      <c r="F16" s="3402"/>
      <c r="G16" s="3402"/>
      <c r="H16" s="3402"/>
      <c r="I16" s="3722"/>
      <c r="J16" s="3402"/>
      <c r="K16" s="3402"/>
      <c r="L16" s="3402"/>
      <c r="M16" s="3402"/>
      <c r="N16" s="3402"/>
      <c r="O16" s="55"/>
      <c r="P16" s="2"/>
      <c r="Q16" s="2"/>
      <c r="R16" s="532"/>
      <c r="S16" s="3471"/>
      <c r="T16" s="3478"/>
      <c r="U16" s="3478"/>
      <c r="V16" s="3478"/>
      <c r="W16" s="3481"/>
      <c r="X16" s="3481"/>
      <c r="Y16" s="3481"/>
      <c r="Z16" s="1246"/>
      <c r="AA16" s="1246"/>
      <c r="AB16" s="1246"/>
      <c r="AC16" s="1246"/>
      <c r="AD16" s="1246"/>
      <c r="AE16" s="1246"/>
      <c r="AF16" s="1246"/>
      <c r="AG16" s="1246"/>
      <c r="AH16" s="1246"/>
      <c r="AI16" s="1246"/>
      <c r="AJ16" s="1246"/>
      <c r="AK16" s="1246"/>
      <c r="AL16" s="1246"/>
      <c r="AM16" s="1246"/>
      <c r="AN16" s="1246"/>
      <c r="AO16" s="1246"/>
      <c r="AP16" s="1246"/>
      <c r="AQ16" s="1246"/>
      <c r="AR16" s="1246"/>
      <c r="AS16" s="1246"/>
      <c r="AT16" s="1246"/>
      <c r="AU16" s="1246"/>
      <c r="AV16" s="1246"/>
      <c r="AW16" s="1246"/>
      <c r="AX16" s="1246"/>
      <c r="AY16" s="1246"/>
      <c r="AZ16" s="1246"/>
      <c r="BA16" s="1246"/>
      <c r="BB16" s="1246"/>
      <c r="BC16" s="1246"/>
      <c r="BD16" s="1246"/>
      <c r="BE16" s="1246"/>
      <c r="BF16" s="1246"/>
      <c r="BG16" s="1246"/>
      <c r="BH16" s="1246"/>
      <c r="BI16" s="1246"/>
      <c r="BJ16" s="1246"/>
      <c r="BK16" s="1246"/>
      <c r="BL16" s="1246"/>
    </row>
    <row r="17" spans="2:64" ht="18.75" customHeight="1" thickBot="1" x14ac:dyDescent="0.3">
      <c r="B17" s="185"/>
      <c r="C17" s="216"/>
      <c r="D17" s="216"/>
      <c r="E17" s="216"/>
      <c r="F17" s="216"/>
      <c r="G17" s="216"/>
      <c r="H17" s="216"/>
      <c r="I17" s="216"/>
      <c r="J17" s="216"/>
      <c r="K17" s="216"/>
      <c r="L17" s="630">
        <v>1</v>
      </c>
      <c r="M17" s="630"/>
      <c r="N17" s="530"/>
      <c r="O17" s="3166">
        <v>2</v>
      </c>
      <c r="P17" s="3719"/>
      <c r="Q17" s="3719"/>
      <c r="R17" s="3167"/>
      <c r="S17" s="100"/>
      <c r="T17" s="736">
        <v>3</v>
      </c>
      <c r="U17" s="100">
        <v>4</v>
      </c>
      <c r="V17" s="736">
        <v>5</v>
      </c>
      <c r="W17" s="97">
        <v>6</v>
      </c>
      <c r="X17" s="535">
        <v>7</v>
      </c>
      <c r="Y17" s="97">
        <v>8</v>
      </c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  <c r="AJ17" s="1246"/>
      <c r="AK17" s="1246"/>
      <c r="AL17" s="1246"/>
      <c r="AM17" s="1246"/>
      <c r="AN17" s="1246"/>
      <c r="AO17" s="1246"/>
      <c r="AP17" s="1246"/>
      <c r="AQ17" s="1246"/>
      <c r="AR17" s="1246"/>
      <c r="AS17" s="1246"/>
      <c r="AT17" s="1246"/>
      <c r="AU17" s="1246"/>
      <c r="AV17" s="1246"/>
      <c r="AW17" s="1246"/>
      <c r="AX17" s="1246"/>
      <c r="AY17" s="1246"/>
      <c r="AZ17" s="1246"/>
      <c r="BA17" s="1246"/>
      <c r="BB17" s="1246"/>
      <c r="BC17" s="1246"/>
      <c r="BD17" s="1246"/>
      <c r="BE17" s="1246"/>
      <c r="BF17" s="1246"/>
      <c r="BG17" s="1246"/>
      <c r="BH17" s="1246"/>
      <c r="BI17" s="1246"/>
      <c r="BJ17" s="1246"/>
      <c r="BK17" s="1246"/>
      <c r="BL17" s="1246"/>
    </row>
    <row r="18" spans="2:64" s="1468" customFormat="1" x14ac:dyDescent="0.25">
      <c r="B18" s="2305"/>
      <c r="C18" s="2305"/>
      <c r="D18" s="2369" t="s">
        <v>676</v>
      </c>
      <c r="E18" s="2369" t="s">
        <v>541</v>
      </c>
      <c r="F18" s="2369" t="s">
        <v>541</v>
      </c>
      <c r="G18" s="2305"/>
      <c r="H18" s="2305"/>
      <c r="I18" s="2306"/>
      <c r="J18" s="2270">
        <v>2</v>
      </c>
      <c r="K18" s="2269">
        <v>5</v>
      </c>
      <c r="L18" s="2269">
        <v>2</v>
      </c>
      <c r="M18" s="2269">
        <v>2</v>
      </c>
      <c r="N18" s="2271"/>
      <c r="O18" s="3574" t="s">
        <v>938</v>
      </c>
      <c r="P18" s="3546"/>
      <c r="Q18" s="3546"/>
      <c r="R18" s="3575"/>
      <c r="S18" s="2470"/>
      <c r="T18" s="2389"/>
      <c r="U18" s="2471"/>
      <c r="V18" s="2471"/>
      <c r="W18" s="2472"/>
      <c r="X18" s="2026"/>
      <c r="Y18" s="2473"/>
    </row>
    <row r="19" spans="2:64" s="1468" customFormat="1" x14ac:dyDescent="0.25">
      <c r="B19" s="2351" t="s">
        <v>54</v>
      </c>
      <c r="C19" s="2352" t="s">
        <v>840</v>
      </c>
      <c r="D19" s="2305"/>
      <c r="E19" s="2305"/>
      <c r="F19" s="2305"/>
      <c r="G19" s="2305"/>
      <c r="H19" s="2305"/>
      <c r="I19" s="2306"/>
      <c r="J19" s="2926">
        <v>2</v>
      </c>
      <c r="K19" s="2307">
        <v>5</v>
      </c>
      <c r="L19" s="2801">
        <v>2</v>
      </c>
      <c r="M19" s="2801">
        <v>2</v>
      </c>
      <c r="N19" s="2802" t="s">
        <v>598</v>
      </c>
      <c r="O19" s="3455" t="s">
        <v>1355</v>
      </c>
      <c r="P19" s="3104"/>
      <c r="Q19" s="3104"/>
      <c r="R19" s="3456"/>
      <c r="S19" s="2335"/>
      <c r="T19" s="2300"/>
      <c r="U19" s="2289"/>
      <c r="V19" s="2339"/>
      <c r="W19" s="2474">
        <v>50000</v>
      </c>
      <c r="X19" s="2465">
        <v>37500</v>
      </c>
      <c r="Y19" s="2955">
        <v>50000</v>
      </c>
    </row>
    <row r="20" spans="2:64" s="1468" customFormat="1" ht="15.75" thickBot="1" x14ac:dyDescent="0.3">
      <c r="B20" s="2351" t="s">
        <v>54</v>
      </c>
      <c r="C20" s="2352"/>
      <c r="D20" s="2305"/>
      <c r="E20" s="2305"/>
      <c r="F20" s="2305"/>
      <c r="G20" s="2305"/>
      <c r="H20" s="2305"/>
      <c r="I20" s="2306"/>
      <c r="J20" s="2926" t="s">
        <v>675</v>
      </c>
      <c r="K20" s="2307" t="s">
        <v>743</v>
      </c>
      <c r="L20" s="2801" t="s">
        <v>723</v>
      </c>
      <c r="M20" s="2801" t="s">
        <v>680</v>
      </c>
      <c r="N20" s="2802" t="s">
        <v>598</v>
      </c>
      <c r="O20" s="3649" t="s">
        <v>1791</v>
      </c>
      <c r="P20" s="3650"/>
      <c r="Q20" s="3650"/>
      <c r="R20" s="3778"/>
      <c r="S20" s="2335"/>
      <c r="T20" s="2300"/>
      <c r="U20" s="2289"/>
      <c r="V20" s="2339"/>
      <c r="W20" s="2955">
        <v>50000</v>
      </c>
      <c r="X20" s="2465">
        <v>37500</v>
      </c>
      <c r="Y20" s="2474">
        <v>50000</v>
      </c>
    </row>
    <row r="21" spans="2:64" s="1468" customFormat="1" x14ac:dyDescent="0.25">
      <c r="B21" s="2390"/>
      <c r="C21" s="2273"/>
      <c r="D21" s="2273"/>
      <c r="E21" s="2273"/>
      <c r="F21" s="2273"/>
      <c r="G21" s="2273"/>
      <c r="H21" s="2273"/>
      <c r="I21" s="2274"/>
      <c r="J21" s="2275">
        <v>2</v>
      </c>
      <c r="K21" s="2276">
        <v>6</v>
      </c>
      <c r="L21" s="2276">
        <v>5</v>
      </c>
      <c r="M21" s="2276" t="s">
        <v>723</v>
      </c>
      <c r="N21" s="2277"/>
      <c r="O21" s="3574" t="s">
        <v>939</v>
      </c>
      <c r="P21" s="3546"/>
      <c r="Q21" s="3546"/>
      <c r="R21" s="3575"/>
      <c r="S21" s="2335"/>
      <c r="T21" s="2300"/>
      <c r="U21" s="2289"/>
      <c r="V21" s="2289"/>
      <c r="W21" s="2474"/>
      <c r="X21" s="2465"/>
      <c r="Y21" s="2474"/>
    </row>
    <row r="22" spans="2:64" s="1468" customFormat="1" x14ac:dyDescent="0.25">
      <c r="B22" s="2390"/>
      <c r="C22" s="2273"/>
      <c r="D22" s="2273"/>
      <c r="E22" s="2273"/>
      <c r="F22" s="2273"/>
      <c r="G22" s="2273"/>
      <c r="H22" s="2273"/>
      <c r="I22" s="2274"/>
      <c r="J22" s="2275" t="s">
        <v>675</v>
      </c>
      <c r="K22" s="2276" t="s">
        <v>743</v>
      </c>
      <c r="L22" s="2276" t="s">
        <v>723</v>
      </c>
      <c r="M22" s="2276" t="s">
        <v>723</v>
      </c>
      <c r="N22" s="2277"/>
      <c r="O22" s="3455" t="s">
        <v>1339</v>
      </c>
      <c r="P22" s="3104"/>
      <c r="Q22" s="3104"/>
      <c r="R22" s="3456"/>
      <c r="S22" s="2335"/>
      <c r="T22" s="2300"/>
      <c r="U22" s="2289"/>
      <c r="V22" s="2289"/>
      <c r="W22" s="2474"/>
      <c r="X22" s="2465"/>
      <c r="Y22" s="2474"/>
    </row>
    <row r="23" spans="2:64" s="1468" customFormat="1" ht="15.75" thickBot="1" x14ac:dyDescent="0.3">
      <c r="B23" s="2275" t="s">
        <v>54</v>
      </c>
      <c r="C23" s="2273"/>
      <c r="D23" s="2273"/>
      <c r="E23" s="2273"/>
      <c r="F23" s="2273"/>
      <c r="G23" s="2273"/>
      <c r="H23" s="2273"/>
      <c r="I23" s="2274"/>
      <c r="J23" s="2280">
        <v>2</v>
      </c>
      <c r="K23" s="2281">
        <v>6</v>
      </c>
      <c r="L23" s="2282">
        <v>5</v>
      </c>
      <c r="M23" s="2282">
        <v>5</v>
      </c>
      <c r="N23" s="2283" t="s">
        <v>598</v>
      </c>
      <c r="O23" s="3649" t="s">
        <v>1340</v>
      </c>
      <c r="P23" s="3650"/>
      <c r="Q23" s="3650"/>
      <c r="R23" s="3778"/>
      <c r="S23" s="2335" t="s">
        <v>1354</v>
      </c>
      <c r="T23" s="2300" t="s">
        <v>681</v>
      </c>
      <c r="U23" s="2289" t="s">
        <v>1319</v>
      </c>
      <c r="V23" s="2289" t="s">
        <v>875</v>
      </c>
      <c r="W23" s="2474">
        <v>1500000</v>
      </c>
      <c r="X23" s="2465">
        <v>1125000</v>
      </c>
      <c r="Y23" s="2474">
        <v>1000000</v>
      </c>
    </row>
    <row r="24" spans="2:64" s="1468" customFormat="1" x14ac:dyDescent="0.25">
      <c r="B24" s="2390"/>
      <c r="C24" s="2273"/>
      <c r="D24" s="2273"/>
      <c r="E24" s="2273"/>
      <c r="F24" s="2273"/>
      <c r="G24" s="2273"/>
      <c r="H24" s="2273"/>
      <c r="I24" s="2274"/>
      <c r="J24" s="2275" t="s">
        <v>675</v>
      </c>
      <c r="K24" s="2276" t="s">
        <v>743</v>
      </c>
      <c r="L24" s="2276" t="s">
        <v>723</v>
      </c>
      <c r="M24" s="2276" t="s">
        <v>734</v>
      </c>
      <c r="N24" s="2277"/>
      <c r="O24" s="3574" t="s">
        <v>1049</v>
      </c>
      <c r="P24" s="3546"/>
      <c r="Q24" s="3546"/>
      <c r="R24" s="3575"/>
      <c r="S24" s="2335"/>
      <c r="T24" s="2300"/>
      <c r="U24" s="2289"/>
      <c r="V24" s="2289"/>
      <c r="W24" s="2474"/>
      <c r="X24" s="2465"/>
      <c r="Y24" s="2474"/>
    </row>
    <row r="25" spans="2:64" s="1468" customFormat="1" x14ac:dyDescent="0.25">
      <c r="B25" s="2275" t="s">
        <v>54</v>
      </c>
      <c r="C25" s="2273"/>
      <c r="D25" s="2273"/>
      <c r="E25" s="2273"/>
      <c r="F25" s="2273"/>
      <c r="G25" s="2273"/>
      <c r="H25" s="2273"/>
      <c r="I25" s="2274"/>
      <c r="J25" s="2280">
        <v>2</v>
      </c>
      <c r="K25" s="2281">
        <v>6</v>
      </c>
      <c r="L25" s="2282">
        <v>5</v>
      </c>
      <c r="M25" s="2282">
        <v>7</v>
      </c>
      <c r="N25" s="2283" t="s">
        <v>598</v>
      </c>
      <c r="O25" s="3455" t="s">
        <v>1049</v>
      </c>
      <c r="P25" s="3104"/>
      <c r="Q25" s="3104"/>
      <c r="R25" s="3456"/>
      <c r="S25" s="2335" t="s">
        <v>1354</v>
      </c>
      <c r="T25" s="2300" t="s">
        <v>681</v>
      </c>
      <c r="U25" s="2289" t="s">
        <v>1319</v>
      </c>
      <c r="V25" s="2289" t="s">
        <v>875</v>
      </c>
      <c r="W25" s="2474">
        <v>25000</v>
      </c>
      <c r="X25" s="2465">
        <v>18750</v>
      </c>
      <c r="Y25" s="2474">
        <v>25000</v>
      </c>
    </row>
    <row r="26" spans="2:64" s="1468" customFormat="1" ht="15.75" thickBot="1" x14ac:dyDescent="0.3">
      <c r="B26" s="2390"/>
      <c r="C26" s="2273"/>
      <c r="D26" s="2273"/>
      <c r="E26" s="2273"/>
      <c r="F26" s="2273"/>
      <c r="G26" s="2273"/>
      <c r="H26" s="2273"/>
      <c r="I26" s="2274"/>
      <c r="J26" s="2275">
        <v>2</v>
      </c>
      <c r="K26" s="2276">
        <v>6</v>
      </c>
      <c r="L26" s="2276"/>
      <c r="M26" s="2276"/>
      <c r="N26" s="2277"/>
      <c r="O26" s="3649" t="s">
        <v>940</v>
      </c>
      <c r="P26" s="3650"/>
      <c r="Q26" s="3650"/>
      <c r="R26" s="3778"/>
      <c r="S26" s="2335"/>
      <c r="T26" s="2300"/>
      <c r="U26" s="2289"/>
      <c r="V26" s="2289"/>
      <c r="W26" s="2474"/>
      <c r="X26" s="2465"/>
      <c r="Y26" s="2474"/>
    </row>
    <row r="27" spans="2:64" s="1468" customFormat="1" x14ac:dyDescent="0.25">
      <c r="B27" s="2390"/>
      <c r="C27" s="2273"/>
      <c r="D27" s="2273"/>
      <c r="E27" s="2273"/>
      <c r="F27" s="2273"/>
      <c r="G27" s="2273"/>
      <c r="H27" s="2273"/>
      <c r="I27" s="2274"/>
      <c r="J27" s="2275" t="s">
        <v>675</v>
      </c>
      <c r="K27" s="2276" t="s">
        <v>743</v>
      </c>
      <c r="L27" s="2276" t="s">
        <v>677</v>
      </c>
      <c r="M27" s="2276"/>
      <c r="N27" s="2277"/>
      <c r="O27" s="3574" t="s">
        <v>1211</v>
      </c>
      <c r="P27" s="3546"/>
      <c r="Q27" s="3546"/>
      <c r="R27" s="3575"/>
      <c r="S27" s="2335"/>
      <c r="T27" s="2300"/>
      <c r="U27" s="2289"/>
      <c r="V27" s="2289"/>
      <c r="W27" s="2474"/>
      <c r="X27" s="2465"/>
      <c r="Y27" s="2474"/>
    </row>
    <row r="28" spans="2:64" s="1468" customFormat="1" x14ac:dyDescent="0.25">
      <c r="B28" s="2390"/>
      <c r="C28" s="2273"/>
      <c r="D28" s="2273"/>
      <c r="E28" s="2273"/>
      <c r="F28" s="2273"/>
      <c r="G28" s="2273"/>
      <c r="H28" s="2273"/>
      <c r="I28" s="2274"/>
      <c r="J28" s="2275" t="s">
        <v>675</v>
      </c>
      <c r="K28" s="2276" t="s">
        <v>743</v>
      </c>
      <c r="L28" s="2276" t="s">
        <v>677</v>
      </c>
      <c r="M28" s="2276" t="s">
        <v>677</v>
      </c>
      <c r="N28" s="2277"/>
      <c r="O28" s="3455" t="s">
        <v>746</v>
      </c>
      <c r="P28" s="3104"/>
      <c r="Q28" s="3104"/>
      <c r="R28" s="3456"/>
      <c r="S28" s="2335"/>
      <c r="T28" s="2300"/>
      <c r="U28" s="2289"/>
      <c r="V28" s="2289"/>
      <c r="W28" s="2474"/>
      <c r="X28" s="2465"/>
      <c r="Y28" s="2474"/>
    </row>
    <row r="29" spans="2:64" s="1468" customFormat="1" ht="15.75" thickBot="1" x14ac:dyDescent="0.3">
      <c r="B29" s="2275" t="s">
        <v>54</v>
      </c>
      <c r="C29" s="2273"/>
      <c r="D29" s="2273"/>
      <c r="E29" s="2273"/>
      <c r="F29" s="2273"/>
      <c r="G29" s="2273"/>
      <c r="H29" s="2273"/>
      <c r="I29" s="2274"/>
      <c r="J29" s="2280">
        <v>2</v>
      </c>
      <c r="K29" s="2281">
        <v>6</v>
      </c>
      <c r="L29" s="2282">
        <v>1</v>
      </c>
      <c r="M29" s="2282">
        <v>1</v>
      </c>
      <c r="N29" s="2283" t="s">
        <v>598</v>
      </c>
      <c r="O29" s="3649" t="s">
        <v>746</v>
      </c>
      <c r="P29" s="3650"/>
      <c r="Q29" s="3650"/>
      <c r="R29" s="3778"/>
      <c r="S29" s="2335" t="s">
        <v>1354</v>
      </c>
      <c r="T29" s="2300" t="s">
        <v>681</v>
      </c>
      <c r="U29" s="2289" t="s">
        <v>1319</v>
      </c>
      <c r="V29" s="2289" t="s">
        <v>875</v>
      </c>
      <c r="W29" s="2474" t="s">
        <v>1726</v>
      </c>
      <c r="X29" s="2465">
        <v>15000</v>
      </c>
      <c r="Y29" s="2474">
        <v>20000</v>
      </c>
    </row>
    <row r="30" spans="2:64" s="1468" customFormat="1" x14ac:dyDescent="0.25">
      <c r="B30" s="2390"/>
      <c r="C30" s="2273"/>
      <c r="D30" s="2273"/>
      <c r="E30" s="2273"/>
      <c r="F30" s="2273"/>
      <c r="G30" s="2273"/>
      <c r="H30" s="2273"/>
      <c r="I30" s="2274"/>
      <c r="J30" s="2275" t="s">
        <v>675</v>
      </c>
      <c r="K30" s="2276" t="s">
        <v>743</v>
      </c>
      <c r="L30" s="2276" t="s">
        <v>738</v>
      </c>
      <c r="M30" s="2276"/>
      <c r="N30" s="2277"/>
      <c r="O30" s="3574" t="s">
        <v>946</v>
      </c>
      <c r="P30" s="3546"/>
      <c r="Q30" s="3546"/>
      <c r="R30" s="3575"/>
      <c r="S30" s="2335"/>
      <c r="T30" s="2300"/>
      <c r="U30" s="2289"/>
      <c r="V30" s="2289"/>
      <c r="W30" s="2474"/>
      <c r="X30" s="2465"/>
      <c r="Y30" s="2474"/>
    </row>
    <row r="31" spans="2:64" s="1468" customFormat="1" x14ac:dyDescent="0.25">
      <c r="B31" s="2390"/>
      <c r="C31" s="2273"/>
      <c r="D31" s="2273"/>
      <c r="E31" s="2273"/>
      <c r="F31" s="2273"/>
      <c r="G31" s="2273"/>
      <c r="H31" s="2273"/>
      <c r="I31" s="2274"/>
      <c r="J31" s="2275" t="s">
        <v>675</v>
      </c>
      <c r="K31" s="2276" t="s">
        <v>743</v>
      </c>
      <c r="L31" s="2276" t="s">
        <v>738</v>
      </c>
      <c r="M31" s="2276" t="s">
        <v>723</v>
      </c>
      <c r="N31" s="2277"/>
      <c r="O31" s="3455" t="s">
        <v>330</v>
      </c>
      <c r="P31" s="3104"/>
      <c r="Q31" s="3104"/>
      <c r="R31" s="3456"/>
      <c r="S31" s="2335"/>
      <c r="T31" s="2300"/>
      <c r="U31" s="2289"/>
      <c r="V31" s="2289"/>
      <c r="W31" s="2474"/>
      <c r="X31" s="2465"/>
      <c r="Y31" s="2474"/>
    </row>
    <row r="32" spans="2:64" s="1468" customFormat="1" ht="15.75" thickBot="1" x14ac:dyDescent="0.3">
      <c r="B32" s="2275" t="s">
        <v>54</v>
      </c>
      <c r="C32" s="2273"/>
      <c r="D32" s="2273"/>
      <c r="E32" s="2273"/>
      <c r="F32" s="2273"/>
      <c r="G32" s="2273"/>
      <c r="H32" s="2273"/>
      <c r="I32" s="2274"/>
      <c r="J32" s="2280" t="s">
        <v>675</v>
      </c>
      <c r="K32" s="2281" t="s">
        <v>743</v>
      </c>
      <c r="L32" s="2282" t="s">
        <v>738</v>
      </c>
      <c r="M32" s="2282" t="s">
        <v>723</v>
      </c>
      <c r="N32" s="2283" t="s">
        <v>598</v>
      </c>
      <c r="O32" s="3649" t="s">
        <v>330</v>
      </c>
      <c r="P32" s="3650"/>
      <c r="Q32" s="3650"/>
      <c r="R32" s="3778"/>
      <c r="S32" s="2335" t="s">
        <v>1354</v>
      </c>
      <c r="T32" s="2300" t="s">
        <v>681</v>
      </c>
      <c r="U32" s="2289" t="s">
        <v>1319</v>
      </c>
      <c r="V32" s="2289" t="s">
        <v>875</v>
      </c>
      <c r="W32" s="2474">
        <v>1578728.6</v>
      </c>
      <c r="X32" s="2474">
        <v>1184046.48</v>
      </c>
      <c r="Y32" s="2474">
        <v>1023072.51</v>
      </c>
    </row>
    <row r="33" spans="2:25" s="1468" customFormat="1" x14ac:dyDescent="0.25">
      <c r="B33" s="2390"/>
      <c r="C33" s="2273"/>
      <c r="D33" s="2273"/>
      <c r="E33" s="2273"/>
      <c r="F33" s="2273"/>
      <c r="G33" s="2273"/>
      <c r="H33" s="2273"/>
      <c r="I33" s="2274"/>
      <c r="J33" s="2275">
        <v>2</v>
      </c>
      <c r="K33" s="2276">
        <v>6</v>
      </c>
      <c r="L33" s="2276" t="s">
        <v>737</v>
      </c>
      <c r="M33" s="2276"/>
      <c r="N33" s="2277"/>
      <c r="O33" s="3574" t="s">
        <v>1341</v>
      </c>
      <c r="P33" s="3546"/>
      <c r="Q33" s="3546"/>
      <c r="R33" s="3575"/>
      <c r="S33" s="2335"/>
      <c r="T33" s="2300"/>
      <c r="U33" s="2289"/>
      <c r="V33" s="2289"/>
      <c r="W33" s="2474"/>
      <c r="X33" s="2465"/>
      <c r="Y33" s="2474"/>
    </row>
    <row r="34" spans="2:25" s="1468" customFormat="1" x14ac:dyDescent="0.25">
      <c r="B34" s="2390"/>
      <c r="C34" s="2273"/>
      <c r="D34" s="2273"/>
      <c r="E34" s="2273"/>
      <c r="F34" s="2273"/>
      <c r="G34" s="2273"/>
      <c r="H34" s="2273"/>
      <c r="I34" s="2274"/>
      <c r="J34" s="2275">
        <v>2</v>
      </c>
      <c r="K34" s="2276">
        <v>6</v>
      </c>
      <c r="L34" s="2276" t="s">
        <v>737</v>
      </c>
      <c r="M34" s="2276" t="s">
        <v>680</v>
      </c>
      <c r="N34" s="2277"/>
      <c r="O34" s="3455" t="s">
        <v>941</v>
      </c>
      <c r="P34" s="3104"/>
      <c r="Q34" s="3104"/>
      <c r="R34" s="3456"/>
      <c r="S34" s="2335"/>
      <c r="T34" s="2300"/>
      <c r="U34" s="2289"/>
      <c r="V34" s="2289"/>
      <c r="W34" s="2474"/>
      <c r="X34" s="2465"/>
      <c r="Y34" s="2474"/>
    </row>
    <row r="35" spans="2:25" s="1468" customFormat="1" ht="15.75" thickBot="1" x14ac:dyDescent="0.3">
      <c r="B35" s="2275" t="s">
        <v>54</v>
      </c>
      <c r="C35" s="2273"/>
      <c r="D35" s="2273"/>
      <c r="E35" s="2273"/>
      <c r="F35" s="2273"/>
      <c r="G35" s="2273"/>
      <c r="H35" s="2273"/>
      <c r="I35" s="2274"/>
      <c r="J35" s="2280">
        <v>2</v>
      </c>
      <c r="K35" s="2281">
        <v>6</v>
      </c>
      <c r="L35" s="2282" t="s">
        <v>737</v>
      </c>
      <c r="M35" s="2282" t="s">
        <v>680</v>
      </c>
      <c r="N35" s="2283" t="s">
        <v>598</v>
      </c>
      <c r="O35" s="3649" t="s">
        <v>942</v>
      </c>
      <c r="P35" s="3650"/>
      <c r="Q35" s="3650"/>
      <c r="R35" s="3778"/>
      <c r="S35" s="2335" t="s">
        <v>1354</v>
      </c>
      <c r="T35" s="2300" t="s">
        <v>681</v>
      </c>
      <c r="U35" s="2289" t="s">
        <v>1319</v>
      </c>
      <c r="V35" s="2289" t="s">
        <v>875</v>
      </c>
      <c r="W35" s="2474">
        <v>4100000</v>
      </c>
      <c r="X35" s="2465">
        <v>3075000</v>
      </c>
      <c r="Y35" s="2474">
        <v>1000000</v>
      </c>
    </row>
    <row r="36" spans="2:25" s="1468" customFormat="1" x14ac:dyDescent="0.25">
      <c r="B36" s="2275" t="s">
        <v>54</v>
      </c>
      <c r="C36" s="2273"/>
      <c r="D36" s="2273"/>
      <c r="E36" s="2273"/>
      <c r="F36" s="2273"/>
      <c r="G36" s="2273"/>
      <c r="H36" s="2273"/>
      <c r="I36" s="2274"/>
      <c r="J36" s="2280" t="s">
        <v>675</v>
      </c>
      <c r="K36" s="2281" t="s">
        <v>743</v>
      </c>
      <c r="L36" s="2282" t="s">
        <v>737</v>
      </c>
      <c r="M36" s="2282" t="s">
        <v>680</v>
      </c>
      <c r="N36" s="2283" t="s">
        <v>610</v>
      </c>
      <c r="O36" s="3574" t="s">
        <v>2063</v>
      </c>
      <c r="P36" s="3546"/>
      <c r="Q36" s="3546"/>
      <c r="R36" s="3575"/>
      <c r="S36" s="2335"/>
      <c r="T36" s="2300"/>
      <c r="U36" s="2289"/>
      <c r="V36" s="2289"/>
      <c r="W36" s="2474">
        <v>100000</v>
      </c>
      <c r="X36" s="2465">
        <v>75000</v>
      </c>
      <c r="Y36" s="2956">
        <v>100000</v>
      </c>
    </row>
    <row r="37" spans="2:25" s="1468" customFormat="1" x14ac:dyDescent="0.25">
      <c r="B37" s="2275" t="s">
        <v>54</v>
      </c>
      <c r="C37" s="2273"/>
      <c r="D37" s="2273"/>
      <c r="E37" s="2273"/>
      <c r="F37" s="2273"/>
      <c r="G37" s="2273"/>
      <c r="H37" s="2273"/>
      <c r="I37" s="2274"/>
      <c r="J37" s="2280">
        <v>2</v>
      </c>
      <c r="K37" s="2281">
        <v>6</v>
      </c>
      <c r="L37" s="2282" t="s">
        <v>737</v>
      </c>
      <c r="M37" s="2282" t="s">
        <v>680</v>
      </c>
      <c r="N37" s="2283" t="s">
        <v>726</v>
      </c>
      <c r="O37" s="3455" t="s">
        <v>1769</v>
      </c>
      <c r="P37" s="3104"/>
      <c r="Q37" s="3104"/>
      <c r="R37" s="3456"/>
      <c r="S37" s="2335" t="s">
        <v>1354</v>
      </c>
      <c r="T37" s="2300" t="s">
        <v>681</v>
      </c>
      <c r="U37" s="2289" t="s">
        <v>874</v>
      </c>
      <c r="V37" s="2289" t="s">
        <v>875</v>
      </c>
      <c r="W37" s="2474">
        <v>200000</v>
      </c>
      <c r="X37" s="2465">
        <v>150000</v>
      </c>
      <c r="Y37" s="2474">
        <v>200000</v>
      </c>
    </row>
    <row r="38" spans="2:25" s="1468" customFormat="1" ht="15.75" thickBot="1" x14ac:dyDescent="0.3">
      <c r="B38" s="2390"/>
      <c r="C38" s="2273"/>
      <c r="D38" s="2273"/>
      <c r="E38" s="2273"/>
      <c r="F38" s="2273"/>
      <c r="G38" s="2273"/>
      <c r="H38" s="2273"/>
      <c r="I38" s="2274"/>
      <c r="J38" s="2275" t="s">
        <v>675</v>
      </c>
      <c r="K38" s="2276" t="s">
        <v>734</v>
      </c>
      <c r="L38" s="2276"/>
      <c r="M38" s="2276"/>
      <c r="N38" s="2277"/>
      <c r="O38" s="3649" t="s">
        <v>943</v>
      </c>
      <c r="P38" s="3650"/>
      <c r="Q38" s="3650"/>
      <c r="R38" s="3778"/>
      <c r="S38" s="2335"/>
      <c r="T38" s="2300"/>
      <c r="U38" s="2289"/>
      <c r="V38" s="2289"/>
      <c r="W38" s="2474"/>
      <c r="X38" s="2465"/>
      <c r="Y38" s="2474"/>
    </row>
    <row r="39" spans="2:25" s="1468" customFormat="1" x14ac:dyDescent="0.25">
      <c r="B39" s="2390"/>
      <c r="C39" s="2273"/>
      <c r="D39" s="2273"/>
      <c r="E39" s="2273"/>
      <c r="F39" s="2273"/>
      <c r="G39" s="2273"/>
      <c r="H39" s="2273"/>
      <c r="I39" s="2274"/>
      <c r="J39" s="2275" t="s">
        <v>675</v>
      </c>
      <c r="K39" s="2276" t="s">
        <v>734</v>
      </c>
      <c r="L39" s="2276" t="s">
        <v>677</v>
      </c>
      <c r="M39" s="2276"/>
      <c r="N39" s="2277"/>
      <c r="O39" s="3574" t="s">
        <v>944</v>
      </c>
      <c r="P39" s="3546"/>
      <c r="Q39" s="3546"/>
      <c r="R39" s="3575"/>
      <c r="S39" s="2335"/>
      <c r="T39" s="2300"/>
      <c r="U39" s="2289"/>
      <c r="V39" s="2289"/>
      <c r="W39" s="2474"/>
      <c r="X39" s="2465"/>
      <c r="Y39" s="2474"/>
    </row>
    <row r="40" spans="2:25" s="1468" customFormat="1" x14ac:dyDescent="0.25">
      <c r="B40" s="2390"/>
      <c r="C40" s="2273"/>
      <c r="D40" s="2273"/>
      <c r="E40" s="2273"/>
      <c r="F40" s="2273"/>
      <c r="G40" s="2273"/>
      <c r="H40" s="2273"/>
      <c r="I40" s="2274"/>
      <c r="J40" s="2275" t="s">
        <v>675</v>
      </c>
      <c r="K40" s="2276" t="s">
        <v>734</v>
      </c>
      <c r="L40" s="2276" t="s">
        <v>677</v>
      </c>
      <c r="M40" s="2276" t="s">
        <v>677</v>
      </c>
      <c r="N40" s="2277"/>
      <c r="O40" s="3455" t="s">
        <v>1689</v>
      </c>
      <c r="P40" s="3104"/>
      <c r="Q40" s="3104"/>
      <c r="R40" s="3456"/>
      <c r="S40" s="2335"/>
      <c r="T40" s="2300"/>
      <c r="U40" s="2289"/>
      <c r="V40" s="2289"/>
      <c r="W40" s="2474"/>
      <c r="X40" s="2465"/>
      <c r="Y40" s="2474"/>
    </row>
    <row r="41" spans="2:25" s="1468" customFormat="1" ht="15.75" thickBot="1" x14ac:dyDescent="0.3">
      <c r="B41" s="2275" t="s">
        <v>54</v>
      </c>
      <c r="C41" s="2273"/>
      <c r="D41" s="2273"/>
      <c r="E41" s="2273"/>
      <c r="F41" s="2273"/>
      <c r="G41" s="2273"/>
      <c r="H41" s="2273"/>
      <c r="I41" s="2274"/>
      <c r="J41" s="2288" t="s">
        <v>675</v>
      </c>
      <c r="K41" s="2282" t="s">
        <v>734</v>
      </c>
      <c r="L41" s="2282" t="s">
        <v>677</v>
      </c>
      <c r="M41" s="2282" t="s">
        <v>677</v>
      </c>
      <c r="N41" s="2283" t="s">
        <v>598</v>
      </c>
      <c r="O41" s="3649" t="s">
        <v>1998</v>
      </c>
      <c r="P41" s="3650"/>
      <c r="Q41" s="3650"/>
      <c r="R41" s="3778"/>
      <c r="S41" s="2335" t="s">
        <v>1354</v>
      </c>
      <c r="T41" s="2300" t="s">
        <v>681</v>
      </c>
      <c r="U41" s="2289" t="s">
        <v>1319</v>
      </c>
      <c r="V41" s="2289" t="s">
        <v>875</v>
      </c>
      <c r="W41" s="2474">
        <v>4900000</v>
      </c>
      <c r="X41" s="2465">
        <v>3674999.97</v>
      </c>
      <c r="Y41" s="2474">
        <v>1500000</v>
      </c>
    </row>
    <row r="42" spans="2:25" s="1468" customFormat="1" x14ac:dyDescent="0.25">
      <c r="B42" s="2390"/>
      <c r="C42" s="2273"/>
      <c r="D42" s="2273"/>
      <c r="E42" s="2273"/>
      <c r="F42" s="2273"/>
      <c r="G42" s="2273"/>
      <c r="H42" s="2273"/>
      <c r="I42" s="2274"/>
      <c r="J42" s="2275" t="s">
        <v>675</v>
      </c>
      <c r="K42" s="2276" t="s">
        <v>734</v>
      </c>
      <c r="L42" s="2276" t="s">
        <v>677</v>
      </c>
      <c r="M42" s="2276" t="s">
        <v>675</v>
      </c>
      <c r="N42" s="2277"/>
      <c r="O42" s="3574" t="s">
        <v>1685</v>
      </c>
      <c r="P42" s="3546"/>
      <c r="Q42" s="3546"/>
      <c r="R42" s="3575"/>
      <c r="S42" s="2335"/>
      <c r="T42" s="2300"/>
      <c r="U42" s="2289"/>
      <c r="V42" s="2289"/>
      <c r="W42" s="2474"/>
      <c r="X42" s="2465"/>
      <c r="Y42" s="2474"/>
    </row>
    <row r="43" spans="2:25" s="1468" customFormat="1" x14ac:dyDescent="0.25">
      <c r="B43" s="2275" t="s">
        <v>54</v>
      </c>
      <c r="C43" s="2273"/>
      <c r="D43" s="2273"/>
      <c r="E43" s="2273"/>
      <c r="F43" s="2273"/>
      <c r="G43" s="2273"/>
      <c r="H43" s="2273"/>
      <c r="I43" s="2274"/>
      <c r="J43" s="2288" t="s">
        <v>675</v>
      </c>
      <c r="K43" s="2282" t="s">
        <v>734</v>
      </c>
      <c r="L43" s="2282" t="s">
        <v>677</v>
      </c>
      <c r="M43" s="2282" t="s">
        <v>675</v>
      </c>
      <c r="N43" s="2283" t="s">
        <v>598</v>
      </c>
      <c r="O43" s="3455" t="s">
        <v>1686</v>
      </c>
      <c r="P43" s="3104"/>
      <c r="Q43" s="3104"/>
      <c r="R43" s="3456"/>
      <c r="S43" s="2335" t="s">
        <v>1354</v>
      </c>
      <c r="T43" s="2300" t="s">
        <v>681</v>
      </c>
      <c r="U43" s="2289" t="s">
        <v>1319</v>
      </c>
      <c r="V43" s="2289" t="s">
        <v>875</v>
      </c>
      <c r="W43" s="2474">
        <v>1300000</v>
      </c>
      <c r="X43" s="2465">
        <v>974999.97</v>
      </c>
      <c r="Y43" s="2474">
        <v>500000</v>
      </c>
    </row>
    <row r="44" spans="2:25" s="1468" customFormat="1" ht="15.75" thickBot="1" x14ac:dyDescent="0.3">
      <c r="B44" s="2390"/>
      <c r="C44" s="2273"/>
      <c r="D44" s="2273"/>
      <c r="E44" s="2273"/>
      <c r="F44" s="2273"/>
      <c r="G44" s="2273"/>
      <c r="H44" s="2273"/>
      <c r="I44" s="2274"/>
      <c r="J44" s="2275" t="s">
        <v>675</v>
      </c>
      <c r="K44" s="2276" t="s">
        <v>734</v>
      </c>
      <c r="L44" s="2276" t="s">
        <v>677</v>
      </c>
      <c r="M44" s="2276" t="s">
        <v>680</v>
      </c>
      <c r="N44" s="2277"/>
      <c r="O44" s="3649" t="s">
        <v>1688</v>
      </c>
      <c r="P44" s="3650"/>
      <c r="Q44" s="3650"/>
      <c r="R44" s="3778"/>
      <c r="S44" s="2335"/>
      <c r="T44" s="2300"/>
      <c r="U44" s="2289"/>
      <c r="V44" s="2289"/>
      <c r="W44" s="2474"/>
      <c r="X44" s="2465"/>
      <c r="Y44" s="2474"/>
    </row>
    <row r="45" spans="2:25" s="1468" customFormat="1" x14ac:dyDescent="0.25">
      <c r="B45" s="2275" t="s">
        <v>54</v>
      </c>
      <c r="C45" s="2273"/>
      <c r="D45" s="2273"/>
      <c r="E45" s="2273"/>
      <c r="F45" s="2273"/>
      <c r="G45" s="2273"/>
      <c r="H45" s="2273"/>
      <c r="I45" s="2287"/>
      <c r="J45" s="2288" t="s">
        <v>675</v>
      </c>
      <c r="K45" s="2282" t="s">
        <v>734</v>
      </c>
      <c r="L45" s="2282" t="s">
        <v>677</v>
      </c>
      <c r="M45" s="2282" t="s">
        <v>680</v>
      </c>
      <c r="N45" s="2283" t="s">
        <v>598</v>
      </c>
      <c r="O45" s="3574" t="s">
        <v>1688</v>
      </c>
      <c r="P45" s="3546"/>
      <c r="Q45" s="3546"/>
      <c r="R45" s="3575"/>
      <c r="S45" s="2335" t="s">
        <v>1354</v>
      </c>
      <c r="T45" s="2300" t="s">
        <v>681</v>
      </c>
      <c r="U45" s="2289" t="s">
        <v>874</v>
      </c>
      <c r="V45" s="2289" t="s">
        <v>875</v>
      </c>
      <c r="W45" s="2474">
        <v>200000</v>
      </c>
      <c r="X45" s="2465">
        <v>150000</v>
      </c>
      <c r="Y45" s="2474"/>
    </row>
    <row r="46" spans="2:25" s="1468" customFormat="1" x14ac:dyDescent="0.25">
      <c r="B46" s="2390"/>
      <c r="C46" s="2273"/>
      <c r="D46" s="2273"/>
      <c r="E46" s="2273"/>
      <c r="F46" s="2273"/>
      <c r="G46" s="2273"/>
      <c r="H46" s="2273"/>
      <c r="I46" s="2287"/>
      <c r="J46" s="2275" t="s">
        <v>675</v>
      </c>
      <c r="K46" s="2276" t="s">
        <v>734</v>
      </c>
      <c r="L46" s="2276" t="s">
        <v>677</v>
      </c>
      <c r="M46" s="2276" t="s">
        <v>722</v>
      </c>
      <c r="N46" s="2277"/>
      <c r="O46" s="3455" t="s">
        <v>945</v>
      </c>
      <c r="P46" s="3104"/>
      <c r="Q46" s="3104"/>
      <c r="R46" s="3456"/>
      <c r="S46" s="2335"/>
      <c r="T46" s="2300"/>
      <c r="U46" s="2289"/>
      <c r="V46" s="2289"/>
      <c r="W46" s="2474"/>
      <c r="X46" s="2465"/>
      <c r="Y46" s="2474"/>
    </row>
    <row r="47" spans="2:25" s="1468" customFormat="1" ht="15.75" thickBot="1" x14ac:dyDescent="0.3">
      <c r="B47" s="2275" t="s">
        <v>54</v>
      </c>
      <c r="C47" s="2273"/>
      <c r="D47" s="2273"/>
      <c r="E47" s="2273"/>
      <c r="F47" s="2273"/>
      <c r="G47" s="2273"/>
      <c r="H47" s="2273"/>
      <c r="I47" s="2287"/>
      <c r="J47" s="2288" t="s">
        <v>675</v>
      </c>
      <c r="K47" s="2282" t="s">
        <v>734</v>
      </c>
      <c r="L47" s="2282" t="s">
        <v>677</v>
      </c>
      <c r="M47" s="2282" t="s">
        <v>722</v>
      </c>
      <c r="N47" s="2283" t="s">
        <v>598</v>
      </c>
      <c r="O47" s="3649" t="s">
        <v>945</v>
      </c>
      <c r="P47" s="3650"/>
      <c r="Q47" s="3650"/>
      <c r="R47" s="3778"/>
      <c r="S47" s="2335" t="s">
        <v>1354</v>
      </c>
      <c r="T47" s="2300" t="s">
        <v>681</v>
      </c>
      <c r="U47" s="2289" t="s">
        <v>1319</v>
      </c>
      <c r="V47" s="2289" t="s">
        <v>875</v>
      </c>
      <c r="W47" s="2474"/>
      <c r="X47" s="2465"/>
      <c r="Y47" s="2474"/>
    </row>
    <row r="48" spans="2:25" s="1468" customFormat="1" x14ac:dyDescent="0.25">
      <c r="B48" s="2390"/>
      <c r="C48" s="2273"/>
      <c r="D48" s="2273"/>
      <c r="E48" s="2273"/>
      <c r="F48" s="2273"/>
      <c r="G48" s="2273"/>
      <c r="H48" s="2273"/>
      <c r="I48" s="2274"/>
      <c r="J48" s="2275" t="s">
        <v>675</v>
      </c>
      <c r="K48" s="2276" t="s">
        <v>734</v>
      </c>
      <c r="L48" s="2276" t="s">
        <v>675</v>
      </c>
      <c r="M48" s="2276"/>
      <c r="N48" s="2277"/>
      <c r="O48" s="3574" t="s">
        <v>2286</v>
      </c>
      <c r="P48" s="3546"/>
      <c r="Q48" s="3546"/>
      <c r="R48" s="3575"/>
      <c r="S48" s="2335"/>
      <c r="T48" s="2300"/>
      <c r="U48" s="2289"/>
      <c r="V48" s="2289"/>
      <c r="W48" s="2474" t="s">
        <v>1744</v>
      </c>
      <c r="X48" s="2465"/>
      <c r="Y48" s="2474"/>
    </row>
    <row r="49" spans="2:29" s="1468" customFormat="1" x14ac:dyDescent="0.25">
      <c r="B49" s="2275" t="s">
        <v>54</v>
      </c>
      <c r="C49" s="2273"/>
      <c r="D49" s="2273"/>
      <c r="E49" s="2273"/>
      <c r="F49" s="2273"/>
      <c r="G49" s="2273"/>
      <c r="H49" s="2273"/>
      <c r="I49" s="2274"/>
      <c r="J49" s="2275" t="s">
        <v>675</v>
      </c>
      <c r="K49" s="2276" t="s">
        <v>734</v>
      </c>
      <c r="L49" s="2276" t="s">
        <v>675</v>
      </c>
      <c r="M49" s="2276" t="s">
        <v>677</v>
      </c>
      <c r="N49" s="2277"/>
      <c r="O49" s="3387" t="s">
        <v>1342</v>
      </c>
      <c r="P49" s="3149"/>
      <c r="Q49" s="3149"/>
      <c r="R49" s="3388"/>
      <c r="S49" s="2335"/>
      <c r="T49" s="2300"/>
      <c r="U49" s="2289"/>
      <c r="V49" s="2289"/>
      <c r="W49" s="2474"/>
      <c r="X49" s="2465"/>
      <c r="Y49" s="2474"/>
    </row>
    <row r="50" spans="2:29" s="1468" customFormat="1" ht="15.75" thickBot="1" x14ac:dyDescent="0.3">
      <c r="B50" s="2275" t="s">
        <v>54</v>
      </c>
      <c r="C50" s="2273"/>
      <c r="D50" s="2273"/>
      <c r="E50" s="2273"/>
      <c r="F50" s="2273"/>
      <c r="G50" s="2273"/>
      <c r="H50" s="2273"/>
      <c r="I50" s="2274"/>
      <c r="J50" s="2280" t="s">
        <v>675</v>
      </c>
      <c r="K50" s="2281" t="s">
        <v>734</v>
      </c>
      <c r="L50" s="2282" t="s">
        <v>675</v>
      </c>
      <c r="M50" s="2282" t="s">
        <v>677</v>
      </c>
      <c r="N50" s="2283" t="s">
        <v>598</v>
      </c>
      <c r="O50" s="3649" t="s">
        <v>2287</v>
      </c>
      <c r="P50" s="3650"/>
      <c r="Q50" s="3650"/>
      <c r="R50" s="3778"/>
      <c r="S50" s="2335" t="s">
        <v>1354</v>
      </c>
      <c r="T50" s="2300" t="s">
        <v>681</v>
      </c>
      <c r="U50" s="2289" t="s">
        <v>1319</v>
      </c>
      <c r="V50" s="2289" t="s">
        <v>875</v>
      </c>
      <c r="W50" s="2474"/>
      <c r="X50" s="2465"/>
      <c r="Y50" s="2474">
        <v>1807652.58</v>
      </c>
      <c r="AC50" s="2818"/>
    </row>
    <row r="51" spans="2:29" s="1468" customFormat="1" x14ac:dyDescent="0.25">
      <c r="B51" s="2275"/>
      <c r="C51" s="2273"/>
      <c r="D51" s="2273"/>
      <c r="E51" s="2273"/>
      <c r="F51" s="2273"/>
      <c r="G51" s="2273"/>
      <c r="H51" s="2273"/>
      <c r="I51" s="2274"/>
      <c r="J51" s="2275" t="s">
        <v>675</v>
      </c>
      <c r="K51" s="2276" t="s">
        <v>734</v>
      </c>
      <c r="L51" s="2276" t="s">
        <v>675</v>
      </c>
      <c r="M51" s="2276" t="s">
        <v>675</v>
      </c>
      <c r="N51" s="2277"/>
      <c r="O51" s="3574" t="s">
        <v>1687</v>
      </c>
      <c r="P51" s="3546"/>
      <c r="Q51" s="3546"/>
      <c r="R51" s="3575"/>
      <c r="S51" s="2335"/>
      <c r="T51" s="2300"/>
      <c r="U51" s="2289"/>
      <c r="V51" s="2289"/>
      <c r="W51" s="2474"/>
      <c r="X51" s="2465"/>
      <c r="Y51" s="2474"/>
      <c r="AC51" s="2818"/>
    </row>
    <row r="52" spans="2:29" s="1468" customFormat="1" x14ac:dyDescent="0.25">
      <c r="B52" s="2275" t="s">
        <v>54</v>
      </c>
      <c r="C52" s="2273"/>
      <c r="D52" s="2273"/>
      <c r="E52" s="2273"/>
      <c r="F52" s="2273"/>
      <c r="G52" s="2273"/>
      <c r="H52" s="2273"/>
      <c r="I52" s="2274"/>
      <c r="J52" s="2280" t="s">
        <v>675</v>
      </c>
      <c r="K52" s="2281" t="s">
        <v>734</v>
      </c>
      <c r="L52" s="2282" t="s">
        <v>675</v>
      </c>
      <c r="M52" s="2282" t="s">
        <v>675</v>
      </c>
      <c r="N52" s="2283" t="s">
        <v>598</v>
      </c>
      <c r="O52" s="3455" t="s">
        <v>1687</v>
      </c>
      <c r="P52" s="3104"/>
      <c r="Q52" s="3104"/>
      <c r="R52" s="3456"/>
      <c r="S52" s="2335" t="s">
        <v>1354</v>
      </c>
      <c r="T52" s="2300" t="s">
        <v>681</v>
      </c>
      <c r="U52" s="2289" t="s">
        <v>1319</v>
      </c>
      <c r="V52" s="2289" t="s">
        <v>875</v>
      </c>
      <c r="W52" s="2474"/>
      <c r="X52" s="2465"/>
      <c r="Y52" s="2474"/>
      <c r="AC52" s="2818"/>
    </row>
    <row r="53" spans="2:29" s="1468" customFormat="1" ht="18" customHeight="1" thickBot="1" x14ac:dyDescent="0.3">
      <c r="B53" s="2390"/>
      <c r="C53" s="2273"/>
      <c r="D53" s="2273"/>
      <c r="E53" s="2273"/>
      <c r="F53" s="2273"/>
      <c r="G53" s="2273"/>
      <c r="H53" s="2273"/>
      <c r="I53" s="2274"/>
      <c r="J53" s="2275" t="s">
        <v>675</v>
      </c>
      <c r="K53" s="2276" t="s">
        <v>734</v>
      </c>
      <c r="L53" s="2276" t="s">
        <v>675</v>
      </c>
      <c r="M53" s="2276" t="s">
        <v>722</v>
      </c>
      <c r="N53" s="2277"/>
      <c r="O53" s="3649" t="s">
        <v>1820</v>
      </c>
      <c r="P53" s="3650"/>
      <c r="Q53" s="3650"/>
      <c r="R53" s="3778"/>
      <c r="S53" s="2335"/>
      <c r="T53" s="2300"/>
      <c r="U53" s="2289"/>
      <c r="V53" s="2289"/>
      <c r="W53" s="2474"/>
      <c r="X53" s="2465"/>
      <c r="Y53" s="2474"/>
      <c r="AC53" s="2818"/>
    </row>
    <row r="54" spans="2:29" s="1468" customFormat="1" x14ac:dyDescent="0.25">
      <c r="B54" s="2275" t="s">
        <v>54</v>
      </c>
      <c r="C54" s="2273"/>
      <c r="D54" s="2273"/>
      <c r="E54" s="2273"/>
      <c r="F54" s="2273"/>
      <c r="G54" s="2273"/>
      <c r="H54" s="2273"/>
      <c r="I54" s="2274"/>
      <c r="J54" s="2280" t="s">
        <v>675</v>
      </c>
      <c r="K54" s="2281" t="s">
        <v>734</v>
      </c>
      <c r="L54" s="2282" t="s">
        <v>675</v>
      </c>
      <c r="M54" s="2282" t="s">
        <v>722</v>
      </c>
      <c r="N54" s="2283" t="s">
        <v>598</v>
      </c>
      <c r="O54" s="3574" t="s">
        <v>2277</v>
      </c>
      <c r="P54" s="3546"/>
      <c r="Q54" s="3546"/>
      <c r="R54" s="3575"/>
      <c r="S54" s="2335" t="s">
        <v>1354</v>
      </c>
      <c r="T54" s="2300" t="s">
        <v>681</v>
      </c>
      <c r="U54" s="2289" t="s">
        <v>1319</v>
      </c>
      <c r="V54" s="2289" t="s">
        <v>875</v>
      </c>
      <c r="W54" s="2474">
        <v>10700000</v>
      </c>
      <c r="X54" s="2465">
        <v>8025000</v>
      </c>
      <c r="Y54" s="2474">
        <v>8100000</v>
      </c>
      <c r="AC54" s="2818"/>
    </row>
    <row r="55" spans="2:29" s="1468" customFormat="1" x14ac:dyDescent="0.25">
      <c r="B55" s="2390"/>
      <c r="C55" s="2273"/>
      <c r="D55" s="2273"/>
      <c r="E55" s="2273"/>
      <c r="F55" s="2273"/>
      <c r="G55" s="2273"/>
      <c r="H55" s="2273"/>
      <c r="I55" s="2274"/>
      <c r="J55" s="2275" t="s">
        <v>675</v>
      </c>
      <c r="K55" s="2276" t="s">
        <v>734</v>
      </c>
      <c r="L55" s="2276" t="s">
        <v>675</v>
      </c>
      <c r="M55" s="2276" t="s">
        <v>734</v>
      </c>
      <c r="N55" s="2277"/>
      <c r="O55" s="3387" t="s">
        <v>1343</v>
      </c>
      <c r="P55" s="3149"/>
      <c r="Q55" s="3149"/>
      <c r="R55" s="3388"/>
      <c r="S55" s="2335"/>
      <c r="T55" s="2300"/>
      <c r="U55" s="2289"/>
      <c r="V55" s="2289"/>
      <c r="W55" s="2474"/>
      <c r="X55" s="2465"/>
      <c r="Y55" s="2474"/>
      <c r="AC55" s="2818"/>
    </row>
    <row r="56" spans="2:29" s="1468" customFormat="1" ht="15.75" thickBot="1" x14ac:dyDescent="0.3">
      <c r="B56" s="2275" t="s">
        <v>54</v>
      </c>
      <c r="C56" s="2273"/>
      <c r="D56" s="2273"/>
      <c r="E56" s="2273"/>
      <c r="F56" s="2273"/>
      <c r="G56" s="2273"/>
      <c r="H56" s="2273"/>
      <c r="I56" s="2274"/>
      <c r="J56" s="2288" t="s">
        <v>675</v>
      </c>
      <c r="K56" s="2282" t="s">
        <v>734</v>
      </c>
      <c r="L56" s="2282" t="s">
        <v>675</v>
      </c>
      <c r="M56" s="2282" t="s">
        <v>734</v>
      </c>
      <c r="N56" s="2283" t="s">
        <v>598</v>
      </c>
      <c r="O56" s="3649" t="s">
        <v>329</v>
      </c>
      <c r="P56" s="3650"/>
      <c r="Q56" s="3650"/>
      <c r="R56" s="3778"/>
      <c r="S56" s="2335" t="s">
        <v>1354</v>
      </c>
      <c r="T56" s="2300" t="s">
        <v>681</v>
      </c>
      <c r="U56" s="2289" t="s">
        <v>1319</v>
      </c>
      <c r="V56" s="2289" t="s">
        <v>875</v>
      </c>
      <c r="W56" s="2474">
        <v>5241424.95</v>
      </c>
      <c r="X56" s="2465">
        <v>3931068.69</v>
      </c>
      <c r="Y56" s="2474">
        <v>5900000</v>
      </c>
      <c r="AC56" s="2818"/>
    </row>
    <row r="57" spans="2:29" s="1468" customFormat="1" x14ac:dyDescent="0.25">
      <c r="B57" s="2275" t="s">
        <v>54</v>
      </c>
      <c r="C57" s="2273"/>
      <c r="D57" s="2273"/>
      <c r="E57" s="2273"/>
      <c r="F57" s="2273"/>
      <c r="G57" s="2273"/>
      <c r="H57" s="2273"/>
      <c r="I57" s="2274"/>
      <c r="J57" s="2275" t="s">
        <v>675</v>
      </c>
      <c r="K57" s="2276" t="s">
        <v>734</v>
      </c>
      <c r="L57" s="2276" t="s">
        <v>675</v>
      </c>
      <c r="M57" s="2276" t="s">
        <v>738</v>
      </c>
      <c r="N57" s="2283"/>
      <c r="O57" s="3574" t="s">
        <v>1810</v>
      </c>
      <c r="P57" s="3546"/>
      <c r="Q57" s="3546"/>
      <c r="R57" s="3575"/>
      <c r="S57" s="2335"/>
      <c r="T57" s="2300"/>
      <c r="U57" s="2289"/>
      <c r="V57" s="2289"/>
      <c r="W57" s="2474"/>
      <c r="X57" s="2465"/>
      <c r="Y57" s="2474"/>
      <c r="AC57" s="2818"/>
    </row>
    <row r="58" spans="2:29" s="1468" customFormat="1" x14ac:dyDescent="0.25">
      <c r="B58" s="2275" t="s">
        <v>54</v>
      </c>
      <c r="C58" s="2273"/>
      <c r="D58" s="2273"/>
      <c r="E58" s="2273"/>
      <c r="F58" s="2273"/>
      <c r="G58" s="2273"/>
      <c r="H58" s="2273"/>
      <c r="I58" s="2274"/>
      <c r="J58" s="2280" t="s">
        <v>675</v>
      </c>
      <c r="K58" s="2281" t="s">
        <v>734</v>
      </c>
      <c r="L58" s="2282" t="s">
        <v>675</v>
      </c>
      <c r="M58" s="2282" t="s">
        <v>738</v>
      </c>
      <c r="N58" s="2283" t="s">
        <v>598</v>
      </c>
      <c r="O58" s="3455" t="s">
        <v>1811</v>
      </c>
      <c r="P58" s="3104"/>
      <c r="Q58" s="3104"/>
      <c r="R58" s="3456"/>
      <c r="S58" s="2335" t="s">
        <v>1354</v>
      </c>
      <c r="T58" s="2300" t="s">
        <v>681</v>
      </c>
      <c r="U58" s="2289" t="s">
        <v>1319</v>
      </c>
      <c r="V58" s="2289" t="s">
        <v>875</v>
      </c>
      <c r="W58" s="2474"/>
      <c r="X58" s="2465"/>
      <c r="Y58" s="2474">
        <v>900000</v>
      </c>
      <c r="AC58" s="2818"/>
    </row>
    <row r="59" spans="2:29" s="1468" customFormat="1" ht="15.75" thickBot="1" x14ac:dyDescent="0.3">
      <c r="B59" s="2390"/>
      <c r="C59" s="2273"/>
      <c r="D59" s="2273"/>
      <c r="E59" s="2273"/>
      <c r="F59" s="2273"/>
      <c r="G59" s="2273"/>
      <c r="H59" s="2273"/>
      <c r="I59" s="2274"/>
      <c r="J59" s="2275" t="s">
        <v>680</v>
      </c>
      <c r="K59" s="2276" t="s">
        <v>722</v>
      </c>
      <c r="L59" s="2276"/>
      <c r="M59" s="2276"/>
      <c r="N59" s="2277"/>
      <c r="O59" s="3649" t="s">
        <v>1344</v>
      </c>
      <c r="P59" s="3650"/>
      <c r="Q59" s="3650"/>
      <c r="R59" s="3778"/>
      <c r="S59" s="2335"/>
      <c r="T59" s="2300"/>
      <c r="U59" s="2289"/>
      <c r="V59" s="2289"/>
      <c r="W59" s="2474"/>
      <c r="X59" s="2465"/>
      <c r="Y59" s="2474"/>
      <c r="AC59" s="2818"/>
    </row>
    <row r="60" spans="2:29" s="1468" customFormat="1" x14ac:dyDescent="0.25">
      <c r="B60" s="2390"/>
      <c r="C60" s="2273"/>
      <c r="D60" s="2273"/>
      <c r="E60" s="2273"/>
      <c r="F60" s="2273"/>
      <c r="G60" s="2273"/>
      <c r="H60" s="2273"/>
      <c r="I60" s="2274"/>
      <c r="J60" s="2275" t="s">
        <v>722</v>
      </c>
      <c r="K60" s="2276"/>
      <c r="L60" s="2276"/>
      <c r="M60" s="2276"/>
      <c r="N60" s="2277"/>
      <c r="O60" s="3574" t="s">
        <v>1345</v>
      </c>
      <c r="P60" s="3546"/>
      <c r="Q60" s="3546"/>
      <c r="R60" s="3575"/>
      <c r="S60" s="2335"/>
      <c r="T60" s="2300"/>
      <c r="U60" s="2289"/>
      <c r="V60" s="2289"/>
      <c r="W60" s="2819"/>
      <c r="X60" s="2465"/>
      <c r="Y60" s="2819"/>
      <c r="AC60" s="2818"/>
    </row>
    <row r="61" spans="2:29" s="1468" customFormat="1" x14ac:dyDescent="0.25">
      <c r="B61" s="2390"/>
      <c r="C61" s="2273"/>
      <c r="D61" s="2273"/>
      <c r="E61" s="2273"/>
      <c r="F61" s="2273"/>
      <c r="G61" s="2273"/>
      <c r="H61" s="2273"/>
      <c r="I61" s="2274"/>
      <c r="J61" s="2275" t="s">
        <v>722</v>
      </c>
      <c r="K61" s="2276" t="s">
        <v>677</v>
      </c>
      <c r="L61" s="2276"/>
      <c r="M61" s="2276"/>
      <c r="N61" s="2277"/>
      <c r="O61" s="3455" t="s">
        <v>1346</v>
      </c>
      <c r="P61" s="3104"/>
      <c r="Q61" s="3104"/>
      <c r="R61" s="3456"/>
      <c r="S61" s="2335"/>
      <c r="T61" s="2300"/>
      <c r="U61" s="2289"/>
      <c r="V61" s="2289"/>
      <c r="W61" s="2819"/>
      <c r="X61" s="2465"/>
      <c r="Y61" s="2819"/>
      <c r="AC61" s="2818"/>
    </row>
    <row r="62" spans="2:29" s="1468" customFormat="1" ht="15.75" thickBot="1" x14ac:dyDescent="0.3">
      <c r="B62" s="2390"/>
      <c r="C62" s="2273"/>
      <c r="D62" s="2273"/>
      <c r="E62" s="2273"/>
      <c r="F62" s="2273"/>
      <c r="G62" s="2273"/>
      <c r="H62" s="2273"/>
      <c r="I62" s="2274"/>
      <c r="J62" s="2275" t="s">
        <v>722</v>
      </c>
      <c r="K62" s="2276" t="s">
        <v>677</v>
      </c>
      <c r="L62" s="2276" t="s">
        <v>677</v>
      </c>
      <c r="M62" s="2276"/>
      <c r="N62" s="2277"/>
      <c r="O62" s="3649" t="s">
        <v>1347</v>
      </c>
      <c r="P62" s="3650"/>
      <c r="Q62" s="3650"/>
      <c r="R62" s="3778"/>
      <c r="S62" s="2335"/>
      <c r="T62" s="2300"/>
      <c r="U62" s="2289"/>
      <c r="V62" s="2289"/>
      <c r="W62" s="2819"/>
      <c r="X62" s="2465"/>
      <c r="Y62" s="2819"/>
      <c r="AC62" s="2818"/>
    </row>
    <row r="63" spans="2:29" s="1468" customFormat="1" x14ac:dyDescent="0.25">
      <c r="B63" s="2390"/>
      <c r="C63" s="2273"/>
      <c r="D63" s="2273"/>
      <c r="E63" s="2273"/>
      <c r="F63" s="2273"/>
      <c r="G63" s="2273"/>
      <c r="H63" s="2273"/>
      <c r="I63" s="2274"/>
      <c r="J63" s="2275" t="s">
        <v>722</v>
      </c>
      <c r="K63" s="2276" t="s">
        <v>677</v>
      </c>
      <c r="L63" s="2276" t="s">
        <v>677</v>
      </c>
      <c r="M63" s="2276" t="s">
        <v>677</v>
      </c>
      <c r="N63" s="2277"/>
      <c r="O63" s="3574" t="s">
        <v>1348</v>
      </c>
      <c r="P63" s="3546"/>
      <c r="Q63" s="3546"/>
      <c r="R63" s="3575"/>
      <c r="S63" s="2543"/>
      <c r="T63" s="2300"/>
      <c r="U63" s="2289"/>
      <c r="V63" s="2289"/>
      <c r="W63" s="2819"/>
      <c r="X63" s="2465"/>
      <c r="Y63" s="2819"/>
      <c r="AC63" s="2818"/>
    </row>
    <row r="64" spans="2:29" s="1468" customFormat="1" ht="15.75" thickBot="1" x14ac:dyDescent="0.3">
      <c r="B64" s="2275" t="s">
        <v>53</v>
      </c>
      <c r="C64" s="2273"/>
      <c r="D64" s="2273"/>
      <c r="E64" s="2273"/>
      <c r="F64" s="2273"/>
      <c r="G64" s="2273"/>
      <c r="H64" s="2273"/>
      <c r="I64" s="2274"/>
      <c r="J64" s="2923" t="s">
        <v>722</v>
      </c>
      <c r="K64" s="2348" t="s">
        <v>677</v>
      </c>
      <c r="L64" s="2365" t="s">
        <v>677</v>
      </c>
      <c r="M64" s="2365" t="s">
        <v>677</v>
      </c>
      <c r="N64" s="2366" t="s">
        <v>598</v>
      </c>
      <c r="O64" s="3455" t="s">
        <v>2270</v>
      </c>
      <c r="P64" s="3104"/>
      <c r="Q64" s="3104"/>
      <c r="R64" s="3456"/>
      <c r="S64" s="2349" t="s">
        <v>1354</v>
      </c>
      <c r="T64" s="2325" t="s">
        <v>668</v>
      </c>
      <c r="U64" s="2911" t="s">
        <v>1320</v>
      </c>
      <c r="V64" s="2325" t="s">
        <v>1283</v>
      </c>
      <c r="W64" s="2957"/>
      <c r="X64" s="2958"/>
      <c r="Y64" s="2957"/>
      <c r="AC64" s="2818"/>
    </row>
    <row r="65" spans="1:49" ht="16.5" thickBot="1" x14ac:dyDescent="0.3">
      <c r="B65" s="674"/>
      <c r="C65" s="486"/>
      <c r="D65" s="486"/>
      <c r="E65" s="486"/>
      <c r="F65" s="486"/>
      <c r="G65" s="486"/>
      <c r="H65" s="486"/>
      <c r="I65" s="486"/>
      <c r="J65" s="2034"/>
      <c r="K65" s="2034"/>
      <c r="L65" s="768"/>
      <c r="M65" s="768"/>
      <c r="N65" s="691"/>
      <c r="O65" s="21"/>
      <c r="P65" s="21"/>
      <c r="Q65" s="21"/>
      <c r="R65" s="21"/>
      <c r="S65" s="1647"/>
      <c r="T65" s="1648"/>
      <c r="U65" s="653"/>
      <c r="V65" s="1646"/>
      <c r="W65" s="1475"/>
      <c r="X65" s="2035"/>
      <c r="Y65" s="1554"/>
      <c r="Z65" s="1469"/>
      <c r="AA65" s="1469"/>
      <c r="AB65" s="1469"/>
      <c r="AC65" s="2185"/>
      <c r="AD65" s="1469"/>
      <c r="AE65" s="1469"/>
      <c r="AF65" s="1469"/>
      <c r="AG65" s="1469"/>
      <c r="AH65" s="1469"/>
      <c r="AI65" s="1469"/>
      <c r="AJ65" s="1469"/>
      <c r="AK65" s="1469"/>
      <c r="AL65" s="1469"/>
      <c r="AM65" s="1469"/>
      <c r="AN65" s="1469"/>
      <c r="AO65" s="1469"/>
      <c r="AP65" s="1469"/>
      <c r="AQ65" s="1469"/>
      <c r="AR65" s="1469"/>
      <c r="AS65" s="1469"/>
      <c r="AT65" s="1469"/>
      <c r="AU65" s="1469"/>
      <c r="AV65" s="1469"/>
      <c r="AW65" s="1469"/>
    </row>
    <row r="66" spans="1:49" s="1888" customFormat="1" ht="15.75" thickBot="1" x14ac:dyDescent="0.3">
      <c r="A66" s="1468"/>
      <c r="B66" s="3415" t="s">
        <v>1</v>
      </c>
      <c r="C66" s="3416"/>
      <c r="D66" s="3416"/>
      <c r="E66" s="3416"/>
      <c r="F66" s="3416"/>
      <c r="G66" s="3416"/>
      <c r="H66" s="3416"/>
      <c r="I66" s="3416"/>
      <c r="J66" s="3416"/>
      <c r="K66" s="3416"/>
      <c r="L66" s="3416"/>
      <c r="M66" s="3416"/>
      <c r="N66" s="3416"/>
      <c r="O66" s="3416"/>
      <c r="P66" s="3416"/>
      <c r="Q66" s="3416"/>
      <c r="R66" s="3416"/>
      <c r="S66" s="3416"/>
      <c r="T66" s="3416"/>
      <c r="U66" s="3416"/>
      <c r="V66" s="3417"/>
      <c r="W66" s="2575">
        <f>SUM(W18:W65)</f>
        <v>29945153.550000001</v>
      </c>
      <c r="X66" s="2576">
        <f>SUM(X18:X65)</f>
        <v>22473865.110000003</v>
      </c>
      <c r="Y66" s="2575">
        <f>(Y19+Y20+Y23+Y25+Y26+Y27+Y28+Y29+Y30+Y31+Y32+Y33+Y34+Y35+Y36+Y37+Y38+Y39+Y40+Y41+Y42++Y43+Y44+Y45+Y46+Y47+Y48+Y49+Y50+Y51+Y52+Y53+Y54+Y55+Y56+Y57+Y58)</f>
        <v>22175725.09</v>
      </c>
      <c r="Z66" s="1469"/>
      <c r="AA66" s="1469"/>
      <c r="AB66" s="1469"/>
      <c r="AC66" s="2610"/>
      <c r="AD66" s="1469"/>
      <c r="AE66" s="1469"/>
      <c r="AF66" s="1469"/>
      <c r="AG66" s="1469"/>
      <c r="AH66" s="1469"/>
      <c r="AI66" s="1469"/>
      <c r="AJ66" s="1469"/>
      <c r="AK66" s="1469"/>
      <c r="AL66" s="1469"/>
      <c r="AM66" s="1469"/>
      <c r="AN66" s="1469"/>
      <c r="AO66" s="1469"/>
      <c r="AP66" s="1469"/>
      <c r="AQ66" s="1469"/>
      <c r="AR66" s="1469"/>
      <c r="AS66" s="1469"/>
      <c r="AT66" s="1469"/>
      <c r="AU66" s="1469"/>
      <c r="AV66" s="1469"/>
      <c r="AW66" s="1469"/>
    </row>
    <row r="67" spans="1:49" ht="12" customHeight="1" x14ac:dyDescent="0.25">
      <c r="B67" s="60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61"/>
      <c r="Z67" s="1469"/>
      <c r="AA67" s="1469"/>
      <c r="AB67" s="1469"/>
      <c r="AC67" s="2185"/>
      <c r="AD67" s="1469"/>
      <c r="AE67" s="1469"/>
      <c r="AF67" s="1469"/>
      <c r="AG67" s="1469"/>
      <c r="AH67" s="1469"/>
      <c r="AI67" s="1469"/>
      <c r="AJ67" s="1469"/>
      <c r="AK67" s="1469"/>
      <c r="AL67" s="1469"/>
      <c r="AM67" s="1469"/>
      <c r="AN67" s="1469"/>
      <c r="AO67" s="1469"/>
      <c r="AP67" s="1469"/>
      <c r="AQ67" s="1469"/>
      <c r="AR67" s="1469"/>
      <c r="AS67" s="1469"/>
      <c r="AT67" s="1469"/>
      <c r="AU67" s="1469"/>
      <c r="AV67" s="1469"/>
      <c r="AW67" s="1469"/>
    </row>
    <row r="68" spans="1:49" x14ac:dyDescent="0.25">
      <c r="B68" s="55"/>
      <c r="C68" s="3000" t="s">
        <v>10</v>
      </c>
      <c r="D68" s="3000"/>
      <c r="E68" s="3000"/>
      <c r="F68" s="3000"/>
      <c r="G68" s="3000"/>
      <c r="H68" s="26"/>
      <c r="I68" s="26"/>
      <c r="J68" s="26"/>
      <c r="K68" s="26"/>
      <c r="L68" s="26"/>
      <c r="M68" s="26"/>
      <c r="N68" s="3000" t="s">
        <v>922</v>
      </c>
      <c r="O68" s="3000"/>
      <c r="P68" s="3000"/>
      <c r="Q68" s="3000"/>
      <c r="R68" s="26"/>
      <c r="S68" s="26"/>
      <c r="T68" s="26"/>
      <c r="U68" s="26"/>
      <c r="V68" s="3000" t="s">
        <v>893</v>
      </c>
      <c r="W68" s="3000"/>
      <c r="X68" s="3000"/>
      <c r="Y68" s="62"/>
      <c r="Z68" s="1469"/>
      <c r="AA68" s="1469"/>
      <c r="AB68" s="1469"/>
      <c r="AC68" s="1469"/>
      <c r="AD68" s="1469"/>
      <c r="AE68" s="1469"/>
      <c r="AF68" s="1469"/>
      <c r="AG68" s="1469"/>
      <c r="AH68" s="1469"/>
      <c r="AI68" s="1469"/>
      <c r="AJ68" s="1469"/>
      <c r="AK68" s="1469"/>
      <c r="AL68" s="1469"/>
      <c r="AM68" s="1469"/>
      <c r="AN68" s="1469"/>
      <c r="AO68" s="1469"/>
      <c r="AP68" s="1469"/>
      <c r="AQ68" s="1469"/>
      <c r="AR68" s="1469"/>
      <c r="AS68" s="1469"/>
      <c r="AT68" s="1469"/>
      <c r="AU68" s="1469"/>
      <c r="AV68" s="1469"/>
      <c r="AW68" s="1469"/>
    </row>
    <row r="69" spans="1:49" ht="15.75" thickBot="1" x14ac:dyDescent="0.3">
      <c r="B69" s="63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8"/>
      <c r="Z69" s="1469"/>
      <c r="AA69" s="1469"/>
      <c r="AB69" s="1469"/>
      <c r="AC69" s="1469"/>
      <c r="AD69" s="1469"/>
      <c r="AE69" s="1469"/>
      <c r="AF69" s="1469"/>
      <c r="AG69" s="1469"/>
      <c r="AH69" s="1469"/>
      <c r="AI69" s="1469"/>
      <c r="AJ69" s="1469"/>
      <c r="AK69" s="1469"/>
      <c r="AL69" s="1469"/>
      <c r="AM69" s="1469"/>
      <c r="AN69" s="1469"/>
      <c r="AO69" s="1469"/>
      <c r="AP69" s="1469"/>
      <c r="AQ69" s="1469"/>
      <c r="AR69" s="1469"/>
      <c r="AS69" s="1469"/>
      <c r="AT69" s="1469"/>
      <c r="AU69" s="1469"/>
      <c r="AV69" s="1469"/>
      <c r="AW69" s="1469"/>
    </row>
    <row r="70" spans="1:49" x14ac:dyDescent="0.25">
      <c r="Y70">
        <v>77</v>
      </c>
      <c r="Z70" s="1469"/>
      <c r="AA70" s="1469"/>
      <c r="AB70" s="1469"/>
      <c r="AC70" s="2792"/>
      <c r="AD70" s="1469"/>
      <c r="AE70" s="1469"/>
      <c r="AF70" s="1469"/>
      <c r="AG70" s="1469"/>
      <c r="AH70" s="1469"/>
      <c r="AI70" s="1469"/>
      <c r="AJ70" s="1469"/>
      <c r="AK70" s="1469"/>
      <c r="AL70" s="1469"/>
      <c r="AM70" s="1469"/>
      <c r="AN70" s="1469"/>
      <c r="AO70" s="1469"/>
      <c r="AP70" s="1469"/>
      <c r="AQ70" s="1469"/>
      <c r="AR70" s="1469"/>
      <c r="AS70" s="1469"/>
      <c r="AT70" s="1469"/>
      <c r="AU70" s="1469"/>
      <c r="AV70" s="1469"/>
      <c r="AW70" s="1469"/>
    </row>
    <row r="71" spans="1:49" x14ac:dyDescent="0.25">
      <c r="Z71" s="1469"/>
      <c r="AA71" s="1469"/>
      <c r="AB71" s="1469"/>
      <c r="AC71" s="1469"/>
      <c r="AD71" s="1469"/>
      <c r="AE71" s="1469"/>
      <c r="AF71" s="1469"/>
      <c r="AG71" s="1469"/>
      <c r="AH71" s="1469"/>
      <c r="AI71" s="1469"/>
      <c r="AJ71" s="1469"/>
      <c r="AK71" s="1469"/>
      <c r="AL71" s="1469"/>
      <c r="AM71" s="1469"/>
      <c r="AN71" s="1469"/>
      <c r="AO71" s="1469"/>
      <c r="AP71" s="1469"/>
      <c r="AQ71" s="1469"/>
      <c r="AR71" s="1469"/>
      <c r="AS71" s="1469"/>
      <c r="AT71" s="1469"/>
      <c r="AU71" s="1469"/>
      <c r="AV71" s="1469"/>
      <c r="AW71" s="1469"/>
    </row>
    <row r="72" spans="1:49" x14ac:dyDescent="0.25">
      <c r="Z72" s="1469"/>
      <c r="AA72" s="1469"/>
      <c r="AB72" s="1469"/>
      <c r="AC72" s="1469"/>
      <c r="AD72" s="1469"/>
      <c r="AE72" s="1469"/>
      <c r="AF72" s="1469"/>
      <c r="AG72" s="1469"/>
      <c r="AH72" s="1469"/>
      <c r="AI72" s="1469"/>
      <c r="AJ72" s="1469"/>
      <c r="AK72" s="1469"/>
      <c r="AL72" s="1469"/>
      <c r="AM72" s="1469"/>
      <c r="AN72" s="1469"/>
      <c r="AO72" s="1469"/>
      <c r="AP72" s="1469"/>
      <c r="AQ72" s="1469"/>
      <c r="AR72" s="1469"/>
      <c r="AS72" s="1469"/>
      <c r="AT72" s="1469"/>
      <c r="AU72" s="1469"/>
      <c r="AV72" s="1469"/>
      <c r="AW72" s="1469"/>
    </row>
    <row r="76" spans="1:49" x14ac:dyDescent="0.25">
      <c r="R76" s="1481"/>
    </row>
  </sheetData>
  <mergeCells count="85">
    <mergeCell ref="O61:R61"/>
    <mergeCell ref="O62:R62"/>
    <mergeCell ref="O63:R63"/>
    <mergeCell ref="O64:R64"/>
    <mergeCell ref="O56:R56"/>
    <mergeCell ref="O57:R57"/>
    <mergeCell ref="O58:R58"/>
    <mergeCell ref="O59:R59"/>
    <mergeCell ref="O60:R60"/>
    <mergeCell ref="O51:R51"/>
    <mergeCell ref="O52:R52"/>
    <mergeCell ref="O53:R53"/>
    <mergeCell ref="O54:R54"/>
    <mergeCell ref="O55:R55"/>
    <mergeCell ref="O46:R46"/>
    <mergeCell ref="O47:R47"/>
    <mergeCell ref="O48:R48"/>
    <mergeCell ref="O49:R49"/>
    <mergeCell ref="O50:R50"/>
    <mergeCell ref="O40:R40"/>
    <mergeCell ref="O42:R42"/>
    <mergeCell ref="O43:R43"/>
    <mergeCell ref="O44:R44"/>
    <mergeCell ref="O45:R45"/>
    <mergeCell ref="O35:R35"/>
    <mergeCell ref="O36:R36"/>
    <mergeCell ref="O37:R37"/>
    <mergeCell ref="O38:R38"/>
    <mergeCell ref="O39:R39"/>
    <mergeCell ref="O30:R30"/>
    <mergeCell ref="O31:R31"/>
    <mergeCell ref="O32:R32"/>
    <mergeCell ref="O33:R33"/>
    <mergeCell ref="O34:R34"/>
    <mergeCell ref="O25:R25"/>
    <mergeCell ref="O26:R26"/>
    <mergeCell ref="O27:R27"/>
    <mergeCell ref="O28:R28"/>
    <mergeCell ref="O29:R29"/>
    <mergeCell ref="O19:R19"/>
    <mergeCell ref="O21:R21"/>
    <mergeCell ref="O22:R22"/>
    <mergeCell ref="O23:R23"/>
    <mergeCell ref="O24:R24"/>
    <mergeCell ref="B66:V66"/>
    <mergeCell ref="Y13:Y16"/>
    <mergeCell ref="O17:R17"/>
    <mergeCell ref="U12:U16"/>
    <mergeCell ref="V12:V16"/>
    <mergeCell ref="B12:B16"/>
    <mergeCell ref="H13:H16"/>
    <mergeCell ref="I12:I16"/>
    <mergeCell ref="D12:H12"/>
    <mergeCell ref="J13:J16"/>
    <mergeCell ref="K13:K16"/>
    <mergeCell ref="J12:N12"/>
    <mergeCell ref="G13:G16"/>
    <mergeCell ref="S12:S16"/>
    <mergeCell ref="O41:R41"/>
    <mergeCell ref="O18:R18"/>
    <mergeCell ref="V68:X68"/>
    <mergeCell ref="N68:Q68"/>
    <mergeCell ref="C68:G68"/>
    <mergeCell ref="W12:X12"/>
    <mergeCell ref="W13:W16"/>
    <mergeCell ref="X13:X16"/>
    <mergeCell ref="T12:T16"/>
    <mergeCell ref="L13:L16"/>
    <mergeCell ref="M13:M16"/>
    <mergeCell ref="N13:N16"/>
    <mergeCell ref="O14:R14"/>
    <mergeCell ref="C12:C16"/>
    <mergeCell ref="D13:D16"/>
    <mergeCell ref="E13:E16"/>
    <mergeCell ref="F13:F16"/>
    <mergeCell ref="O20:R20"/>
    <mergeCell ref="G7:K7"/>
    <mergeCell ref="B8:Y8"/>
    <mergeCell ref="J10:V10"/>
    <mergeCell ref="B2:Y2"/>
    <mergeCell ref="B3:Y3"/>
    <mergeCell ref="B4:Y4"/>
    <mergeCell ref="B5:Y5"/>
    <mergeCell ref="B6:E6"/>
    <mergeCell ref="W6:X6"/>
  </mergeCells>
  <pageMargins left="0.7" right="0.7" top="0.75" bottom="0.75" header="0.3" footer="0.3"/>
  <pageSetup paperSize="5" scale="47" fitToWidth="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rgb="FFFF0000"/>
  </sheetPr>
  <dimension ref="A1:Y53"/>
  <sheetViews>
    <sheetView topLeftCell="K1" zoomScaleNormal="100" workbookViewId="0">
      <selection activeCell="T28" sqref="T28"/>
    </sheetView>
  </sheetViews>
  <sheetFormatPr baseColWidth="10" defaultRowHeight="15" x14ac:dyDescent="0.25"/>
  <cols>
    <col min="1" max="1" width="6.7109375" style="1246" customWidth="1"/>
    <col min="2" max="2" width="7.28515625" customWidth="1"/>
    <col min="3" max="3" width="9.28515625" customWidth="1"/>
    <col min="4" max="4" width="5.42578125" customWidth="1"/>
    <col min="5" max="5" width="4.42578125" customWidth="1"/>
    <col min="6" max="6" width="6.28515625" customWidth="1"/>
    <col min="7" max="7" width="7" customWidth="1"/>
    <col min="8" max="8" width="5.85546875" customWidth="1"/>
    <col min="9" max="11" width="5.5703125" customWidth="1"/>
    <col min="12" max="12" width="8.28515625" customWidth="1"/>
    <col min="13" max="13" width="6" customWidth="1"/>
    <col min="14" max="14" width="6.140625" customWidth="1"/>
    <col min="17" max="17" width="17.42578125" customWidth="1"/>
    <col min="18" max="18" width="18.140625" customWidth="1"/>
    <col min="19" max="19" width="9.140625" customWidth="1"/>
    <col min="20" max="20" width="9.7109375" customWidth="1"/>
    <col min="21" max="21" width="11" customWidth="1"/>
    <col min="22" max="22" width="10.28515625" customWidth="1"/>
    <col min="23" max="23" width="18.140625" customWidth="1"/>
    <col min="24" max="24" width="16.42578125" customWidth="1"/>
    <col min="25" max="25" width="16.7109375" customWidth="1"/>
  </cols>
  <sheetData>
    <row r="1" spans="2:25" s="1246" customFormat="1" ht="15.75" thickBot="1" x14ac:dyDescent="0.3"/>
    <row r="2" spans="2:25" x14ac:dyDescent="0.25">
      <c r="B2" s="3102" t="s">
        <v>17</v>
      </c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6"/>
      <c r="N2" s="3036"/>
      <c r="O2" s="3036"/>
      <c r="P2" s="3036"/>
      <c r="Q2" s="3036"/>
      <c r="R2" s="3036"/>
      <c r="S2" s="3036"/>
      <c r="T2" s="3036"/>
      <c r="U2" s="3036"/>
      <c r="V2" s="3036"/>
      <c r="W2" s="3036"/>
      <c r="X2" s="3036"/>
      <c r="Y2" s="3037"/>
    </row>
    <row r="3" spans="2:25" x14ac:dyDescent="0.25">
      <c r="B3" s="2999" t="s">
        <v>1849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3102" t="s">
        <v>684</v>
      </c>
      <c r="C6" s="3036"/>
      <c r="D6" s="3036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34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61"/>
    </row>
    <row r="7" spans="2:25" x14ac:dyDescent="0.25">
      <c r="B7" s="55"/>
      <c r="C7" s="2"/>
      <c r="D7" s="2"/>
      <c r="E7" s="2"/>
      <c r="F7" s="3000" t="s">
        <v>1679</v>
      </c>
      <c r="G7" s="3000"/>
      <c r="H7" s="3000"/>
      <c r="I7" s="3000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25" x14ac:dyDescent="0.25">
      <c r="B8" s="3038" t="s">
        <v>774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25" x14ac:dyDescent="0.25">
      <c r="B10" s="55"/>
      <c r="C10" s="26" t="s">
        <v>709</v>
      </c>
      <c r="D10" s="26"/>
      <c r="E10" s="26"/>
      <c r="F10" s="2"/>
      <c r="G10" s="2"/>
      <c r="H10" s="2"/>
      <c r="I10" s="2"/>
      <c r="J10" s="2"/>
      <c r="K10" s="2"/>
      <c r="L10" s="2"/>
      <c r="M10" s="2"/>
      <c r="N10" s="3000" t="s">
        <v>930</v>
      </c>
      <c r="O10" s="3000"/>
      <c r="P10" s="3000"/>
      <c r="Q10" s="3000"/>
      <c r="R10" s="3000"/>
      <c r="S10" s="3000"/>
      <c r="T10" s="3000"/>
      <c r="U10" s="3000"/>
      <c r="V10" s="3000"/>
      <c r="W10" s="3000"/>
      <c r="X10" s="2"/>
      <c r="Y10" s="62"/>
    </row>
    <row r="11" spans="2:25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25" ht="16.5" customHeight="1" thickBot="1" x14ac:dyDescent="0.3">
      <c r="B12" s="3401" t="s">
        <v>757</v>
      </c>
      <c r="C12" s="3401" t="s">
        <v>929</v>
      </c>
      <c r="D12" s="3009" t="s">
        <v>798</v>
      </c>
      <c r="E12" s="3010"/>
      <c r="F12" s="3010"/>
      <c r="G12" s="3010"/>
      <c r="H12" s="3010"/>
      <c r="I12" s="3401" t="s">
        <v>713</v>
      </c>
      <c r="J12" s="3010" t="s">
        <v>45</v>
      </c>
      <c r="K12" s="3010"/>
      <c r="L12" s="3010"/>
      <c r="M12" s="3010"/>
      <c r="N12" s="3011"/>
      <c r="O12" s="33"/>
      <c r="P12" s="184"/>
      <c r="Q12" s="184"/>
      <c r="R12" s="369"/>
      <c r="S12" s="3394" t="s">
        <v>22</v>
      </c>
      <c r="T12" s="3394" t="s">
        <v>47</v>
      </c>
      <c r="U12" s="3394" t="s">
        <v>678</v>
      </c>
      <c r="V12" s="3394" t="s">
        <v>13</v>
      </c>
      <c r="W12" s="3413" t="s">
        <v>2304</v>
      </c>
      <c r="X12" s="3414"/>
      <c r="Y12" s="221" t="s">
        <v>2456</v>
      </c>
    </row>
    <row r="13" spans="2:25" ht="15.75" customHeight="1" x14ac:dyDescent="0.25">
      <c r="B13" s="3402"/>
      <c r="C13" s="3402"/>
      <c r="D13" s="3401" t="s">
        <v>20</v>
      </c>
      <c r="E13" s="3401" t="s">
        <v>21</v>
      </c>
      <c r="F13" s="3401" t="s">
        <v>692</v>
      </c>
      <c r="G13" s="3401" t="s">
        <v>693</v>
      </c>
      <c r="H13" s="3401" t="s">
        <v>694</v>
      </c>
      <c r="I13" s="3402"/>
      <c r="J13" s="3401" t="s">
        <v>671</v>
      </c>
      <c r="K13" s="3401" t="s">
        <v>111</v>
      </c>
      <c r="L13" s="3402" t="s">
        <v>5</v>
      </c>
      <c r="M13" s="3402" t="s">
        <v>113</v>
      </c>
      <c r="N13" s="3402" t="s">
        <v>6</v>
      </c>
      <c r="O13" s="73"/>
      <c r="P13" s="26"/>
      <c r="Q13" s="26"/>
      <c r="R13" s="210"/>
      <c r="S13" s="3403"/>
      <c r="T13" s="3403"/>
      <c r="U13" s="3403"/>
      <c r="V13" s="3403"/>
      <c r="W13" s="3394" t="s">
        <v>49</v>
      </c>
      <c r="X13" s="3394" t="s">
        <v>705</v>
      </c>
      <c r="Y13" s="3394" t="s">
        <v>779</v>
      </c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2"/>
      <c r="M14" s="3402"/>
      <c r="N14" s="3402"/>
      <c r="O14" s="2999" t="s">
        <v>46</v>
      </c>
      <c r="P14" s="3000"/>
      <c r="Q14" s="3000"/>
      <c r="R14" s="3001"/>
      <c r="S14" s="3403"/>
      <c r="T14" s="3403"/>
      <c r="U14" s="3403"/>
      <c r="V14" s="3403"/>
      <c r="W14" s="3403"/>
      <c r="X14" s="3403"/>
      <c r="Y14" s="3403"/>
    </row>
    <row r="15" spans="2:25" x14ac:dyDescent="0.25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2"/>
      <c r="M15" s="3402"/>
      <c r="N15" s="3402"/>
      <c r="O15" s="73"/>
      <c r="P15" s="26"/>
      <c r="Q15" s="26"/>
      <c r="R15" s="210"/>
      <c r="S15" s="3403"/>
      <c r="T15" s="3403"/>
      <c r="U15" s="3403"/>
      <c r="V15" s="3403"/>
      <c r="W15" s="3403"/>
      <c r="X15" s="3403"/>
      <c r="Y15" s="3403"/>
    </row>
    <row r="16" spans="2:25" ht="26.25" customHeight="1" thickBot="1" x14ac:dyDescent="0.3">
      <c r="B16" s="3402"/>
      <c r="C16" s="3402"/>
      <c r="D16" s="3402"/>
      <c r="E16" s="3402"/>
      <c r="F16" s="3402"/>
      <c r="G16" s="3402"/>
      <c r="H16" s="3402"/>
      <c r="I16" s="3402"/>
      <c r="J16" s="3402"/>
      <c r="K16" s="3402"/>
      <c r="L16" s="3402"/>
      <c r="M16" s="3402"/>
      <c r="N16" s="3402"/>
      <c r="O16" s="178"/>
      <c r="P16" s="179"/>
      <c r="Q16" s="179"/>
      <c r="R16" s="65"/>
      <c r="S16" s="3478"/>
      <c r="T16" s="3478"/>
      <c r="U16" s="3478"/>
      <c r="V16" s="3478"/>
      <c r="W16" s="3478"/>
      <c r="X16" s="3478"/>
      <c r="Y16" s="3478"/>
    </row>
    <row r="17" spans="2:25" ht="15.75" thickBot="1" x14ac:dyDescent="0.3">
      <c r="B17" s="587">
        <v>1</v>
      </c>
      <c r="C17" s="588">
        <v>2</v>
      </c>
      <c r="D17" s="588">
        <v>3</v>
      </c>
      <c r="E17" s="588">
        <v>4</v>
      </c>
      <c r="F17" s="588">
        <v>5</v>
      </c>
      <c r="G17" s="588">
        <v>6</v>
      </c>
      <c r="H17" s="588">
        <v>7</v>
      </c>
      <c r="I17" s="588"/>
      <c r="J17" s="476">
        <v>8</v>
      </c>
      <c r="K17" s="588">
        <v>9</v>
      </c>
      <c r="L17" s="588">
        <v>10</v>
      </c>
      <c r="M17" s="588">
        <v>11</v>
      </c>
      <c r="N17" s="589">
        <v>12</v>
      </c>
      <c r="O17" s="3009">
        <v>13</v>
      </c>
      <c r="P17" s="3010"/>
      <c r="Q17" s="3010"/>
      <c r="R17" s="3010"/>
      <c r="S17" s="97"/>
      <c r="T17" s="736">
        <v>14</v>
      </c>
      <c r="U17" s="100">
        <v>15</v>
      </c>
      <c r="V17" s="735">
        <v>16</v>
      </c>
      <c r="W17" s="97">
        <v>17</v>
      </c>
      <c r="X17" s="586">
        <v>18</v>
      </c>
      <c r="Y17" s="97">
        <v>19</v>
      </c>
    </row>
    <row r="18" spans="2:25" ht="15.75" thickBot="1" x14ac:dyDescent="0.3">
      <c r="B18" s="440"/>
      <c r="C18" s="412"/>
      <c r="D18" s="506" t="s">
        <v>676</v>
      </c>
      <c r="E18" s="506" t="s">
        <v>541</v>
      </c>
      <c r="F18" s="506" t="s">
        <v>541</v>
      </c>
      <c r="G18" s="412"/>
      <c r="H18" s="412"/>
      <c r="I18" s="570"/>
      <c r="J18" s="669" t="s">
        <v>722</v>
      </c>
      <c r="K18" s="490" t="s">
        <v>675</v>
      </c>
      <c r="L18" s="435"/>
      <c r="M18" s="435"/>
      <c r="N18" s="436"/>
      <c r="O18" s="3510" t="s">
        <v>1349</v>
      </c>
      <c r="P18" s="3511"/>
      <c r="Q18" s="3511"/>
      <c r="R18" s="3716"/>
      <c r="S18" s="769"/>
      <c r="T18" s="770"/>
      <c r="U18" s="770"/>
      <c r="V18" s="478"/>
      <c r="W18" s="271"/>
      <c r="X18" s="248"/>
      <c r="Y18" s="249"/>
    </row>
    <row r="19" spans="2:25" s="1468" customFormat="1" ht="15.75" thickBot="1" x14ac:dyDescent="0.3">
      <c r="B19" s="2388"/>
      <c r="C19" s="2273"/>
      <c r="D19" s="2273"/>
      <c r="E19" s="2273"/>
      <c r="F19" s="2273"/>
      <c r="G19" s="2273"/>
      <c r="H19" s="2273"/>
      <c r="I19" s="2274"/>
      <c r="J19" s="2390" t="s">
        <v>722</v>
      </c>
      <c r="K19" s="2323" t="s">
        <v>675</v>
      </c>
      <c r="L19" s="2276" t="s">
        <v>677</v>
      </c>
      <c r="M19" s="2276"/>
      <c r="N19" s="2277"/>
      <c r="O19" s="3779" t="s">
        <v>1350</v>
      </c>
      <c r="P19" s="3780"/>
      <c r="Q19" s="3780"/>
      <c r="R19" s="3781"/>
      <c r="S19" s="2331"/>
      <c r="T19" s="2334"/>
      <c r="U19" s="2334"/>
      <c r="V19" s="2289"/>
      <c r="W19" s="1506"/>
      <c r="X19" s="1503"/>
      <c r="Y19" s="1503"/>
    </row>
    <row r="20" spans="2:25" s="1468" customFormat="1" ht="15.75" thickBot="1" x14ac:dyDescent="0.3">
      <c r="B20" s="2388"/>
      <c r="C20" s="2273"/>
      <c r="D20" s="2273"/>
      <c r="E20" s="2273"/>
      <c r="F20" s="2273"/>
      <c r="G20" s="2273"/>
      <c r="H20" s="2273"/>
      <c r="I20" s="2274"/>
      <c r="J20" s="2390" t="s">
        <v>722</v>
      </c>
      <c r="K20" s="2323" t="s">
        <v>675</v>
      </c>
      <c r="L20" s="2276" t="s">
        <v>677</v>
      </c>
      <c r="M20" s="2276" t="s">
        <v>677</v>
      </c>
      <c r="N20" s="2277"/>
      <c r="O20" s="3782" t="s">
        <v>1056</v>
      </c>
      <c r="P20" s="3783"/>
      <c r="Q20" s="3783"/>
      <c r="R20" s="3784"/>
      <c r="S20" s="2331"/>
      <c r="T20" s="2334"/>
      <c r="U20" s="2334"/>
      <c r="V20" s="2289"/>
      <c r="W20" s="2463"/>
      <c r="X20" s="2475"/>
      <c r="Y20" s="1501"/>
    </row>
    <row r="21" spans="2:25" s="1468" customFormat="1" ht="15.75" thickBot="1" x14ac:dyDescent="0.3">
      <c r="B21" s="2275" t="s">
        <v>53</v>
      </c>
      <c r="C21" s="2276" t="s">
        <v>861</v>
      </c>
      <c r="D21" s="2273"/>
      <c r="E21" s="2273"/>
      <c r="F21" s="2273"/>
      <c r="G21" s="2273"/>
      <c r="H21" s="2273"/>
      <c r="I21" s="2274"/>
      <c r="J21" s="2388" t="s">
        <v>722</v>
      </c>
      <c r="K21" s="2273" t="s">
        <v>675</v>
      </c>
      <c r="L21" s="2282" t="s">
        <v>677</v>
      </c>
      <c r="M21" s="2282" t="s">
        <v>677</v>
      </c>
      <c r="N21" s="2283" t="s">
        <v>598</v>
      </c>
      <c r="O21" s="3785" t="s">
        <v>1351</v>
      </c>
      <c r="P21" s="3786"/>
      <c r="Q21" s="3786"/>
      <c r="R21" s="3787"/>
      <c r="S21" s="2331"/>
      <c r="T21" s="2334"/>
      <c r="U21" s="2334"/>
      <c r="V21" s="2289"/>
      <c r="W21" s="1501">
        <v>50000</v>
      </c>
      <c r="X21" s="2475">
        <v>37500</v>
      </c>
      <c r="Y21" s="1501">
        <v>50000</v>
      </c>
    </row>
    <row r="22" spans="2:25" s="1468" customFormat="1" ht="15.75" thickBot="1" x14ac:dyDescent="0.3">
      <c r="B22" s="2275" t="s">
        <v>54</v>
      </c>
      <c r="C22" s="2276" t="s">
        <v>861</v>
      </c>
      <c r="D22" s="2273"/>
      <c r="E22" s="2273"/>
      <c r="F22" s="2273"/>
      <c r="G22" s="2273"/>
      <c r="H22" s="2273"/>
      <c r="I22" s="2274"/>
      <c r="J22" s="2388" t="s">
        <v>722</v>
      </c>
      <c r="K22" s="2273" t="s">
        <v>675</v>
      </c>
      <c r="L22" s="2282" t="s">
        <v>677</v>
      </c>
      <c r="M22" s="2282" t="s">
        <v>677</v>
      </c>
      <c r="N22" s="2283" t="s">
        <v>598</v>
      </c>
      <c r="O22" s="3782" t="s">
        <v>2285</v>
      </c>
      <c r="P22" s="3783"/>
      <c r="Q22" s="3783"/>
      <c r="R22" s="3784"/>
      <c r="S22" s="2331"/>
      <c r="T22" s="2334"/>
      <c r="U22" s="2334"/>
      <c r="V22" s="2289"/>
      <c r="W22" s="1501">
        <v>610913.71</v>
      </c>
      <c r="X22" s="2475">
        <v>458185.32</v>
      </c>
      <c r="Y22" s="1501">
        <v>200000</v>
      </c>
    </row>
    <row r="23" spans="2:25" s="1468" customFormat="1" ht="15.75" thickBot="1" x14ac:dyDescent="0.3">
      <c r="B23" s="2275" t="s">
        <v>54</v>
      </c>
      <c r="C23" s="2276"/>
      <c r="D23" s="2273"/>
      <c r="E23" s="2273"/>
      <c r="F23" s="2273"/>
      <c r="G23" s="2273"/>
      <c r="H23" s="2273"/>
      <c r="I23" s="2274"/>
      <c r="J23" s="2388" t="s">
        <v>722</v>
      </c>
      <c r="K23" s="2273" t="s">
        <v>675</v>
      </c>
      <c r="L23" s="2282" t="s">
        <v>677</v>
      </c>
      <c r="M23" s="2282" t="s">
        <v>677</v>
      </c>
      <c r="N23" s="2283" t="s">
        <v>598</v>
      </c>
      <c r="O23" s="3779" t="s">
        <v>2634</v>
      </c>
      <c r="P23" s="3780"/>
      <c r="Q23" s="3780"/>
      <c r="R23" s="3781"/>
      <c r="S23" s="2331"/>
      <c r="T23" s="2334"/>
      <c r="U23" s="2334"/>
      <c r="V23" s="2289"/>
      <c r="W23" s="1501"/>
      <c r="X23" s="2475"/>
      <c r="Y23" s="1501">
        <v>2153707.39</v>
      </c>
    </row>
    <row r="24" spans="2:25" s="1468" customFormat="1" ht="15.75" thickBot="1" x14ac:dyDescent="0.3">
      <c r="B24" s="2388"/>
      <c r="C24" s="2273"/>
      <c r="D24" s="2273"/>
      <c r="E24" s="2273"/>
      <c r="F24" s="2273"/>
      <c r="G24" s="2273"/>
      <c r="H24" s="2273"/>
      <c r="I24" s="2274"/>
      <c r="J24" s="2390" t="s">
        <v>722</v>
      </c>
      <c r="K24" s="2323" t="s">
        <v>675</v>
      </c>
      <c r="L24" s="2276" t="s">
        <v>675</v>
      </c>
      <c r="M24" s="2276"/>
      <c r="N24" s="2277"/>
      <c r="O24" s="3785" t="s">
        <v>947</v>
      </c>
      <c r="P24" s="3786"/>
      <c r="Q24" s="3786"/>
      <c r="R24" s="3787"/>
      <c r="S24" s="2331"/>
      <c r="T24" s="2334"/>
      <c r="U24" s="2334"/>
      <c r="V24" s="2289"/>
      <c r="W24" s="1501"/>
      <c r="X24" s="2475"/>
      <c r="Y24" s="1501"/>
    </row>
    <row r="25" spans="2:25" s="1468" customFormat="1" ht="15.75" thickBot="1" x14ac:dyDescent="0.3">
      <c r="B25" s="2388"/>
      <c r="C25" s="2273"/>
      <c r="D25" s="2273"/>
      <c r="E25" s="2273"/>
      <c r="F25" s="2273"/>
      <c r="G25" s="2273"/>
      <c r="H25" s="2273"/>
      <c r="I25" s="2274"/>
      <c r="J25" s="2390" t="s">
        <v>722</v>
      </c>
      <c r="K25" s="2323" t="s">
        <v>675</v>
      </c>
      <c r="L25" s="2276" t="s">
        <v>675</v>
      </c>
      <c r="M25" s="2276" t="s">
        <v>677</v>
      </c>
      <c r="N25" s="2277"/>
      <c r="O25" s="3782" t="s">
        <v>948</v>
      </c>
      <c r="P25" s="3783"/>
      <c r="Q25" s="3783"/>
      <c r="R25" s="3784"/>
      <c r="S25" s="2331"/>
      <c r="T25" s="2334"/>
      <c r="U25" s="2334"/>
      <c r="V25" s="2289"/>
      <c r="W25" s="1501"/>
      <c r="X25" s="2475"/>
      <c r="Y25" s="1501"/>
    </row>
    <row r="26" spans="2:25" s="1468" customFormat="1" ht="15.75" thickBot="1" x14ac:dyDescent="0.3">
      <c r="B26" s="2275" t="s">
        <v>53</v>
      </c>
      <c r="C26" s="2276" t="s">
        <v>840</v>
      </c>
      <c r="D26" s="2273"/>
      <c r="E26" s="2273"/>
      <c r="F26" s="2273"/>
      <c r="G26" s="2273"/>
      <c r="H26" s="2273"/>
      <c r="I26" s="2274"/>
      <c r="J26" s="2388" t="s">
        <v>722</v>
      </c>
      <c r="K26" s="2273" t="s">
        <v>675</v>
      </c>
      <c r="L26" s="2282" t="s">
        <v>675</v>
      </c>
      <c r="M26" s="2282" t="s">
        <v>677</v>
      </c>
      <c r="N26" s="2283" t="s">
        <v>598</v>
      </c>
      <c r="O26" s="3785" t="s">
        <v>1352</v>
      </c>
      <c r="P26" s="3786"/>
      <c r="Q26" s="3786"/>
      <c r="R26" s="3787"/>
      <c r="S26" s="2331"/>
      <c r="T26" s="2334"/>
      <c r="U26" s="2334"/>
      <c r="V26" s="2289"/>
      <c r="W26" s="1501"/>
      <c r="X26" s="2475"/>
      <c r="Y26" s="1501"/>
    </row>
    <row r="27" spans="2:25" s="1468" customFormat="1" ht="15.75" thickBot="1" x14ac:dyDescent="0.3">
      <c r="B27" s="2275" t="s">
        <v>54</v>
      </c>
      <c r="C27" s="2276" t="s">
        <v>840</v>
      </c>
      <c r="D27" s="2273"/>
      <c r="E27" s="2273"/>
      <c r="F27" s="2273"/>
      <c r="G27" s="2273"/>
      <c r="H27" s="2273"/>
      <c r="I27" s="2274"/>
      <c r="J27" s="2388" t="s">
        <v>722</v>
      </c>
      <c r="K27" s="2273" t="s">
        <v>675</v>
      </c>
      <c r="L27" s="2282" t="s">
        <v>675</v>
      </c>
      <c r="M27" s="2282" t="s">
        <v>677</v>
      </c>
      <c r="N27" s="2283" t="s">
        <v>598</v>
      </c>
      <c r="O27" s="3782" t="s">
        <v>1353</v>
      </c>
      <c r="P27" s="3783"/>
      <c r="Q27" s="3783"/>
      <c r="R27" s="3784"/>
      <c r="S27" s="2331"/>
      <c r="T27" s="2334"/>
      <c r="U27" s="2334"/>
      <c r="V27" s="2289"/>
      <c r="W27" s="1501"/>
      <c r="X27" s="2475"/>
      <c r="Y27" s="1501"/>
    </row>
    <row r="28" spans="2:25" s="1468" customFormat="1" ht="15.75" thickBot="1" x14ac:dyDescent="0.3">
      <c r="B28" s="2388"/>
      <c r="C28" s="2273"/>
      <c r="D28" s="2273"/>
      <c r="E28" s="2273"/>
      <c r="F28" s="2273"/>
      <c r="G28" s="2273"/>
      <c r="H28" s="2273"/>
      <c r="I28" s="2290"/>
      <c r="J28" s="2390" t="s">
        <v>722</v>
      </c>
      <c r="K28" s="2323" t="s">
        <v>675</v>
      </c>
      <c r="L28" s="2276" t="s">
        <v>675</v>
      </c>
      <c r="M28" s="2276" t="s">
        <v>675</v>
      </c>
      <c r="N28" s="2277"/>
      <c r="O28" s="3779" t="s">
        <v>2302</v>
      </c>
      <c r="P28" s="3780"/>
      <c r="Q28" s="3780"/>
      <c r="R28" s="3781"/>
      <c r="S28" s="2449"/>
      <c r="T28" s="2320"/>
      <c r="U28" s="2320"/>
      <c r="V28" s="2289"/>
      <c r="W28" s="1501"/>
      <c r="X28" s="2475"/>
      <c r="Y28" s="2466"/>
    </row>
    <row r="29" spans="2:25" s="1468" customFormat="1" ht="15.75" thickBot="1" x14ac:dyDescent="0.3">
      <c r="B29" s="2275" t="s">
        <v>54</v>
      </c>
      <c r="C29" s="2273"/>
      <c r="D29" s="2273"/>
      <c r="E29" s="2273"/>
      <c r="F29" s="2273"/>
      <c r="G29" s="2273"/>
      <c r="H29" s="2273"/>
      <c r="I29" s="2274"/>
      <c r="J29" s="2388" t="s">
        <v>722</v>
      </c>
      <c r="K29" s="2273" t="s">
        <v>675</v>
      </c>
      <c r="L29" s="2276" t="s">
        <v>675</v>
      </c>
      <c r="M29" s="2276" t="s">
        <v>675</v>
      </c>
      <c r="N29" s="2277" t="s">
        <v>598</v>
      </c>
      <c r="O29" s="3788" t="s">
        <v>2301</v>
      </c>
      <c r="P29" s="3789"/>
      <c r="Q29" s="3789"/>
      <c r="R29" s="3790"/>
      <c r="S29" s="2331"/>
      <c r="T29" s="2334"/>
      <c r="U29" s="2334"/>
      <c r="V29" s="2289"/>
      <c r="W29" s="1501"/>
      <c r="X29" s="2475"/>
      <c r="Y29" s="1501"/>
    </row>
    <row r="30" spans="2:25" s="1468" customFormat="1" x14ac:dyDescent="0.25">
      <c r="B30" s="2388"/>
      <c r="C30" s="2273"/>
      <c r="D30" s="2273"/>
      <c r="E30" s="2273"/>
      <c r="F30" s="2273"/>
      <c r="G30" s="2273"/>
      <c r="H30" s="2273"/>
      <c r="I30" s="2274"/>
      <c r="J30" s="2388"/>
      <c r="K30" s="2273"/>
      <c r="L30" s="2276"/>
      <c r="M30" s="2276"/>
      <c r="N30" s="2289"/>
      <c r="O30" s="2815"/>
      <c r="P30" s="2815"/>
      <c r="Q30" s="2815"/>
      <c r="R30" s="2815"/>
      <c r="S30" s="2331"/>
      <c r="T30" s="2334"/>
      <c r="U30" s="2334"/>
      <c r="V30" s="2289"/>
      <c r="W30" s="1501"/>
      <c r="X30" s="2475"/>
      <c r="Y30" s="2464"/>
    </row>
    <row r="31" spans="2:25" s="1468" customFormat="1" x14ac:dyDescent="0.25">
      <c r="B31" s="2388"/>
      <c r="C31" s="2273"/>
      <c r="D31" s="2273"/>
      <c r="E31" s="2273"/>
      <c r="F31" s="2273"/>
      <c r="G31" s="2273"/>
      <c r="H31" s="2273"/>
      <c r="I31" s="2274"/>
      <c r="J31" s="2388"/>
      <c r="K31" s="2273"/>
      <c r="L31" s="2282"/>
      <c r="M31" s="2282"/>
      <c r="N31" s="2319"/>
      <c r="O31" s="2444"/>
      <c r="P31" s="2444"/>
      <c r="Q31" s="2444"/>
      <c r="R31" s="2444"/>
      <c r="S31" s="2331"/>
      <c r="T31" s="2334"/>
      <c r="U31" s="2334"/>
      <c r="V31" s="2289"/>
      <c r="W31" s="1501"/>
      <c r="X31" s="2475"/>
      <c r="Y31" s="1501"/>
    </row>
    <row r="32" spans="2:25" s="1468" customFormat="1" x14ac:dyDescent="0.25">
      <c r="B32" s="2388"/>
      <c r="C32" s="2273"/>
      <c r="D32" s="2273"/>
      <c r="E32" s="2273"/>
      <c r="F32" s="2273"/>
      <c r="G32" s="2273"/>
      <c r="H32" s="2273"/>
      <c r="I32" s="2816"/>
      <c r="J32" s="2453"/>
      <c r="K32" s="2352"/>
      <c r="L32" s="2352"/>
      <c r="M32" s="2527"/>
      <c r="N32" s="2547"/>
      <c r="O32" s="1478"/>
      <c r="P32" s="1478"/>
      <c r="Q32" s="2520"/>
      <c r="R32" s="2520"/>
      <c r="S32" s="2334"/>
      <c r="T32" s="2334"/>
      <c r="U32" s="2300"/>
      <c r="V32" s="2817"/>
      <c r="W32" s="1501"/>
      <c r="X32" s="2464"/>
      <c r="Y32" s="1501"/>
    </row>
    <row r="33" spans="1:25" x14ac:dyDescent="0.25">
      <c r="B33" s="443"/>
      <c r="C33" s="333"/>
      <c r="D33" s="333"/>
      <c r="E33" s="333"/>
      <c r="F33" s="333"/>
      <c r="G33" s="333"/>
      <c r="H33" s="333"/>
      <c r="I33" s="408"/>
      <c r="J33" s="443"/>
      <c r="K33" s="415"/>
      <c r="L33" s="415"/>
      <c r="M33" s="1336"/>
      <c r="N33" s="554"/>
      <c r="O33" s="30"/>
      <c r="P33" s="30"/>
      <c r="S33" s="761"/>
      <c r="T33" s="483"/>
      <c r="U33" s="480"/>
      <c r="V33" s="771"/>
      <c r="W33" s="1314"/>
      <c r="X33" s="201"/>
      <c r="Y33" s="196"/>
    </row>
    <row r="34" spans="1:25" x14ac:dyDescent="0.25">
      <c r="B34" s="443"/>
      <c r="C34" s="333"/>
      <c r="D34" s="333"/>
      <c r="E34" s="333"/>
      <c r="F34" s="333"/>
      <c r="G34" s="333"/>
      <c r="H34" s="333"/>
      <c r="I34" s="408"/>
      <c r="J34" s="443"/>
      <c r="K34" s="333"/>
      <c r="L34" s="415"/>
      <c r="M34" s="1336"/>
      <c r="N34" s="484"/>
      <c r="O34" s="21"/>
      <c r="P34" s="21"/>
      <c r="Q34" s="21"/>
      <c r="R34" s="21"/>
      <c r="S34" s="761"/>
      <c r="T34" s="483"/>
      <c r="U34" s="483"/>
      <c r="V34" s="479"/>
      <c r="W34" s="1314"/>
      <c r="X34" s="202"/>
      <c r="Y34" s="196"/>
    </row>
    <row r="35" spans="1:25" x14ac:dyDescent="0.25">
      <c r="B35" s="443"/>
      <c r="C35" s="333"/>
      <c r="D35" s="333"/>
      <c r="E35" s="333"/>
      <c r="F35" s="333"/>
      <c r="G35" s="333"/>
      <c r="H35" s="333"/>
      <c r="I35" s="408"/>
      <c r="J35" s="443"/>
      <c r="K35" s="333"/>
      <c r="L35" s="415"/>
      <c r="M35" s="1336"/>
      <c r="N35" s="484"/>
      <c r="O35" s="21"/>
      <c r="P35" s="21"/>
      <c r="Q35" s="21"/>
      <c r="R35" s="21"/>
      <c r="S35" s="761"/>
      <c r="T35" s="483"/>
      <c r="U35" s="483"/>
      <c r="V35" s="479"/>
      <c r="W35" s="1314"/>
      <c r="X35" s="202"/>
      <c r="Y35" s="196"/>
    </row>
    <row r="36" spans="1:25" x14ac:dyDescent="0.25">
      <c r="B36" s="443"/>
      <c r="C36" s="333"/>
      <c r="D36" s="333"/>
      <c r="E36" s="333"/>
      <c r="F36" s="333"/>
      <c r="G36" s="333"/>
      <c r="H36" s="333"/>
      <c r="I36" s="408"/>
      <c r="J36" s="443"/>
      <c r="K36" s="333"/>
      <c r="L36" s="415"/>
      <c r="M36" s="1057"/>
      <c r="N36" s="1330"/>
      <c r="O36" s="21"/>
      <c r="P36" s="21"/>
      <c r="Q36" s="21"/>
      <c r="R36" s="21"/>
      <c r="S36" s="761"/>
      <c r="T36" s="483"/>
      <c r="U36" s="483"/>
      <c r="V36" s="479"/>
      <c r="W36" s="1314"/>
      <c r="X36" s="202"/>
      <c r="Y36" s="196"/>
    </row>
    <row r="37" spans="1:25" x14ac:dyDescent="0.25">
      <c r="B37" s="443"/>
      <c r="C37" s="333"/>
      <c r="D37" s="333"/>
      <c r="E37" s="333"/>
      <c r="F37" s="333"/>
      <c r="G37" s="333"/>
      <c r="H37" s="333"/>
      <c r="I37" s="408"/>
      <c r="J37" s="443"/>
      <c r="K37" s="333"/>
      <c r="L37" s="415"/>
      <c r="M37" s="1057"/>
      <c r="N37" s="1330"/>
      <c r="O37" s="21"/>
      <c r="P37" s="21"/>
      <c r="Q37" s="21"/>
      <c r="R37" s="21"/>
      <c r="S37" s="761"/>
      <c r="T37" s="483"/>
      <c r="U37" s="483"/>
      <c r="V37" s="479"/>
      <c r="W37" s="1314"/>
      <c r="X37" s="202"/>
      <c r="Y37" s="196"/>
    </row>
    <row r="38" spans="1:25" ht="15.75" thickBot="1" x14ac:dyDescent="0.3">
      <c r="B38" s="606"/>
      <c r="C38" s="444"/>
      <c r="D38" s="444"/>
      <c r="E38" s="444"/>
      <c r="F38" s="444"/>
      <c r="G38" s="444"/>
      <c r="H38" s="444"/>
      <c r="I38" s="727"/>
      <c r="J38" s="485"/>
      <c r="K38" s="486"/>
      <c r="L38" s="617"/>
      <c r="M38" s="1642"/>
      <c r="N38" s="632"/>
      <c r="O38" s="157"/>
      <c r="P38" s="157"/>
      <c r="Q38" s="157"/>
      <c r="R38" s="157"/>
      <c r="S38" s="762"/>
      <c r="T38" s="763"/>
      <c r="U38" s="763"/>
      <c r="V38" s="487"/>
      <c r="W38" s="205"/>
      <c r="X38" s="204"/>
      <c r="Y38" s="205"/>
    </row>
    <row r="39" spans="1:25" s="2046" customFormat="1" ht="15.75" thickBot="1" x14ac:dyDescent="0.3">
      <c r="A39" s="1468"/>
      <c r="B39" s="3463" t="s">
        <v>331</v>
      </c>
      <c r="C39" s="3464"/>
      <c r="D39" s="3464"/>
      <c r="E39" s="3464"/>
      <c r="F39" s="3464"/>
      <c r="G39" s="3464"/>
      <c r="H39" s="3464"/>
      <c r="I39" s="3464"/>
      <c r="J39" s="3464"/>
      <c r="K39" s="3464"/>
      <c r="L39" s="3464"/>
      <c r="M39" s="3464"/>
      <c r="N39" s="3464"/>
      <c r="O39" s="3464"/>
      <c r="P39" s="3464"/>
      <c r="Q39" s="3464"/>
      <c r="R39" s="3464"/>
      <c r="S39" s="3467"/>
      <c r="T39" s="3467"/>
      <c r="U39" s="3467"/>
      <c r="V39" s="3468"/>
      <c r="W39" s="276">
        <f>SUM(W18:W38)</f>
        <v>660913.71</v>
      </c>
      <c r="X39" s="208">
        <f>SUM(X18:X38)</f>
        <v>495685.32</v>
      </c>
      <c r="Y39" s="276">
        <f>SUM(Y18:Y38)</f>
        <v>2403707.39</v>
      </c>
    </row>
    <row r="40" spans="1:25" ht="16.5" thickBot="1" x14ac:dyDescent="0.3">
      <c r="B40" s="3463" t="s">
        <v>1432</v>
      </c>
      <c r="C40" s="3464"/>
      <c r="D40" s="3464"/>
      <c r="E40" s="3464"/>
      <c r="F40" s="3464"/>
      <c r="G40" s="3464"/>
      <c r="H40" s="3464"/>
      <c r="I40" s="3464"/>
      <c r="J40" s="3464"/>
      <c r="K40" s="3464"/>
      <c r="L40" s="3464"/>
      <c r="M40" s="3464"/>
      <c r="N40" s="3464"/>
      <c r="O40" s="3464"/>
      <c r="P40" s="3464"/>
      <c r="Q40" s="3464"/>
      <c r="R40" s="3464"/>
      <c r="S40" s="3464"/>
      <c r="T40" s="3464"/>
      <c r="U40" s="3464"/>
      <c r="V40" s="3465"/>
      <c r="W40" s="2060">
        <f>(PAG.75!W50+PAG.76!W57+PAG.77!W66+pag.78!W39)</f>
        <v>44125768.300000004</v>
      </c>
      <c r="X40" s="2061">
        <f>(PAG.75!X50+PAG.76!X57+PAG.77!X66+pag.78!X39)</f>
        <v>33109326.210000001</v>
      </c>
      <c r="Y40" s="2060">
        <f>(PAG.75!Y50+PAG.76!Y57+PAG.77!Y66+pag.78!Y39)</f>
        <v>39003341.480000004</v>
      </c>
    </row>
    <row r="41" spans="1:25" x14ac:dyDescent="0.25">
      <c r="B41" s="6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1517"/>
    </row>
    <row r="42" spans="1:25" x14ac:dyDescent="0.25">
      <c r="B42" s="5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62"/>
    </row>
    <row r="43" spans="1:25" x14ac:dyDescent="0.25">
      <c r="B43" s="73"/>
      <c r="C43" s="18"/>
      <c r="D43" s="18"/>
      <c r="E43" s="18"/>
      <c r="F43" s="18"/>
      <c r="G43" s="26"/>
      <c r="H43" s="26"/>
      <c r="I43" s="26"/>
      <c r="J43" s="26"/>
      <c r="K43" s="26"/>
      <c r="L43" s="26"/>
      <c r="M43" s="26"/>
      <c r="N43" s="18"/>
      <c r="O43" s="18"/>
      <c r="P43" s="18"/>
      <c r="Q43" s="26"/>
      <c r="R43" s="26"/>
      <c r="S43" s="26"/>
      <c r="T43" s="26"/>
      <c r="U43" s="26"/>
      <c r="V43" s="26"/>
      <c r="W43" s="18"/>
      <c r="X43" s="18"/>
      <c r="Y43" s="62"/>
    </row>
    <row r="44" spans="1:25" x14ac:dyDescent="0.25">
      <c r="B44" s="73"/>
      <c r="C44" s="3000" t="s">
        <v>916</v>
      </c>
      <c r="D44" s="3000"/>
      <c r="E44" s="3000"/>
      <c r="F44" s="3000"/>
      <c r="G44" s="26"/>
      <c r="H44" s="26"/>
      <c r="I44" s="26"/>
      <c r="J44" s="26"/>
      <c r="K44" s="26"/>
      <c r="L44" s="26"/>
      <c r="M44" s="26"/>
      <c r="N44" s="3000" t="s">
        <v>11</v>
      </c>
      <c r="O44" s="3000"/>
      <c r="P44" s="3000"/>
      <c r="Q44" s="26"/>
      <c r="R44" s="26"/>
      <c r="S44" s="26"/>
      <c r="T44" s="26"/>
      <c r="U44" s="26"/>
      <c r="V44" s="26"/>
      <c r="W44" s="3000" t="s">
        <v>12</v>
      </c>
      <c r="X44" s="3000"/>
      <c r="Y44" s="62"/>
    </row>
    <row r="45" spans="1:25" ht="15.75" thickBot="1" x14ac:dyDescent="0.3">
      <c r="B45" s="63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8"/>
    </row>
    <row r="46" spans="1:25" x14ac:dyDescent="0.25">
      <c r="Y46">
        <v>78</v>
      </c>
    </row>
    <row r="51" spans="25:25" x14ac:dyDescent="0.25">
      <c r="Y51" s="336"/>
    </row>
    <row r="52" spans="25:25" x14ac:dyDescent="0.25">
      <c r="Y52" s="336"/>
    </row>
    <row r="53" spans="25:25" x14ac:dyDescent="0.25">
      <c r="Y53" s="336"/>
    </row>
  </sheetData>
  <mergeCells count="51">
    <mergeCell ref="O29:R29"/>
    <mergeCell ref="O24:R24"/>
    <mergeCell ref="O25:R25"/>
    <mergeCell ref="O26:R26"/>
    <mergeCell ref="O27:R27"/>
    <mergeCell ref="O28:R28"/>
    <mergeCell ref="F7:I7"/>
    <mergeCell ref="W44:X44"/>
    <mergeCell ref="N44:P44"/>
    <mergeCell ref="C44:F44"/>
    <mergeCell ref="B39:V39"/>
    <mergeCell ref="B40:V40"/>
    <mergeCell ref="S12:S16"/>
    <mergeCell ref="N10:W10"/>
    <mergeCell ref="T12:T16"/>
    <mergeCell ref="W12:X12"/>
    <mergeCell ref="W13:W16"/>
    <mergeCell ref="X13:X16"/>
    <mergeCell ref="B8:Y8"/>
    <mergeCell ref="B12:B16"/>
    <mergeCell ref="C12:C16"/>
    <mergeCell ref="D13:D16"/>
    <mergeCell ref="B2:Y2"/>
    <mergeCell ref="B3:Y3"/>
    <mergeCell ref="B4:Y4"/>
    <mergeCell ref="B5:Y5"/>
    <mergeCell ref="B6:D6"/>
    <mergeCell ref="W6:X6"/>
    <mergeCell ref="J13:J16"/>
    <mergeCell ref="K13:K16"/>
    <mergeCell ref="J12:N12"/>
    <mergeCell ref="D12:H12"/>
    <mergeCell ref="Y13:Y16"/>
    <mergeCell ref="U12:U16"/>
    <mergeCell ref="V12:V16"/>
    <mergeCell ref="E13:E16"/>
    <mergeCell ref="F13:F16"/>
    <mergeCell ref="G13:G16"/>
    <mergeCell ref="H13:H16"/>
    <mergeCell ref="I12:I16"/>
    <mergeCell ref="O23:R23"/>
    <mergeCell ref="O17:R17"/>
    <mergeCell ref="L13:L16"/>
    <mergeCell ref="M13:M16"/>
    <mergeCell ref="N13:N16"/>
    <mergeCell ref="O14:R14"/>
    <mergeCell ref="O18:R18"/>
    <mergeCell ref="O19:R19"/>
    <mergeCell ref="O20:R20"/>
    <mergeCell ref="O21:R21"/>
    <mergeCell ref="O22:R22"/>
  </mergeCells>
  <pageMargins left="1" right="1" top="1" bottom="1" header="0.5" footer="0.5"/>
  <pageSetup paperSize="5" scale="60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AI35"/>
  <sheetViews>
    <sheetView zoomScale="90" zoomScaleNormal="90" workbookViewId="0">
      <selection activeCell="E40" sqref="E40"/>
    </sheetView>
  </sheetViews>
  <sheetFormatPr baseColWidth="10" defaultRowHeight="15" x14ac:dyDescent="0.25"/>
  <cols>
    <col min="1" max="1" width="5.140625" style="1246" customWidth="1"/>
    <col min="4" max="4" width="9.5703125" customWidth="1"/>
    <col min="5" max="5" width="12.28515625" customWidth="1"/>
    <col min="6" max="6" width="13.42578125" customWidth="1"/>
    <col min="7" max="7" width="7.5703125" customWidth="1"/>
    <col min="8" max="8" width="10.85546875" customWidth="1"/>
    <col min="9" max="9" width="14.42578125" customWidth="1"/>
    <col min="22" max="22" width="10.28515625" customWidth="1"/>
  </cols>
  <sheetData>
    <row r="1" spans="2:35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35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35" x14ac:dyDescent="0.25">
      <c r="B3" s="3483" t="s">
        <v>103</v>
      </c>
      <c r="C3" s="3483"/>
      <c r="D3" s="3483"/>
      <c r="E3" s="3483"/>
      <c r="F3" s="3483"/>
      <c r="G3" s="3483"/>
      <c r="H3" s="3483"/>
      <c r="I3" s="3483"/>
    </row>
    <row r="4" spans="2:35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35" x14ac:dyDescent="0.25">
      <c r="B5" s="171" t="s">
        <v>283</v>
      </c>
    </row>
    <row r="6" spans="2:35" ht="15.75" thickBot="1" x14ac:dyDescent="0.3">
      <c r="E6" s="1250"/>
      <c r="F6" s="1250"/>
      <c r="G6" s="1250"/>
      <c r="H6" s="1250"/>
    </row>
    <row r="7" spans="2:35" x14ac:dyDescent="0.25">
      <c r="B7" s="1" t="s">
        <v>4</v>
      </c>
      <c r="C7" s="192"/>
      <c r="D7" s="46">
        <v>7122</v>
      </c>
      <c r="E7" s="1762" t="s">
        <v>1874</v>
      </c>
      <c r="F7" s="1256" t="s">
        <v>105</v>
      </c>
      <c r="G7" s="4"/>
      <c r="H7" s="4"/>
      <c r="I7" s="1257"/>
      <c r="J7" s="1221"/>
    </row>
    <row r="8" spans="2:35" x14ac:dyDescent="0.25">
      <c r="B8" s="1" t="s">
        <v>76</v>
      </c>
      <c r="C8" s="192"/>
      <c r="D8" s="47">
        <v>11</v>
      </c>
      <c r="F8" s="1256" t="s">
        <v>29</v>
      </c>
      <c r="G8" s="4"/>
      <c r="H8" s="4"/>
      <c r="I8" s="1258"/>
    </row>
    <row r="9" spans="2:35" x14ac:dyDescent="0.25">
      <c r="B9" s="1" t="s">
        <v>77</v>
      </c>
      <c r="C9" s="192"/>
      <c r="D9" s="47">
        <v>0</v>
      </c>
      <c r="F9" s="1256" t="s">
        <v>351</v>
      </c>
      <c r="G9" s="4"/>
      <c r="H9" s="4"/>
      <c r="I9" s="1258"/>
    </row>
    <row r="10" spans="2:35" x14ac:dyDescent="0.25">
      <c r="B10" s="1" t="s">
        <v>78</v>
      </c>
      <c r="C10" s="192"/>
      <c r="D10" s="47">
        <v>0</v>
      </c>
      <c r="F10" s="1256" t="s">
        <v>352</v>
      </c>
      <c r="G10" s="4"/>
      <c r="H10" s="4"/>
      <c r="I10" s="4"/>
      <c r="J10" s="1221"/>
    </row>
    <row r="11" spans="2:35" ht="15.75" thickBot="1" x14ac:dyDescent="0.3">
      <c r="B11" s="1" t="s">
        <v>284</v>
      </c>
      <c r="C11" s="192"/>
      <c r="D11" s="56">
        <v>1</v>
      </c>
      <c r="F11" s="1256" t="s">
        <v>30</v>
      </c>
      <c r="G11" s="4"/>
      <c r="H11" s="4"/>
      <c r="I11" s="4"/>
      <c r="J11" s="1221"/>
    </row>
    <row r="12" spans="2:35" ht="15.75" thickBot="1" x14ac:dyDescent="0.3">
      <c r="B12" s="1" t="s">
        <v>1944</v>
      </c>
      <c r="C12" s="1"/>
      <c r="D12" s="1"/>
      <c r="E12" s="4"/>
      <c r="F12" s="1256" t="s">
        <v>30</v>
      </c>
      <c r="G12" s="4"/>
      <c r="H12" s="4"/>
      <c r="I12" s="1258"/>
    </row>
    <row r="13" spans="2:35" ht="15.75" thickBot="1" x14ac:dyDescent="0.3">
      <c r="B13" s="193" t="s">
        <v>22</v>
      </c>
      <c r="C13" s="194"/>
      <c r="D13" s="98">
        <v>2503</v>
      </c>
      <c r="E13" s="92" t="s">
        <v>296</v>
      </c>
      <c r="F13" s="92"/>
      <c r="G13" s="57">
        <v>211208</v>
      </c>
      <c r="I13" s="463"/>
    </row>
    <row r="14" spans="2:35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35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35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  <c r="J16" s="1246"/>
      <c r="K16" s="1246"/>
      <c r="L16" s="1246"/>
      <c r="M16" s="1246"/>
      <c r="N16" s="1246"/>
      <c r="O16" s="1246"/>
      <c r="P16" s="1246"/>
      <c r="Q16" s="1246"/>
      <c r="R16" s="1246"/>
      <c r="S16" s="1246"/>
      <c r="T16" s="1246"/>
      <c r="U16" s="1246"/>
      <c r="V16" s="1246"/>
      <c r="W16" s="1246"/>
      <c r="X16" s="1246"/>
      <c r="Y16" s="1246"/>
      <c r="Z16" s="1246"/>
      <c r="AA16" s="1246"/>
      <c r="AB16" s="1246"/>
      <c r="AC16" s="1246"/>
      <c r="AD16" s="1246"/>
      <c r="AE16" s="1246"/>
      <c r="AF16" s="1246"/>
      <c r="AG16" s="1246"/>
      <c r="AH16" s="1246"/>
      <c r="AI16" s="1246"/>
    </row>
    <row r="17" spans="2:35" s="1468" customFormat="1" x14ac:dyDescent="0.25">
      <c r="B17" s="2630" t="s">
        <v>356</v>
      </c>
      <c r="C17" s="2520"/>
      <c r="D17" s="2417">
        <v>4</v>
      </c>
      <c r="E17" s="2309">
        <v>19991.04</v>
      </c>
      <c r="F17" s="2310">
        <v>239900.04</v>
      </c>
      <c r="G17" s="2417">
        <v>2</v>
      </c>
      <c r="H17" s="2310">
        <v>16000</v>
      </c>
      <c r="I17" s="1494">
        <f t="shared" ref="I17:I26" si="0">(H17*12)</f>
        <v>192000</v>
      </c>
      <c r="J17" s="1246"/>
      <c r="K17" s="1246"/>
      <c r="L17" s="1246"/>
      <c r="M17" s="1246"/>
      <c r="N17" s="1246"/>
      <c r="O17" s="1246"/>
      <c r="P17" s="1246"/>
      <c r="Q17" s="1246"/>
      <c r="R17" s="1246"/>
      <c r="S17" s="1246"/>
      <c r="T17" s="1246"/>
      <c r="U17" s="1246"/>
      <c r="V17" s="1246"/>
      <c r="W17" s="1246"/>
      <c r="X17" s="1246"/>
      <c r="Y17" s="1246"/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</row>
    <row r="18" spans="2:35" s="1468" customFormat="1" x14ac:dyDescent="0.25">
      <c r="B18" s="2630" t="s">
        <v>1829</v>
      </c>
      <c r="C18" s="2520"/>
      <c r="D18" s="2417">
        <v>1</v>
      </c>
      <c r="E18" s="2309">
        <v>11241</v>
      </c>
      <c r="F18" s="2310">
        <v>134892</v>
      </c>
      <c r="G18" s="2417">
        <v>1</v>
      </c>
      <c r="H18" s="2310">
        <v>10000</v>
      </c>
      <c r="I18" s="1494">
        <f t="shared" si="0"/>
        <v>120000</v>
      </c>
      <c r="J18" s="1246"/>
      <c r="K18" s="1246"/>
      <c r="L18" s="1246"/>
      <c r="M18" s="1246"/>
      <c r="N18" s="1246"/>
      <c r="O18" s="1246"/>
      <c r="P18" s="1246"/>
      <c r="Q18" s="1246"/>
      <c r="R18" s="1246"/>
      <c r="S18" s="1246"/>
      <c r="T18" s="1246"/>
      <c r="U18" s="1246"/>
      <c r="V18" s="1246"/>
      <c r="W18" s="1246"/>
      <c r="X18" s="1246"/>
      <c r="Y18" s="1246"/>
      <c r="Z18" s="1246"/>
      <c r="AA18" s="1246"/>
      <c r="AB18" s="1246"/>
      <c r="AC18" s="1246"/>
      <c r="AD18" s="1246"/>
      <c r="AE18" s="1246"/>
      <c r="AF18" s="1246"/>
      <c r="AG18" s="1246"/>
      <c r="AH18" s="1246"/>
      <c r="AI18" s="1246"/>
    </row>
    <row r="19" spans="2:35" s="1468" customFormat="1" x14ac:dyDescent="0.25">
      <c r="B19" s="2630" t="s">
        <v>357</v>
      </c>
      <c r="C19" s="2520"/>
      <c r="D19" s="2417">
        <v>1</v>
      </c>
      <c r="E19" s="2309">
        <v>7406</v>
      </c>
      <c r="F19" s="2310">
        <v>88872</v>
      </c>
      <c r="G19" s="2417">
        <v>1</v>
      </c>
      <c r="H19" s="2310">
        <v>9406</v>
      </c>
      <c r="I19" s="1494">
        <f t="shared" si="0"/>
        <v>112872</v>
      </c>
      <c r="J19" s="1246"/>
      <c r="K19" s="1246"/>
      <c r="L19" s="1246"/>
      <c r="M19" s="1246"/>
      <c r="N19" s="1246"/>
      <c r="O19" s="1246"/>
      <c r="P19" s="1246"/>
      <c r="Q19" s="1246"/>
      <c r="R19" s="1246"/>
      <c r="S19" s="1246"/>
      <c r="T19" s="1246"/>
      <c r="U19" s="1246"/>
      <c r="V19" s="1246"/>
      <c r="W19" s="1246"/>
      <c r="X19" s="1246"/>
      <c r="Y19" s="1246"/>
      <c r="Z19" s="1246"/>
      <c r="AA19" s="1246"/>
      <c r="AB19" s="1246"/>
      <c r="AC19" s="1246"/>
      <c r="AD19" s="1246"/>
      <c r="AE19" s="1246"/>
      <c r="AF19" s="1246"/>
      <c r="AG19" s="1246"/>
      <c r="AH19" s="1246"/>
      <c r="AI19" s="1246"/>
    </row>
    <row r="20" spans="2:35" s="1468" customFormat="1" x14ac:dyDescent="0.25">
      <c r="B20" s="2630" t="s">
        <v>2522</v>
      </c>
      <c r="C20" s="2520"/>
      <c r="D20" s="2417">
        <v>1</v>
      </c>
      <c r="E20" s="2309">
        <v>7500</v>
      </c>
      <c r="F20" s="2310">
        <v>90000</v>
      </c>
      <c r="G20" s="2417">
        <v>1</v>
      </c>
      <c r="H20" s="2310">
        <v>7500</v>
      </c>
      <c r="I20" s="1494">
        <f t="shared" si="0"/>
        <v>90000</v>
      </c>
      <c r="J20" s="1246"/>
      <c r="K20" s="1246"/>
      <c r="L20" s="1246"/>
      <c r="M20" s="1246"/>
      <c r="N20" s="1246"/>
      <c r="O20" s="1246"/>
      <c r="P20" s="1246"/>
      <c r="Q20" s="1246"/>
      <c r="R20" s="1246"/>
      <c r="S20" s="1246"/>
      <c r="T20" s="1246"/>
      <c r="U20" s="1246"/>
      <c r="V20" s="1246"/>
      <c r="W20" s="1246"/>
      <c r="X20" s="1246"/>
      <c r="Y20" s="1246"/>
      <c r="Z20" s="1246"/>
      <c r="AA20" s="1246"/>
      <c r="AB20" s="1246"/>
      <c r="AC20" s="1246"/>
      <c r="AD20" s="1246"/>
      <c r="AE20" s="1246"/>
      <c r="AF20" s="1246"/>
      <c r="AG20" s="1246"/>
      <c r="AH20" s="1246"/>
      <c r="AI20" s="1246"/>
    </row>
    <row r="21" spans="2:35" s="1468" customFormat="1" x14ac:dyDescent="0.25">
      <c r="B21" s="2630" t="s">
        <v>628</v>
      </c>
      <c r="C21" s="2520"/>
      <c r="D21" s="2417">
        <v>1</v>
      </c>
      <c r="E21" s="2309">
        <v>11000</v>
      </c>
      <c r="F21" s="2310">
        <v>132000</v>
      </c>
      <c r="G21" s="2417">
        <v>2</v>
      </c>
      <c r="H21" s="2310">
        <v>23000</v>
      </c>
      <c r="I21" s="1494">
        <f t="shared" si="0"/>
        <v>276000</v>
      </c>
      <c r="J21" s="1246"/>
      <c r="K21" s="1246"/>
      <c r="L21" s="1246"/>
      <c r="M21" s="1246"/>
      <c r="N21" s="1246"/>
      <c r="O21" s="1246"/>
      <c r="P21" s="1246"/>
      <c r="Q21" s="1246"/>
      <c r="R21" s="1246"/>
      <c r="S21" s="1246"/>
      <c r="T21" s="1246"/>
      <c r="U21" s="1246"/>
      <c r="V21" s="1246"/>
      <c r="W21" s="1246"/>
      <c r="X21" s="1246"/>
      <c r="Y21" s="1246"/>
      <c r="Z21" s="1246"/>
      <c r="AA21" s="1246"/>
      <c r="AB21" s="1246"/>
      <c r="AC21" s="1246"/>
      <c r="AD21" s="1246"/>
      <c r="AE21" s="1246"/>
      <c r="AF21" s="1246"/>
      <c r="AG21" s="1246"/>
      <c r="AH21" s="1246"/>
      <c r="AI21" s="1246"/>
    </row>
    <row r="22" spans="2:35" s="1468" customFormat="1" x14ac:dyDescent="0.25">
      <c r="B22" s="2630" t="s">
        <v>293</v>
      </c>
      <c r="C22" s="2520"/>
      <c r="D22" s="2417">
        <v>1</v>
      </c>
      <c r="E22" s="2309">
        <v>5500</v>
      </c>
      <c r="F22" s="2310">
        <v>66000</v>
      </c>
      <c r="G22" s="2417">
        <v>1</v>
      </c>
      <c r="H22" s="2310">
        <v>7500</v>
      </c>
      <c r="I22" s="1494">
        <f t="shared" si="0"/>
        <v>90000</v>
      </c>
      <c r="J22" s="1246"/>
      <c r="K22" s="1246"/>
      <c r="L22" s="1246"/>
      <c r="M22" s="1246"/>
      <c r="N22" s="1246"/>
      <c r="O22" s="1246"/>
      <c r="P22" s="1246"/>
      <c r="Q22" s="1246"/>
      <c r="R22" s="1246"/>
      <c r="S22" s="1246"/>
      <c r="T22" s="1246"/>
      <c r="U22" s="1246"/>
      <c r="V22" s="1246"/>
      <c r="W22" s="1246"/>
      <c r="X22" s="1246"/>
      <c r="Y22" s="1246"/>
      <c r="Z22" s="1246"/>
      <c r="AA22" s="1246"/>
      <c r="AB22" s="1246"/>
      <c r="AC22" s="1246"/>
      <c r="AD22" s="1246"/>
      <c r="AE22" s="1246"/>
      <c r="AF22" s="1246"/>
      <c r="AG22" s="1246"/>
      <c r="AH22" s="1246"/>
      <c r="AI22" s="1246"/>
    </row>
    <row r="23" spans="2:35" s="1468" customFormat="1" x14ac:dyDescent="0.25">
      <c r="B23" s="2630" t="s">
        <v>314</v>
      </c>
      <c r="C23" s="2520"/>
      <c r="D23" s="2417">
        <v>1</v>
      </c>
      <c r="E23" s="2309">
        <v>10000</v>
      </c>
      <c r="F23" s="2310">
        <v>120000</v>
      </c>
      <c r="G23" s="2417">
        <v>2</v>
      </c>
      <c r="H23" s="2310">
        <v>21000</v>
      </c>
      <c r="I23" s="1494">
        <f t="shared" si="0"/>
        <v>252000</v>
      </c>
      <c r="J23" s="1246"/>
      <c r="K23" s="1246"/>
      <c r="L23" s="1246"/>
      <c r="M23" s="1246"/>
      <c r="N23" s="1246"/>
      <c r="O23" s="1246"/>
      <c r="P23" s="1246"/>
      <c r="Q23" s="1246"/>
      <c r="R23" s="1246"/>
      <c r="S23" s="1246"/>
      <c r="T23" s="1246"/>
      <c r="U23" s="1246"/>
      <c r="V23" s="1246"/>
      <c r="W23" s="1246"/>
      <c r="X23" s="1246"/>
      <c r="Y23" s="1246"/>
      <c r="Z23" s="1246"/>
      <c r="AA23" s="1246"/>
      <c r="AB23" s="1246"/>
      <c r="AC23" s="1246"/>
      <c r="AD23" s="1246"/>
      <c r="AE23" s="1246"/>
      <c r="AF23" s="1246"/>
      <c r="AG23" s="1246"/>
      <c r="AH23" s="1246"/>
      <c r="AI23" s="1246"/>
    </row>
    <row r="24" spans="2:35" s="1468" customFormat="1" x14ac:dyDescent="0.25">
      <c r="B24" s="2630" t="s">
        <v>606</v>
      </c>
      <c r="C24" s="2520"/>
      <c r="D24" s="2417">
        <v>1</v>
      </c>
      <c r="E24" s="2309">
        <v>6200</v>
      </c>
      <c r="F24" s="2310">
        <v>74400</v>
      </c>
      <c r="G24" s="2417">
        <v>1</v>
      </c>
      <c r="H24" s="2310">
        <v>6200</v>
      </c>
      <c r="I24" s="1494">
        <f t="shared" si="0"/>
        <v>74400</v>
      </c>
      <c r="J24" s="1246"/>
      <c r="K24" s="1246"/>
      <c r="L24" s="1246"/>
      <c r="M24" s="1246"/>
      <c r="N24" s="1246"/>
      <c r="O24" s="1246"/>
      <c r="P24" s="1246"/>
      <c r="Q24" s="1246"/>
      <c r="R24" s="1246"/>
      <c r="S24" s="1246"/>
      <c r="T24" s="1246"/>
      <c r="U24" s="1246"/>
      <c r="V24" s="1246"/>
      <c r="W24" s="1246"/>
      <c r="X24" s="1246"/>
      <c r="Y24" s="1246"/>
      <c r="Z24" s="1246"/>
      <c r="AA24" s="1246"/>
      <c r="AB24" s="1246"/>
      <c r="AC24" s="1246"/>
      <c r="AD24" s="1246"/>
      <c r="AE24" s="1246"/>
      <c r="AF24" s="1246"/>
      <c r="AG24" s="1246"/>
      <c r="AH24" s="1246"/>
      <c r="AI24" s="1246"/>
    </row>
    <row r="25" spans="2:35" s="1468" customFormat="1" x14ac:dyDescent="0.25">
      <c r="B25" s="2630" t="s">
        <v>2520</v>
      </c>
      <c r="C25" s="2520"/>
      <c r="D25" s="2417">
        <v>1</v>
      </c>
      <c r="E25" s="2309">
        <v>4000</v>
      </c>
      <c r="F25" s="2309">
        <f>(E25*12)</f>
        <v>48000</v>
      </c>
      <c r="G25" s="2417">
        <v>1</v>
      </c>
      <c r="H25" s="2310">
        <v>4000</v>
      </c>
      <c r="I25" s="1494">
        <f t="shared" si="0"/>
        <v>48000</v>
      </c>
      <c r="J25" s="1246"/>
      <c r="K25" s="1246"/>
      <c r="L25" s="1246"/>
      <c r="M25" s="1246"/>
      <c r="N25" s="1246"/>
      <c r="O25" s="1246"/>
      <c r="P25" s="1246"/>
      <c r="Q25" s="1246"/>
      <c r="R25" s="1246"/>
      <c r="S25" s="1246"/>
      <c r="T25" s="1246"/>
      <c r="U25" s="1246"/>
      <c r="V25" s="1246"/>
      <c r="W25" s="1246"/>
      <c r="X25" s="1246"/>
      <c r="Y25" s="1246"/>
      <c r="Z25" s="1246"/>
      <c r="AA25" s="1246"/>
      <c r="AB25" s="1246"/>
      <c r="AC25" s="1246"/>
      <c r="AD25" s="1246"/>
      <c r="AE25" s="1246"/>
      <c r="AF25" s="1246"/>
      <c r="AG25" s="1246"/>
      <c r="AH25" s="1246"/>
      <c r="AI25" s="1246"/>
    </row>
    <row r="26" spans="2:35" s="1468" customFormat="1" x14ac:dyDescent="0.25">
      <c r="B26" s="2630" t="s">
        <v>2521</v>
      </c>
      <c r="C26" s="2520"/>
      <c r="D26" s="2417">
        <v>2</v>
      </c>
      <c r="E26" s="2309">
        <v>42000</v>
      </c>
      <c r="F26" s="2309">
        <f>(E26*12)</f>
        <v>504000</v>
      </c>
      <c r="G26" s="2417">
        <v>2</v>
      </c>
      <c r="H26" s="2310">
        <v>42000</v>
      </c>
      <c r="I26" s="1494">
        <f t="shared" si="0"/>
        <v>504000</v>
      </c>
      <c r="J26" s="1246"/>
      <c r="K26" s="1246"/>
      <c r="L26" s="1246"/>
      <c r="M26" s="1246"/>
      <c r="N26" s="1246"/>
      <c r="O26" s="1246"/>
      <c r="P26" s="1246"/>
      <c r="Q26" s="1246"/>
      <c r="R26" s="1246"/>
      <c r="S26" s="1246"/>
      <c r="T26" s="1246"/>
      <c r="U26" s="1246"/>
      <c r="V26" s="1246"/>
      <c r="W26" s="1246"/>
      <c r="X26" s="1246"/>
      <c r="Y26" s="1246"/>
      <c r="Z26" s="1246"/>
      <c r="AA26" s="1246"/>
      <c r="AB26" s="1246"/>
      <c r="AC26" s="1246"/>
      <c r="AD26" s="1246"/>
      <c r="AE26" s="1246"/>
      <c r="AF26" s="1246"/>
      <c r="AG26" s="1246"/>
      <c r="AH26" s="1246"/>
      <c r="AI26" s="1246"/>
    </row>
    <row r="27" spans="2:35" s="1468" customFormat="1" x14ac:dyDescent="0.25">
      <c r="B27" s="2630"/>
      <c r="C27" s="2520"/>
      <c r="D27" s="2417"/>
      <c r="E27" s="2309"/>
      <c r="F27" s="2309"/>
      <c r="G27" s="2504"/>
      <c r="H27" s="2310"/>
      <c r="I27" s="1494"/>
      <c r="J27" s="1246"/>
      <c r="K27" s="1246"/>
      <c r="L27" s="1246"/>
      <c r="M27" s="1246"/>
      <c r="N27" s="1246"/>
      <c r="O27" s="1246"/>
      <c r="P27" s="1246"/>
      <c r="Q27" s="1246"/>
      <c r="R27" s="1246"/>
      <c r="S27" s="1246"/>
      <c r="T27" s="1246"/>
      <c r="U27" s="1246"/>
      <c r="V27" s="1246"/>
      <c r="W27" s="1246"/>
      <c r="X27" s="1246"/>
      <c r="Y27" s="1246"/>
      <c r="Z27" s="1246"/>
      <c r="AA27" s="1246"/>
      <c r="AB27" s="1246"/>
      <c r="AC27" s="1246"/>
      <c r="AD27" s="1246"/>
      <c r="AE27" s="1246"/>
      <c r="AF27" s="1246"/>
      <c r="AG27" s="1246"/>
      <c r="AH27" s="1246"/>
      <c r="AI27" s="1246"/>
    </row>
    <row r="28" spans="2:35" s="1468" customFormat="1" x14ac:dyDescent="0.25">
      <c r="B28" s="2630"/>
      <c r="C28" s="2520"/>
      <c r="D28" s="2504"/>
      <c r="E28" s="2309"/>
      <c r="F28" s="2309"/>
      <c r="G28" s="2504"/>
      <c r="H28" s="2310"/>
      <c r="I28" s="1494"/>
      <c r="J28" s="1246"/>
      <c r="K28" s="1246"/>
      <c r="L28" s="1246"/>
      <c r="M28" s="1246"/>
      <c r="N28" s="1246"/>
      <c r="O28" s="1246"/>
      <c r="P28" s="1246"/>
      <c r="Q28" s="1246"/>
      <c r="R28" s="1246"/>
      <c r="S28" s="1246"/>
      <c r="T28" s="1246"/>
      <c r="U28" s="1246"/>
      <c r="V28" s="1246"/>
      <c r="W28" s="1246"/>
      <c r="X28" s="1246"/>
      <c r="Y28" s="1246"/>
      <c r="Z28" s="1246"/>
      <c r="AA28" s="1246"/>
      <c r="AB28" s="1246"/>
      <c r="AC28" s="1246"/>
      <c r="AD28" s="1246"/>
      <c r="AE28" s="1246"/>
      <c r="AF28" s="1246"/>
      <c r="AG28" s="1246"/>
      <c r="AH28" s="1246"/>
      <c r="AI28" s="1246"/>
    </row>
    <row r="29" spans="2:35" s="1468" customFormat="1" x14ac:dyDescent="0.25">
      <c r="B29" s="1532"/>
      <c r="C29" s="1533"/>
      <c r="D29" s="2504"/>
      <c r="E29" s="2309"/>
      <c r="F29" s="2309"/>
      <c r="G29" s="2504"/>
      <c r="H29" s="2310"/>
      <c r="I29" s="1494"/>
      <c r="J29" s="1246"/>
      <c r="K29" s="1246"/>
      <c r="L29" s="1246"/>
      <c r="M29" s="1246"/>
      <c r="N29" s="1246"/>
      <c r="O29" s="1246"/>
      <c r="P29" s="1246"/>
      <c r="Q29" s="1246"/>
      <c r="R29" s="1246"/>
      <c r="S29" s="1246"/>
      <c r="T29" s="1246"/>
      <c r="U29" s="1246"/>
      <c r="V29" s="1246"/>
      <c r="W29" s="1246"/>
      <c r="X29" s="1246"/>
      <c r="Y29" s="1246"/>
      <c r="Z29" s="1246"/>
      <c r="AA29" s="1246"/>
      <c r="AB29" s="1246"/>
      <c r="AC29" s="1246"/>
      <c r="AD29" s="1246"/>
      <c r="AE29" s="1246"/>
      <c r="AF29" s="1246"/>
      <c r="AG29" s="1246"/>
      <c r="AH29" s="1246"/>
      <c r="AI29" s="1246"/>
    </row>
    <row r="30" spans="2:35" s="1468" customFormat="1" ht="15.75" thickBot="1" x14ac:dyDescent="0.3">
      <c r="B30" s="2699"/>
      <c r="C30" s="1535"/>
      <c r="D30" s="2505"/>
      <c r="E30" s="2309"/>
      <c r="F30" s="2309"/>
      <c r="G30" s="2505"/>
      <c r="H30" s="2310"/>
      <c r="I30" s="1494"/>
      <c r="J30" s="1246"/>
      <c r="K30" s="1246"/>
      <c r="L30" s="1246"/>
      <c r="M30" s="1246"/>
      <c r="N30" s="1246"/>
      <c r="O30" s="1246"/>
      <c r="P30" s="1246"/>
      <c r="Q30" s="1246"/>
      <c r="R30" s="1246"/>
      <c r="S30" s="1246"/>
      <c r="T30" s="1246"/>
      <c r="U30" s="1246"/>
      <c r="V30" s="1246"/>
    </row>
    <row r="31" spans="2:35" ht="15.75" thickBot="1" x14ac:dyDescent="0.3">
      <c r="C31" s="92" t="s">
        <v>99</v>
      </c>
      <c r="D31" s="185"/>
      <c r="E31" s="168">
        <f>SUM(E17:E30)</f>
        <v>124838.04000000001</v>
      </c>
      <c r="F31" s="136">
        <f>SUM(F17:F30)</f>
        <v>1498064.04</v>
      </c>
      <c r="G31" s="186"/>
      <c r="H31" s="168">
        <f>SUM(H17:H30)</f>
        <v>146606</v>
      </c>
      <c r="I31" s="137">
        <f>SUM(I17:I30)</f>
        <v>1759272</v>
      </c>
      <c r="J31" s="1246"/>
      <c r="K31" s="1246"/>
      <c r="L31" s="1246"/>
      <c r="M31" s="1246"/>
      <c r="N31" s="1246"/>
      <c r="O31" s="1246"/>
      <c r="P31" s="1246"/>
      <c r="Q31" s="1246"/>
      <c r="R31" s="1246"/>
      <c r="S31" s="1246"/>
      <c r="T31" s="1246"/>
      <c r="U31" s="1246"/>
      <c r="V31" s="1246"/>
    </row>
    <row r="33" spans="3:9" x14ac:dyDescent="0.25">
      <c r="C33" s="4"/>
      <c r="D33" s="4"/>
      <c r="F33" s="4"/>
      <c r="H33" s="4"/>
    </row>
    <row r="34" spans="3:9" x14ac:dyDescent="0.25">
      <c r="C34" s="3447" t="s">
        <v>294</v>
      </c>
      <c r="D34" s="3447"/>
      <c r="F34" s="209" t="s">
        <v>271</v>
      </c>
      <c r="H34" s="209" t="s">
        <v>295</v>
      </c>
    </row>
    <row r="35" spans="3:9" x14ac:dyDescent="0.25">
      <c r="I35">
        <v>79</v>
      </c>
    </row>
  </sheetData>
  <mergeCells count="12">
    <mergeCell ref="H15:I15"/>
    <mergeCell ref="C34:D34"/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</mergeCells>
  <pageMargins left="0.7" right="0.7" top="0.75" bottom="0.75" header="0.3" footer="0.3"/>
  <pageSetup paperSize="5" scale="97" fitToWidth="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J40"/>
  <sheetViews>
    <sheetView topLeftCell="A4" workbookViewId="0">
      <selection activeCell="B5" sqref="B5"/>
    </sheetView>
  </sheetViews>
  <sheetFormatPr baseColWidth="10" defaultRowHeight="15" x14ac:dyDescent="0.25"/>
  <cols>
    <col min="1" max="1" width="5.7109375" style="1246" customWidth="1"/>
    <col min="9" max="9" width="13.5703125" customWidth="1"/>
    <col min="22" max="22" width="10.28515625" customWidth="1"/>
  </cols>
  <sheetData>
    <row r="1" spans="2:10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  <c r="J1" s="1246"/>
    </row>
    <row r="2" spans="2:10" x14ac:dyDescent="0.25">
      <c r="B2" s="3483" t="s">
        <v>0</v>
      </c>
      <c r="C2" s="3483"/>
      <c r="D2" s="3483"/>
      <c r="E2" s="3483"/>
      <c r="F2" s="3483"/>
      <c r="G2" s="3483"/>
      <c r="H2" s="3483"/>
      <c r="I2" s="3483"/>
      <c r="J2" s="1246"/>
    </row>
    <row r="3" spans="2:10" x14ac:dyDescent="0.25">
      <c r="B3" s="3483" t="s">
        <v>103</v>
      </c>
      <c r="C3" s="3483"/>
      <c r="D3" s="3483"/>
      <c r="E3" s="3483"/>
      <c r="F3" s="3483"/>
      <c r="G3" s="3483"/>
      <c r="H3" s="3483"/>
      <c r="I3" s="3483"/>
      <c r="J3" s="1246"/>
    </row>
    <row r="4" spans="2:10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  <c r="J4" s="1246"/>
    </row>
    <row r="5" spans="2:10" x14ac:dyDescent="0.25">
      <c r="B5" s="825" t="s">
        <v>283</v>
      </c>
      <c r="C5" s="1246"/>
      <c r="D5" s="1246"/>
      <c r="E5" s="1246"/>
      <c r="F5" s="1246"/>
      <c r="G5" s="1246"/>
      <c r="H5" s="1246"/>
      <c r="I5" s="1246"/>
      <c r="J5" s="1246"/>
    </row>
    <row r="6" spans="2:10" ht="15.75" thickBot="1" x14ac:dyDescent="0.3">
      <c r="B6" s="1246"/>
      <c r="C6" s="1246"/>
      <c r="D6" s="1246"/>
      <c r="E6" s="1250"/>
      <c r="F6" s="1246"/>
      <c r="G6" s="1246"/>
      <c r="H6" s="1250"/>
      <c r="I6" s="1250"/>
      <c r="J6" s="1246"/>
    </row>
    <row r="7" spans="2:10" x14ac:dyDescent="0.25">
      <c r="B7" s="1" t="s">
        <v>4</v>
      </c>
      <c r="C7" s="192"/>
      <c r="D7" s="1111">
        <v>7122</v>
      </c>
      <c r="E7" s="1770" t="s">
        <v>285</v>
      </c>
      <c r="F7" s="1256" t="s">
        <v>105</v>
      </c>
      <c r="G7" s="1257"/>
      <c r="H7" s="1250"/>
      <c r="I7" s="1250"/>
      <c r="J7" s="1221"/>
    </row>
    <row r="8" spans="2:10" x14ac:dyDescent="0.25">
      <c r="B8" s="1" t="s">
        <v>76</v>
      </c>
      <c r="C8" s="192"/>
      <c r="D8" s="1286">
        <v>11</v>
      </c>
      <c r="E8" s="1305"/>
      <c r="F8" s="1250" t="s">
        <v>29</v>
      </c>
      <c r="G8" s="1250"/>
      <c r="H8" s="1250"/>
      <c r="I8" s="1250"/>
      <c r="J8" s="1221"/>
    </row>
    <row r="9" spans="2:10" x14ac:dyDescent="0.25">
      <c r="B9" s="1" t="s">
        <v>77</v>
      </c>
      <c r="C9" s="192"/>
      <c r="D9" s="1286">
        <v>0</v>
      </c>
      <c r="E9" s="1771"/>
      <c r="F9" s="1250" t="s">
        <v>351</v>
      </c>
      <c r="G9" s="1250"/>
      <c r="H9" s="1250"/>
      <c r="I9" s="1250"/>
      <c r="J9" s="1221"/>
    </row>
    <row r="10" spans="2:10" x14ac:dyDescent="0.25">
      <c r="B10" s="1" t="s">
        <v>78</v>
      </c>
      <c r="C10" s="192"/>
      <c r="D10" s="1286">
        <v>0</v>
      </c>
      <c r="E10" s="1771"/>
      <c r="F10" s="1250" t="s">
        <v>352</v>
      </c>
      <c r="G10" s="1250"/>
      <c r="H10" s="1250"/>
      <c r="I10" s="1250"/>
      <c r="J10" s="1221"/>
    </row>
    <row r="11" spans="2:10" ht="15.75" thickBot="1" x14ac:dyDescent="0.3">
      <c r="B11" s="1" t="s">
        <v>284</v>
      </c>
      <c r="C11" s="192"/>
      <c r="D11" s="806">
        <v>1</v>
      </c>
      <c r="E11" s="1246"/>
      <c r="F11" s="1256" t="s">
        <v>30</v>
      </c>
      <c r="G11" s="1250"/>
      <c r="H11" s="1250"/>
      <c r="I11" s="1250"/>
      <c r="J11" s="1221"/>
    </row>
    <row r="12" spans="2:10" ht="15.75" thickBot="1" x14ac:dyDescent="0.3">
      <c r="B12" s="1" t="s">
        <v>1944</v>
      </c>
      <c r="C12" s="1"/>
      <c r="D12" s="1"/>
      <c r="E12" s="1250"/>
      <c r="F12" s="1256" t="s">
        <v>30</v>
      </c>
      <c r="G12" s="1250"/>
      <c r="H12" s="1250"/>
      <c r="I12" s="1250"/>
      <c r="J12" s="1221"/>
    </row>
    <row r="13" spans="2:10" ht="15.75" thickBot="1" x14ac:dyDescent="0.3">
      <c r="B13" s="193" t="s">
        <v>22</v>
      </c>
      <c r="C13" s="194"/>
      <c r="D13" s="1303">
        <v>2503</v>
      </c>
      <c r="E13" s="92" t="s">
        <v>296</v>
      </c>
      <c r="F13" s="92"/>
      <c r="G13" s="1115">
        <v>214202</v>
      </c>
      <c r="H13" s="1246"/>
      <c r="I13" s="1246"/>
      <c r="J13" s="1221"/>
    </row>
    <row r="14" spans="2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  <c r="J14" s="1246"/>
    </row>
    <row r="15" spans="2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  <c r="J15" s="1246"/>
    </row>
    <row r="16" spans="2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  <c r="J16" s="1246"/>
    </row>
    <row r="17" spans="2:10" x14ac:dyDescent="0.25">
      <c r="B17" s="1279" t="s">
        <v>1767</v>
      </c>
      <c r="C17" s="1257"/>
      <c r="D17" s="118">
        <v>1</v>
      </c>
      <c r="E17" s="1048">
        <v>14000</v>
      </c>
      <c r="F17" s="134">
        <v>168000</v>
      </c>
      <c r="G17" s="118">
        <v>1</v>
      </c>
      <c r="H17" s="134">
        <v>18500</v>
      </c>
      <c r="I17" s="75">
        <f>H17*12</f>
        <v>222000</v>
      </c>
      <c r="J17" s="1246"/>
    </row>
    <row r="18" spans="2:10" x14ac:dyDescent="0.25">
      <c r="B18" s="1279"/>
      <c r="C18" s="1257"/>
      <c r="D18" s="118"/>
      <c r="E18" s="1048"/>
      <c r="F18" s="134"/>
      <c r="G18" s="118"/>
      <c r="H18" s="134"/>
      <c r="I18" s="75"/>
      <c r="J18" s="1246"/>
    </row>
    <row r="19" spans="2:10" x14ac:dyDescent="0.25">
      <c r="B19" s="1279"/>
      <c r="C19" s="1257"/>
      <c r="D19" s="118"/>
      <c r="E19" s="1048"/>
      <c r="F19" s="134"/>
      <c r="G19" s="118"/>
      <c r="H19" s="134"/>
      <c r="I19" s="75"/>
      <c r="J19" s="1246"/>
    </row>
    <row r="20" spans="2:10" x14ac:dyDescent="0.25">
      <c r="B20" s="1279"/>
      <c r="C20" s="1257"/>
      <c r="D20" s="118"/>
      <c r="E20" s="1048"/>
      <c r="F20" s="134"/>
      <c r="G20" s="118"/>
      <c r="H20" s="134"/>
      <c r="I20" s="75"/>
      <c r="J20" s="1246"/>
    </row>
    <row r="21" spans="2:10" x14ac:dyDescent="0.25">
      <c r="B21" s="1279"/>
      <c r="C21" s="1257"/>
      <c r="D21" s="118"/>
      <c r="E21" s="1048"/>
      <c r="F21" s="134"/>
      <c r="G21" s="118"/>
      <c r="H21" s="134"/>
      <c r="I21" s="75"/>
      <c r="J21" s="1246"/>
    </row>
    <row r="22" spans="2:10" x14ac:dyDescent="0.25">
      <c r="B22" s="1279"/>
      <c r="C22" s="1257"/>
      <c r="D22" s="118"/>
      <c r="E22" s="1048"/>
      <c r="F22" s="134"/>
      <c r="G22" s="118"/>
      <c r="H22" s="134"/>
      <c r="I22" s="75"/>
      <c r="J22" s="1246"/>
    </row>
    <row r="23" spans="2:10" x14ac:dyDescent="0.25">
      <c r="B23" s="1279"/>
      <c r="C23" s="1257"/>
      <c r="D23" s="118"/>
      <c r="E23" s="1048"/>
      <c r="F23" s="134"/>
      <c r="G23" s="118"/>
      <c r="H23" s="134"/>
      <c r="I23" s="75"/>
      <c r="J23" s="1246"/>
    </row>
    <row r="24" spans="2:10" x14ac:dyDescent="0.25">
      <c r="B24" s="1279"/>
      <c r="C24" s="1257"/>
      <c r="D24" s="118"/>
      <c r="E24" s="1048"/>
      <c r="F24" s="134"/>
      <c r="G24" s="118"/>
      <c r="H24" s="134"/>
      <c r="I24" s="75"/>
      <c r="J24" s="1246"/>
    </row>
    <row r="25" spans="2:10" x14ac:dyDescent="0.25">
      <c r="B25" s="1279"/>
      <c r="C25" s="1257"/>
      <c r="D25" s="118"/>
      <c r="E25" s="1048"/>
      <c r="F25" s="134"/>
      <c r="G25" s="118"/>
      <c r="H25" s="134"/>
      <c r="I25" s="75"/>
      <c r="J25" s="1246"/>
    </row>
    <row r="26" spans="2:10" x14ac:dyDescent="0.25">
      <c r="B26" s="1279"/>
      <c r="C26" s="1257"/>
      <c r="D26" s="118"/>
      <c r="E26" s="1048"/>
      <c r="F26" s="134"/>
      <c r="G26" s="118"/>
      <c r="H26" s="134"/>
      <c r="I26" s="75"/>
      <c r="J26" s="1246"/>
    </row>
    <row r="27" spans="2:10" x14ac:dyDescent="0.25">
      <c r="B27" s="1279"/>
      <c r="C27" s="1257"/>
      <c r="D27" s="118"/>
      <c r="E27" s="1253"/>
      <c r="F27" s="1256"/>
      <c r="G27" s="1304"/>
      <c r="H27" s="1256"/>
      <c r="I27" s="1286"/>
      <c r="J27" s="1246"/>
    </row>
    <row r="28" spans="2:10" x14ac:dyDescent="0.25">
      <c r="B28" s="1279"/>
      <c r="C28" s="1257"/>
      <c r="D28" s="118"/>
      <c r="E28" s="1253"/>
      <c r="F28" s="1256"/>
      <c r="G28" s="1304"/>
      <c r="H28" s="1256"/>
      <c r="I28" s="1286"/>
      <c r="J28" s="1246"/>
    </row>
    <row r="29" spans="2:10" x14ac:dyDescent="0.25">
      <c r="B29" s="1279"/>
      <c r="C29" s="1257"/>
      <c r="D29" s="118"/>
      <c r="E29" s="1253"/>
      <c r="F29" s="1256"/>
      <c r="G29" s="1304"/>
      <c r="H29" s="1256"/>
      <c r="I29" s="1286"/>
      <c r="J29" s="1246"/>
    </row>
    <row r="30" spans="2:10" x14ac:dyDescent="0.25">
      <c r="B30" s="1279"/>
      <c r="C30" s="1257"/>
      <c r="D30" s="1304"/>
      <c r="E30" s="1253"/>
      <c r="F30" s="1256"/>
      <c r="G30" s="1304"/>
      <c r="H30" s="1256"/>
      <c r="I30" s="1286"/>
      <c r="J30" s="1246"/>
    </row>
    <row r="31" spans="2:10" x14ac:dyDescent="0.25">
      <c r="B31" s="1279"/>
      <c r="C31" s="1257"/>
      <c r="D31" s="118"/>
      <c r="E31" s="1253"/>
      <c r="F31" s="1256"/>
      <c r="G31" s="1304"/>
      <c r="H31" s="1256"/>
      <c r="I31" s="1286"/>
      <c r="J31" s="1246"/>
    </row>
    <row r="32" spans="2:10" x14ac:dyDescent="0.25">
      <c r="B32" s="1279"/>
      <c r="C32" s="1257"/>
      <c r="D32" s="1304"/>
      <c r="E32" s="1253"/>
      <c r="F32" s="1256"/>
      <c r="G32" s="1304"/>
      <c r="H32" s="1256"/>
      <c r="I32" s="1286"/>
      <c r="J32" s="1246"/>
    </row>
    <row r="33" spans="2:10" x14ac:dyDescent="0.25">
      <c r="B33" s="1279"/>
      <c r="C33" s="1257"/>
      <c r="D33" s="1304"/>
      <c r="E33" s="1253"/>
      <c r="F33" s="1256"/>
      <c r="G33" s="1304"/>
      <c r="H33" s="1256"/>
      <c r="I33" s="1286"/>
      <c r="J33" s="1246"/>
    </row>
    <row r="34" spans="2:10" ht="15.75" thickBot="1" x14ac:dyDescent="0.3">
      <c r="B34" s="1150"/>
      <c r="C34" s="1250"/>
      <c r="D34" s="1304"/>
      <c r="E34" s="1253"/>
      <c r="F34" s="1256"/>
      <c r="G34" s="1304"/>
      <c r="H34" s="1256"/>
      <c r="I34" s="806"/>
      <c r="J34" s="1246"/>
    </row>
    <row r="35" spans="2:10" ht="15.75" thickBot="1" x14ac:dyDescent="0.3">
      <c r="B35" s="1292"/>
      <c r="C35" s="1293"/>
      <c r="D35" s="1305"/>
      <c r="E35" s="1306"/>
      <c r="F35" s="1264"/>
      <c r="G35" s="1305"/>
      <c r="H35" s="1306"/>
      <c r="I35" s="197"/>
      <c r="J35" s="1246"/>
    </row>
    <row r="36" spans="2:10" ht="15.75" thickBot="1" x14ac:dyDescent="0.3">
      <c r="B36" s="1246"/>
      <c r="C36" s="92" t="s">
        <v>99</v>
      </c>
      <c r="D36" s="185"/>
      <c r="E36" s="1311">
        <f>SUM(E17:E35)</f>
        <v>14000</v>
      </c>
      <c r="F36" s="136">
        <f>SUM(F17:F35)</f>
        <v>168000</v>
      </c>
      <c r="G36" s="186"/>
      <c r="H36" s="1311">
        <f>SUM(H17:H35)</f>
        <v>18500</v>
      </c>
      <c r="I36" s="137">
        <f>SUM(I17:I35)</f>
        <v>222000</v>
      </c>
      <c r="J36" s="1246"/>
    </row>
    <row r="37" spans="2:10" x14ac:dyDescent="0.25">
      <c r="B37" s="1246"/>
      <c r="C37" s="1246"/>
      <c r="D37" s="1246"/>
      <c r="E37" s="1246"/>
      <c r="F37" s="1246"/>
      <c r="G37" s="1246"/>
      <c r="H37" s="1246"/>
      <c r="I37" s="1246"/>
      <c r="J37" s="1246"/>
    </row>
    <row r="38" spans="2:10" x14ac:dyDescent="0.25">
      <c r="B38" s="1246"/>
      <c r="C38" s="1250"/>
      <c r="D38" s="1250"/>
      <c r="E38" s="1246"/>
      <c r="F38" s="1250"/>
      <c r="G38" s="1246"/>
      <c r="H38" s="1250"/>
      <c r="I38" s="1246"/>
      <c r="J38" s="1246"/>
    </row>
    <row r="39" spans="2:10" x14ac:dyDescent="0.25">
      <c r="B39" s="1246"/>
      <c r="C39" s="3447" t="s">
        <v>294</v>
      </c>
      <c r="D39" s="3447"/>
      <c r="E39" s="1246"/>
      <c r="F39" s="1486" t="s">
        <v>271</v>
      </c>
      <c r="G39" s="1246"/>
      <c r="H39" s="1486" t="s">
        <v>295</v>
      </c>
      <c r="I39" s="1246"/>
      <c r="J39" s="1246"/>
    </row>
    <row r="40" spans="2:10" x14ac:dyDescent="0.25">
      <c r="I40">
        <v>80</v>
      </c>
    </row>
  </sheetData>
  <mergeCells count="12">
    <mergeCell ref="H15:I15"/>
    <mergeCell ref="C39:D39"/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</mergeCells>
  <pageMargins left="1" right="1" top="1" bottom="1" header="0.5" footer="0.5"/>
  <pageSetup paperSize="5" scale="79" fitToWidth="0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K34"/>
  <sheetViews>
    <sheetView topLeftCell="A4" zoomScaleNormal="100" workbookViewId="0">
      <selection activeCell="B34" sqref="B34"/>
    </sheetView>
  </sheetViews>
  <sheetFormatPr baseColWidth="10" defaultRowHeight="15" x14ac:dyDescent="0.25"/>
  <cols>
    <col min="1" max="1" width="5.28515625" style="1246" customWidth="1"/>
    <col min="3" max="3" width="4.28515625" customWidth="1"/>
    <col min="4" max="4" width="7.7109375" customWidth="1"/>
    <col min="5" max="5" width="11.28515625" customWidth="1"/>
    <col min="6" max="6" width="14" customWidth="1"/>
    <col min="7" max="7" width="7.28515625" customWidth="1"/>
    <col min="8" max="8" width="11.28515625" customWidth="1"/>
    <col min="9" max="9" width="17" customWidth="1"/>
    <col min="22" max="22" width="10.28515625" customWidth="1"/>
  </cols>
  <sheetData>
    <row r="1" spans="2:11" x14ac:dyDescent="0.25">
      <c r="B1" s="3483" t="s">
        <v>74</v>
      </c>
      <c r="C1" s="3483"/>
      <c r="D1" s="3483"/>
      <c r="E1" s="3483"/>
      <c r="F1" s="3483"/>
      <c r="G1" s="3483"/>
      <c r="H1" s="3483"/>
      <c r="I1" s="3483"/>
    </row>
    <row r="2" spans="2:11" x14ac:dyDescent="0.25">
      <c r="B2" s="3483" t="s">
        <v>0</v>
      </c>
      <c r="C2" s="3483"/>
      <c r="D2" s="3483"/>
      <c r="E2" s="3483"/>
      <c r="F2" s="3483"/>
      <c r="G2" s="3483"/>
      <c r="H2" s="3483"/>
      <c r="I2" s="3483"/>
    </row>
    <row r="3" spans="2:11" x14ac:dyDescent="0.25">
      <c r="B3" s="3483" t="s">
        <v>103</v>
      </c>
      <c r="C3" s="3483"/>
      <c r="D3" s="3483"/>
      <c r="E3" s="3483"/>
      <c r="F3" s="3483"/>
      <c r="G3" s="3483"/>
      <c r="H3" s="3483"/>
      <c r="I3" s="3483"/>
    </row>
    <row r="4" spans="2:11" x14ac:dyDescent="0.25">
      <c r="B4" s="3483" t="s">
        <v>2459</v>
      </c>
      <c r="C4" s="3483"/>
      <c r="D4" s="3483"/>
      <c r="E4" s="3483"/>
      <c r="F4" s="3483"/>
      <c r="G4" s="3483"/>
      <c r="H4" s="3483"/>
      <c r="I4" s="3483"/>
    </row>
    <row r="5" spans="2:11" x14ac:dyDescent="0.25">
      <c r="B5" s="171" t="s">
        <v>283</v>
      </c>
    </row>
    <row r="6" spans="2:11" ht="15.75" thickBot="1" x14ac:dyDescent="0.3">
      <c r="E6" s="1250"/>
      <c r="F6" s="1250"/>
      <c r="G6" s="1250"/>
      <c r="H6" s="1250"/>
      <c r="I6" s="1250"/>
    </row>
    <row r="7" spans="2:11" x14ac:dyDescent="0.25">
      <c r="B7" s="1" t="s">
        <v>4</v>
      </c>
      <c r="C7" s="192"/>
      <c r="D7" s="46">
        <v>7122</v>
      </c>
      <c r="E7" s="1761" t="s">
        <v>1874</v>
      </c>
      <c r="F7" s="1759" t="s">
        <v>105</v>
      </c>
      <c r="G7" s="27"/>
      <c r="H7" s="27"/>
      <c r="I7" s="27"/>
      <c r="J7" s="1772"/>
      <c r="K7" s="27"/>
    </row>
    <row r="8" spans="2:11" x14ac:dyDescent="0.25">
      <c r="B8" s="1" t="s">
        <v>76</v>
      </c>
      <c r="C8" s="192"/>
      <c r="D8" s="47">
        <v>11</v>
      </c>
      <c r="F8" s="1256" t="s">
        <v>29</v>
      </c>
      <c r="G8" s="1257"/>
      <c r="H8" s="1257"/>
      <c r="I8" s="1258"/>
    </row>
    <row r="9" spans="2:11" x14ac:dyDescent="0.25">
      <c r="B9" s="1" t="s">
        <v>77</v>
      </c>
      <c r="C9" s="192"/>
      <c r="D9" s="47">
        <v>0</v>
      </c>
      <c r="E9" s="1771"/>
      <c r="F9" s="4" t="s">
        <v>351</v>
      </c>
      <c r="G9" s="4"/>
      <c r="H9" s="4"/>
      <c r="I9" s="4"/>
      <c r="J9" s="1221"/>
    </row>
    <row r="10" spans="2:11" x14ac:dyDescent="0.25">
      <c r="B10" s="1" t="s">
        <v>78</v>
      </c>
      <c r="C10" s="192"/>
      <c r="D10" s="47">
        <v>0</v>
      </c>
      <c r="F10" s="1256" t="s">
        <v>352</v>
      </c>
      <c r="G10" s="4"/>
      <c r="H10" s="4"/>
      <c r="I10" s="4"/>
      <c r="J10" s="1221"/>
    </row>
    <row r="11" spans="2:11" ht="15.75" thickBot="1" x14ac:dyDescent="0.3">
      <c r="B11" s="1" t="s">
        <v>284</v>
      </c>
      <c r="C11" s="192"/>
      <c r="D11" s="56">
        <v>1</v>
      </c>
      <c r="F11" s="1256" t="s">
        <v>30</v>
      </c>
      <c r="G11" s="4"/>
      <c r="H11" s="4"/>
      <c r="I11" s="1258"/>
    </row>
    <row r="12" spans="2:11" ht="15.75" thickBot="1" x14ac:dyDescent="0.3">
      <c r="B12" s="1" t="s">
        <v>1944</v>
      </c>
      <c r="C12" s="1"/>
      <c r="D12" s="1"/>
      <c r="E12" s="4"/>
      <c r="F12" s="1256" t="s">
        <v>30</v>
      </c>
      <c r="G12" s="4"/>
      <c r="H12" s="4"/>
      <c r="I12" s="4"/>
      <c r="J12" s="1221"/>
    </row>
    <row r="13" spans="2:11" ht="15.75" thickBot="1" x14ac:dyDescent="0.3">
      <c r="B13" s="193" t="s">
        <v>22</v>
      </c>
      <c r="C13" s="194"/>
      <c r="D13" s="98">
        <v>2503</v>
      </c>
      <c r="E13" s="92" t="s">
        <v>296</v>
      </c>
      <c r="F13" s="92"/>
      <c r="G13" s="57">
        <v>211101</v>
      </c>
      <c r="J13" s="1221"/>
    </row>
    <row r="14" spans="2:11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2:11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2:11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9" s="1468" customFormat="1" ht="15.75" thickBot="1" x14ac:dyDescent="0.3">
      <c r="B17" s="3791" t="s">
        <v>353</v>
      </c>
      <c r="C17" s="3792"/>
      <c r="D17" s="2627">
        <v>1</v>
      </c>
      <c r="E17" s="2637">
        <v>39095</v>
      </c>
      <c r="F17" s="2637">
        <f>(E17*12)</f>
        <v>469140</v>
      </c>
      <c r="G17" s="2627">
        <v>1</v>
      </c>
      <c r="H17" s="2637">
        <v>39095</v>
      </c>
      <c r="I17" s="2087">
        <f>(H17*12)</f>
        <v>469140</v>
      </c>
    </row>
    <row r="18" spans="2:9" s="1468" customFormat="1" ht="15.75" thickBot="1" x14ac:dyDescent="0.3">
      <c r="B18" s="3791" t="s">
        <v>185</v>
      </c>
      <c r="C18" s="3792"/>
      <c r="D18" s="2417">
        <v>2</v>
      </c>
      <c r="E18" s="2309">
        <v>12000</v>
      </c>
      <c r="F18" s="2637">
        <f t="shared" ref="F18:F19" si="0">(E18*12)</f>
        <v>144000</v>
      </c>
      <c r="G18" s="2417">
        <v>2</v>
      </c>
      <c r="H18" s="2310">
        <v>14000</v>
      </c>
      <c r="I18" s="2087">
        <f t="shared" ref="I18:I19" si="1">(H18*12)</f>
        <v>168000</v>
      </c>
    </row>
    <row r="19" spans="2:9" s="1468" customFormat="1" x14ac:dyDescent="0.25">
      <c r="B19" s="3613" t="s">
        <v>355</v>
      </c>
      <c r="C19" s="3615"/>
      <c r="D19" s="2417">
        <v>1</v>
      </c>
      <c r="E19" s="2309">
        <v>7935</v>
      </c>
      <c r="F19" s="2637">
        <f t="shared" si="0"/>
        <v>95220</v>
      </c>
      <c r="G19" s="2417">
        <v>1</v>
      </c>
      <c r="H19" s="2310">
        <v>7935</v>
      </c>
      <c r="I19" s="2087">
        <f t="shared" si="1"/>
        <v>95220</v>
      </c>
    </row>
    <row r="20" spans="2:9" x14ac:dyDescent="0.25">
      <c r="B20" s="3197"/>
      <c r="C20" s="3199"/>
      <c r="D20" s="118"/>
      <c r="E20" s="19"/>
      <c r="F20" s="134"/>
      <c r="G20" s="118"/>
      <c r="H20" s="134"/>
      <c r="I20" s="75"/>
    </row>
    <row r="21" spans="2:9" x14ac:dyDescent="0.25">
      <c r="B21" s="3197"/>
      <c r="C21" s="3199"/>
      <c r="D21" s="118"/>
      <c r="E21" s="19"/>
      <c r="F21" s="195"/>
      <c r="G21" s="118"/>
      <c r="H21" s="134"/>
      <c r="I21" s="198"/>
    </row>
    <row r="22" spans="2:9" x14ac:dyDescent="0.25">
      <c r="B22" s="36"/>
      <c r="C22" s="10"/>
      <c r="D22" s="118"/>
      <c r="E22" s="19"/>
      <c r="F22" s="134"/>
      <c r="G22" s="118"/>
      <c r="H22" s="134"/>
      <c r="I22" s="75"/>
    </row>
    <row r="23" spans="2:9" x14ac:dyDescent="0.25">
      <c r="B23" s="36"/>
      <c r="C23" s="10"/>
      <c r="D23" s="104"/>
      <c r="E23" s="6"/>
      <c r="F23" s="9"/>
      <c r="G23" s="104"/>
      <c r="H23" s="9"/>
      <c r="I23" s="47"/>
    </row>
    <row r="24" spans="2:9" x14ac:dyDescent="0.25">
      <c r="B24" s="36"/>
      <c r="C24" s="10"/>
      <c r="D24" s="104"/>
      <c r="E24" s="6"/>
      <c r="F24" s="9"/>
      <c r="G24" s="104"/>
      <c r="H24" s="9"/>
      <c r="I24" s="47"/>
    </row>
    <row r="25" spans="2:9" x14ac:dyDescent="0.25">
      <c r="B25" s="36"/>
      <c r="C25" s="10"/>
      <c r="D25" s="104"/>
      <c r="E25" s="6"/>
      <c r="F25" s="9"/>
      <c r="G25" s="104"/>
      <c r="H25" s="9"/>
      <c r="I25" s="47"/>
    </row>
    <row r="26" spans="2:9" x14ac:dyDescent="0.25">
      <c r="B26" s="36"/>
      <c r="C26" s="10"/>
      <c r="D26" s="104"/>
      <c r="E26" s="6"/>
      <c r="F26" s="9"/>
      <c r="G26" s="104"/>
      <c r="H26" s="9"/>
      <c r="I26" s="47"/>
    </row>
    <row r="27" spans="2:9" x14ac:dyDescent="0.25">
      <c r="B27" s="36"/>
      <c r="C27" s="10"/>
      <c r="D27" s="104"/>
      <c r="E27" s="6"/>
      <c r="F27" s="9"/>
      <c r="G27" s="104"/>
      <c r="H27" s="9"/>
      <c r="I27" s="47"/>
    </row>
    <row r="28" spans="2:9" ht="15.75" thickBot="1" x14ac:dyDescent="0.3">
      <c r="B28" s="69"/>
      <c r="C28" s="4"/>
      <c r="D28" s="104"/>
      <c r="E28" s="6"/>
      <c r="F28" s="9"/>
      <c r="G28" s="104"/>
      <c r="H28" s="9"/>
      <c r="I28" s="56"/>
    </row>
    <row r="29" spans="2:9" ht="15.75" thickBot="1" x14ac:dyDescent="0.3">
      <c r="B29" s="63"/>
      <c r="C29" s="64"/>
      <c r="D29" s="111"/>
      <c r="E29" s="112"/>
      <c r="F29" s="24"/>
      <c r="G29" s="111"/>
      <c r="H29" s="112"/>
      <c r="I29" s="197"/>
    </row>
    <row r="30" spans="2:9" ht="15.75" thickBot="1" x14ac:dyDescent="0.3">
      <c r="C30" s="92" t="s">
        <v>99</v>
      </c>
      <c r="D30" s="185"/>
      <c r="E30" s="168">
        <f>SUM(E17:E29)</f>
        <v>59030</v>
      </c>
      <c r="F30" s="136">
        <f>SUM(F17:F29)</f>
        <v>708360</v>
      </c>
      <c r="G30" s="186"/>
      <c r="H30" s="168">
        <f>SUM(H17:H29)</f>
        <v>61030</v>
      </c>
      <c r="I30" s="137">
        <f>SUM(I17:I29)</f>
        <v>732360</v>
      </c>
    </row>
    <row r="32" spans="2:9" x14ac:dyDescent="0.25">
      <c r="C32" s="4"/>
      <c r="D32" s="4"/>
      <c r="F32" s="4"/>
      <c r="H32" s="4"/>
    </row>
    <row r="33" spans="3:9" x14ac:dyDescent="0.25">
      <c r="C33" s="3447" t="s">
        <v>294</v>
      </c>
      <c r="D33" s="3447"/>
      <c r="F33" s="209" t="s">
        <v>271</v>
      </c>
      <c r="H33" s="209" t="s">
        <v>295</v>
      </c>
    </row>
    <row r="34" spans="3:9" x14ac:dyDescent="0.25">
      <c r="I34">
        <v>81</v>
      </c>
    </row>
  </sheetData>
  <mergeCells count="17">
    <mergeCell ref="B1:I1"/>
    <mergeCell ref="B2:I2"/>
    <mergeCell ref="B3:I3"/>
    <mergeCell ref="B4:I4"/>
    <mergeCell ref="B14:C16"/>
    <mergeCell ref="D14:F14"/>
    <mergeCell ref="G14:I14"/>
    <mergeCell ref="D15:D16"/>
    <mergeCell ref="E15:F15"/>
    <mergeCell ref="G15:G16"/>
    <mergeCell ref="B20:C20"/>
    <mergeCell ref="B21:C21"/>
    <mergeCell ref="H15:I15"/>
    <mergeCell ref="C33:D33"/>
    <mergeCell ref="B17:C17"/>
    <mergeCell ref="B18:C18"/>
    <mergeCell ref="B19:C19"/>
  </mergeCells>
  <pageMargins left="0.7" right="0.7" top="0.75" bottom="0.75" header="0.3" footer="0.3"/>
  <pageSetup paperSize="5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Q41"/>
  <sheetViews>
    <sheetView zoomScale="80" zoomScaleNormal="80" workbookViewId="0">
      <selection activeCell="G29" sqref="G29"/>
    </sheetView>
  </sheetViews>
  <sheetFormatPr baseColWidth="10" defaultRowHeight="15" x14ac:dyDescent="0.25"/>
  <cols>
    <col min="1" max="1" width="5.5703125" style="1246" customWidth="1"/>
    <col min="2" max="2" width="6.28515625" customWidth="1"/>
    <col min="3" max="4" width="7.42578125" customWidth="1"/>
    <col min="5" max="5" width="7.7109375" customWidth="1"/>
    <col min="6" max="6" width="8.5703125" customWidth="1"/>
    <col min="7" max="7" width="13.42578125" customWidth="1"/>
    <col min="8" max="8" width="38.28515625" customWidth="1"/>
    <col min="9" max="9" width="9.28515625" customWidth="1"/>
    <col min="10" max="10" width="11.7109375" customWidth="1"/>
    <col min="11" max="11" width="11" customWidth="1"/>
    <col min="12" max="12" width="9.5703125" customWidth="1"/>
    <col min="13" max="14" width="7.28515625" customWidth="1"/>
    <col min="15" max="15" width="9.140625" customWidth="1"/>
    <col min="16" max="16" width="13.140625" customWidth="1"/>
    <col min="22" max="22" width="10.28515625" customWidth="1"/>
  </cols>
  <sheetData>
    <row r="1" spans="2:17" x14ac:dyDescent="0.25">
      <c r="C1" s="3483" t="s">
        <v>74</v>
      </c>
      <c r="D1" s="3483"/>
      <c r="E1" s="3483"/>
      <c r="F1" s="3483"/>
      <c r="G1" s="3483"/>
      <c r="H1" s="3483"/>
      <c r="I1" s="3483"/>
      <c r="J1" s="3483"/>
      <c r="K1" s="3483"/>
      <c r="L1" s="3483"/>
      <c r="M1" s="3483"/>
      <c r="N1" s="3483"/>
      <c r="O1" s="3483"/>
      <c r="P1" s="3483"/>
    </row>
    <row r="2" spans="2:17" x14ac:dyDescent="0.25">
      <c r="C2" s="3483" t="s">
        <v>0</v>
      </c>
      <c r="D2" s="3483"/>
      <c r="E2" s="3483"/>
      <c r="F2" s="3483"/>
      <c r="G2" s="3483"/>
      <c r="H2" s="3483"/>
      <c r="I2" s="3483"/>
      <c r="J2" s="3483"/>
      <c r="K2" s="3483"/>
      <c r="L2" s="3483"/>
      <c r="M2" s="3483"/>
      <c r="N2" s="3483"/>
      <c r="O2" s="3483"/>
      <c r="P2" s="3483"/>
    </row>
    <row r="3" spans="2:17" x14ac:dyDescent="0.25">
      <c r="C3" s="3483" t="s">
        <v>359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  <c r="N3" s="3483"/>
      <c r="O3" s="3483"/>
      <c r="P3" s="3483"/>
    </row>
    <row r="4" spans="2:17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</row>
    <row r="5" spans="2:17" x14ac:dyDescent="0.25">
      <c r="C5" s="171" t="s">
        <v>297</v>
      </c>
    </row>
    <row r="6" spans="2:17" ht="15.75" thickBot="1" x14ac:dyDescent="0.3">
      <c r="G6" s="1250"/>
      <c r="K6" s="1250"/>
      <c r="M6" s="1250"/>
    </row>
    <row r="7" spans="2:17" x14ac:dyDescent="0.25">
      <c r="C7" s="3483" t="s">
        <v>4</v>
      </c>
      <c r="D7" s="3001"/>
      <c r="E7" s="46">
        <v>7122</v>
      </c>
      <c r="F7" s="1763" t="s">
        <v>1874</v>
      </c>
      <c r="G7" s="18" t="s">
        <v>105</v>
      </c>
      <c r="H7" s="1260"/>
      <c r="I7" s="1260"/>
      <c r="J7" s="1260"/>
      <c r="K7" s="18"/>
      <c r="L7" s="1260"/>
      <c r="M7" s="18"/>
      <c r="N7" s="1257"/>
      <c r="O7" s="1257"/>
      <c r="P7" s="1257"/>
      <c r="Q7" s="1221"/>
    </row>
    <row r="8" spans="2:17" x14ac:dyDescent="0.25">
      <c r="C8" s="3483" t="s">
        <v>76</v>
      </c>
      <c r="D8" s="3001"/>
      <c r="E8" s="47">
        <v>11</v>
      </c>
      <c r="F8" s="1305"/>
      <c r="G8" s="4" t="s">
        <v>29</v>
      </c>
      <c r="H8" s="4"/>
      <c r="I8" s="4"/>
      <c r="J8" s="4"/>
      <c r="K8" s="4"/>
      <c r="L8" s="4"/>
      <c r="M8" s="4"/>
      <c r="N8" s="10"/>
      <c r="O8" s="10"/>
      <c r="P8" s="10"/>
      <c r="Q8" s="1221"/>
    </row>
    <row r="9" spans="2:17" x14ac:dyDescent="0.25">
      <c r="C9" s="3483" t="s">
        <v>77</v>
      </c>
      <c r="D9" s="3001"/>
      <c r="E9" s="47">
        <v>0</v>
      </c>
      <c r="G9" s="1256" t="s">
        <v>358</v>
      </c>
      <c r="H9" s="4"/>
      <c r="I9" s="4"/>
      <c r="J9" s="4"/>
      <c r="K9" s="4"/>
      <c r="L9" s="4"/>
      <c r="M9" s="4"/>
      <c r="N9" s="10"/>
      <c r="O9" s="10"/>
      <c r="P9" s="10"/>
      <c r="Q9" s="1221"/>
    </row>
    <row r="10" spans="2:17" x14ac:dyDescent="0.25">
      <c r="C10" s="3483" t="s">
        <v>78</v>
      </c>
      <c r="D10" s="3001"/>
      <c r="E10" s="47">
        <v>0</v>
      </c>
      <c r="G10" s="1256" t="s">
        <v>31</v>
      </c>
      <c r="H10" s="4"/>
      <c r="I10" s="4"/>
      <c r="J10" s="4"/>
      <c r="K10" s="4"/>
      <c r="L10" s="4"/>
      <c r="M10" s="4"/>
      <c r="N10" s="10"/>
      <c r="O10" s="10"/>
      <c r="P10" s="10"/>
      <c r="Q10" s="1221"/>
    </row>
    <row r="11" spans="2:17" ht="15.75" thickBot="1" x14ac:dyDescent="0.3">
      <c r="C11" s="3483" t="s">
        <v>284</v>
      </c>
      <c r="D11" s="3001"/>
      <c r="E11" s="56">
        <v>5</v>
      </c>
      <c r="G11" s="1256" t="s">
        <v>31</v>
      </c>
      <c r="H11" s="4"/>
      <c r="I11" s="4"/>
      <c r="J11" s="4"/>
      <c r="K11" s="4"/>
      <c r="L11" s="4"/>
      <c r="M11" s="4"/>
      <c r="N11" s="10"/>
      <c r="O11" s="10"/>
      <c r="P11" s="10"/>
      <c r="Q11" s="1221"/>
    </row>
    <row r="12" spans="2:17" ht="15.75" thickBot="1" x14ac:dyDescent="0.3">
      <c r="C12" s="3483"/>
      <c r="D12" s="3483"/>
      <c r="E12" s="3483"/>
      <c r="Q12" s="1221"/>
    </row>
    <row r="13" spans="2:17" x14ac:dyDescent="0.25">
      <c r="C13" s="3483" t="s">
        <v>22</v>
      </c>
      <c r="D13" s="3001"/>
      <c r="E13" s="98">
        <v>2503</v>
      </c>
      <c r="F13" s="3793" t="s">
        <v>2021</v>
      </c>
      <c r="G13" s="3676"/>
      <c r="H13" s="3676"/>
      <c r="I13" s="1266"/>
      <c r="J13" s="1266"/>
      <c r="K13" s="1266"/>
      <c r="L13" s="1247"/>
      <c r="M13" s="1247"/>
      <c r="N13" s="1247"/>
      <c r="O13" s="1247"/>
      <c r="P13" s="1248"/>
    </row>
    <row r="14" spans="2:17" ht="15.75" thickBot="1" x14ac:dyDescent="0.3">
      <c r="F14" s="1628"/>
      <c r="I14" s="1293"/>
      <c r="K14" s="1293"/>
      <c r="L14" s="1293"/>
      <c r="M14" s="1293"/>
      <c r="N14" s="1293"/>
      <c r="O14" s="1293"/>
      <c r="Q14" s="1221"/>
    </row>
    <row r="15" spans="2:17" ht="15.75" thickBot="1" x14ac:dyDescent="0.3">
      <c r="B15" s="3009" t="s">
        <v>107</v>
      </c>
      <c r="C15" s="3010"/>
      <c r="D15" s="3010"/>
      <c r="E15" s="3010"/>
      <c r="F15" s="3011"/>
      <c r="G15" s="3524" t="s">
        <v>302</v>
      </c>
      <c r="H15" s="3526"/>
      <c r="I15" s="3711" t="s">
        <v>951</v>
      </c>
      <c r="J15" s="3394" t="s">
        <v>952</v>
      </c>
      <c r="K15" s="3394" t="s">
        <v>753</v>
      </c>
      <c r="L15" s="3708" t="s">
        <v>953</v>
      </c>
      <c r="M15" s="3703" t="s">
        <v>129</v>
      </c>
      <c r="N15" s="3703" t="s">
        <v>130</v>
      </c>
      <c r="O15" s="3703" t="s">
        <v>303</v>
      </c>
      <c r="P15" s="3703" t="s">
        <v>1</v>
      </c>
    </row>
    <row r="16" spans="2:17" ht="15.75" thickBot="1" x14ac:dyDescent="0.3">
      <c r="B16" s="97" t="s">
        <v>671</v>
      </c>
      <c r="C16" s="100" t="s">
        <v>299</v>
      </c>
      <c r="D16" s="100" t="s">
        <v>300</v>
      </c>
      <c r="E16" s="100" t="s">
        <v>301</v>
      </c>
      <c r="F16" s="100" t="s">
        <v>6</v>
      </c>
      <c r="G16" s="3701"/>
      <c r="H16" s="3702"/>
      <c r="I16" s="3712"/>
      <c r="J16" s="3481"/>
      <c r="K16" s="3481"/>
      <c r="L16" s="3709"/>
      <c r="M16" s="3710"/>
      <c r="N16" s="3704"/>
      <c r="O16" s="3704"/>
      <c r="P16" s="3704"/>
    </row>
    <row r="17" spans="2:16" ht="15.75" thickBot="1" x14ac:dyDescent="0.3">
      <c r="B17" s="211">
        <v>1</v>
      </c>
      <c r="C17" s="100">
        <v>2</v>
      </c>
      <c r="D17" s="100">
        <v>3</v>
      </c>
      <c r="E17" s="100">
        <v>4</v>
      </c>
      <c r="F17" s="100">
        <v>5</v>
      </c>
      <c r="G17" s="3717">
        <v>6</v>
      </c>
      <c r="H17" s="3718"/>
      <c r="I17" s="598">
        <v>7</v>
      </c>
      <c r="J17" s="598">
        <v>8</v>
      </c>
      <c r="K17" s="598">
        <v>9</v>
      </c>
      <c r="L17" s="187">
        <v>10</v>
      </c>
      <c r="M17" s="187">
        <v>11</v>
      </c>
      <c r="N17" s="187">
        <v>12</v>
      </c>
      <c r="O17" s="187">
        <v>13</v>
      </c>
      <c r="P17" s="187">
        <v>14</v>
      </c>
    </row>
    <row r="18" spans="2:16" x14ac:dyDescent="0.25">
      <c r="B18" s="744">
        <v>2</v>
      </c>
      <c r="C18" s="1953">
        <v>6</v>
      </c>
      <c r="D18" s="1951"/>
      <c r="E18" s="1951"/>
      <c r="F18" s="1952"/>
      <c r="G18" s="3223" t="s">
        <v>954</v>
      </c>
      <c r="H18" s="3224"/>
      <c r="I18" s="576"/>
      <c r="J18" s="339"/>
      <c r="K18" s="340"/>
      <c r="L18" s="583"/>
      <c r="M18" s="46"/>
      <c r="N18" s="46"/>
      <c r="O18" s="46"/>
      <c r="P18" s="46"/>
    </row>
    <row r="19" spans="2:16" x14ac:dyDescent="0.25">
      <c r="B19" s="341">
        <v>2</v>
      </c>
      <c r="C19" s="1940">
        <v>6</v>
      </c>
      <c r="D19" s="1262">
        <v>1</v>
      </c>
      <c r="E19" s="1262"/>
      <c r="F19" s="591"/>
      <c r="G19" s="3209" t="s">
        <v>808</v>
      </c>
      <c r="H19" s="3210"/>
      <c r="I19" s="104"/>
      <c r="J19" s="6"/>
      <c r="K19" s="67"/>
      <c r="L19" s="35"/>
      <c r="M19" s="47"/>
      <c r="N19" s="47"/>
      <c r="O19" s="47"/>
      <c r="P19" s="75"/>
    </row>
    <row r="20" spans="2:16" x14ac:dyDescent="0.25">
      <c r="B20" s="1887">
        <v>2</v>
      </c>
      <c r="C20" s="1949">
        <v>6</v>
      </c>
      <c r="D20" s="1850">
        <v>1</v>
      </c>
      <c r="E20" s="1850">
        <v>1</v>
      </c>
      <c r="F20" s="2028"/>
      <c r="G20" s="3197" t="s">
        <v>746</v>
      </c>
      <c r="H20" s="3199"/>
      <c r="I20" s="104"/>
      <c r="J20" s="6"/>
      <c r="K20" s="67"/>
      <c r="L20" s="219"/>
      <c r="M20" s="47"/>
      <c r="N20" s="47"/>
      <c r="O20" s="47"/>
      <c r="P20" s="75">
        <v>20000</v>
      </c>
    </row>
    <row r="21" spans="2:16" x14ac:dyDescent="0.25">
      <c r="B21" s="341">
        <v>2</v>
      </c>
      <c r="C21" s="1940">
        <v>6</v>
      </c>
      <c r="D21" s="1262">
        <v>5</v>
      </c>
      <c r="E21" s="1262"/>
      <c r="F21" s="591"/>
      <c r="G21" s="3209" t="s">
        <v>750</v>
      </c>
      <c r="H21" s="3210"/>
      <c r="I21" s="104"/>
      <c r="J21" s="6"/>
      <c r="K21" s="67"/>
      <c r="L21" s="219"/>
      <c r="M21" s="47"/>
      <c r="N21" s="47"/>
      <c r="O21" s="47"/>
      <c r="P21" s="75"/>
    </row>
    <row r="22" spans="2:16" x14ac:dyDescent="0.25">
      <c r="B22" s="1887">
        <v>2</v>
      </c>
      <c r="C22" s="1949">
        <v>6</v>
      </c>
      <c r="D22" s="1850">
        <v>5</v>
      </c>
      <c r="E22" s="1850">
        <v>5</v>
      </c>
      <c r="F22" s="2028"/>
      <c r="G22" s="3197" t="s">
        <v>955</v>
      </c>
      <c r="H22" s="3199"/>
      <c r="I22" s="341">
        <v>2503</v>
      </c>
      <c r="J22" s="601">
        <v>20</v>
      </c>
      <c r="K22" s="591">
        <v>1955</v>
      </c>
      <c r="L22" s="525">
        <v>100</v>
      </c>
      <c r="M22" s="47"/>
      <c r="N22" s="47"/>
      <c r="O22" s="47"/>
      <c r="P22" s="75">
        <v>1500000</v>
      </c>
    </row>
    <row r="23" spans="2:16" x14ac:dyDescent="0.25">
      <c r="B23" s="1887">
        <v>2</v>
      </c>
      <c r="C23" s="1949">
        <v>6</v>
      </c>
      <c r="D23" s="1850">
        <v>5</v>
      </c>
      <c r="E23" s="1850">
        <v>7</v>
      </c>
      <c r="F23" s="2028"/>
      <c r="G23" s="3197" t="s">
        <v>2020</v>
      </c>
      <c r="H23" s="3199"/>
      <c r="I23" s="341">
        <v>2503</v>
      </c>
      <c r="J23" s="601">
        <v>20</v>
      </c>
      <c r="K23" s="591">
        <v>1955</v>
      </c>
      <c r="L23" s="525">
        <v>100</v>
      </c>
      <c r="M23" s="47"/>
      <c r="N23" s="47"/>
      <c r="O23" s="47"/>
      <c r="P23" s="75">
        <v>25000</v>
      </c>
    </row>
    <row r="24" spans="2:16" x14ac:dyDescent="0.25">
      <c r="B24" s="1887"/>
      <c r="C24" s="1949"/>
      <c r="D24" s="1850"/>
      <c r="E24" s="1850"/>
      <c r="F24" s="2028"/>
      <c r="G24" s="36"/>
      <c r="H24" s="10"/>
      <c r="I24" s="104"/>
      <c r="J24" s="6"/>
      <c r="K24" s="67"/>
      <c r="L24" s="35"/>
      <c r="M24" s="47"/>
      <c r="N24" s="47"/>
      <c r="O24" s="47"/>
      <c r="P24" s="47"/>
    </row>
    <row r="25" spans="2:16" x14ac:dyDescent="0.25">
      <c r="B25" s="1887"/>
      <c r="C25" s="1949"/>
      <c r="D25" s="1850"/>
      <c r="E25" s="1850"/>
      <c r="F25" s="2028"/>
      <c r="G25" s="36"/>
      <c r="H25" s="10"/>
      <c r="I25" s="104"/>
      <c r="J25" s="6"/>
      <c r="K25" s="67"/>
      <c r="L25" s="35"/>
      <c r="M25" s="47"/>
      <c r="N25" s="47"/>
      <c r="O25" s="47"/>
      <c r="P25" s="47"/>
    </row>
    <row r="26" spans="2:16" x14ac:dyDescent="0.25">
      <c r="B26" s="1887"/>
      <c r="C26" s="1949"/>
      <c r="D26" s="1850"/>
      <c r="E26" s="1850"/>
      <c r="F26" s="2028"/>
      <c r="G26" s="36"/>
      <c r="H26" s="10"/>
      <c r="I26" s="104"/>
      <c r="J26" s="6"/>
      <c r="K26" s="67"/>
      <c r="L26" s="35"/>
      <c r="M26" s="47"/>
      <c r="N26" s="47"/>
      <c r="O26" s="47"/>
      <c r="P26" s="47"/>
    </row>
    <row r="27" spans="2:16" x14ac:dyDescent="0.25">
      <c r="B27" s="1887"/>
      <c r="C27" s="1949"/>
      <c r="D27" s="1850"/>
      <c r="E27" s="1850"/>
      <c r="F27" s="2028"/>
      <c r="G27" s="36"/>
      <c r="H27" s="10"/>
      <c r="I27" s="104"/>
      <c r="J27" s="6"/>
      <c r="K27" s="67"/>
      <c r="L27" s="35"/>
      <c r="M27" s="47"/>
      <c r="N27" s="47"/>
      <c r="O27" s="47"/>
      <c r="P27" s="47"/>
    </row>
    <row r="28" spans="2:16" x14ac:dyDescent="0.25">
      <c r="B28" s="104"/>
      <c r="C28" s="11"/>
      <c r="D28" s="6"/>
      <c r="E28" s="6"/>
      <c r="F28" s="67"/>
      <c r="G28" s="69"/>
      <c r="H28" s="4"/>
      <c r="I28" s="104"/>
      <c r="J28" s="6"/>
      <c r="K28" s="67"/>
      <c r="L28" s="35"/>
      <c r="M28" s="47"/>
      <c r="N28" s="47"/>
      <c r="O28" s="47"/>
      <c r="P28" s="47"/>
    </row>
    <row r="29" spans="2:16" x14ac:dyDescent="0.25">
      <c r="B29" s="104"/>
      <c r="C29" s="11"/>
      <c r="D29" s="6"/>
      <c r="E29" s="6"/>
      <c r="F29" s="67"/>
      <c r="G29" s="36"/>
      <c r="H29" s="10"/>
      <c r="I29" s="104"/>
      <c r="J29" s="6"/>
      <c r="K29" s="67"/>
      <c r="L29" s="35"/>
      <c r="M29" s="47"/>
      <c r="N29" s="47"/>
      <c r="O29" s="47"/>
      <c r="P29" s="47"/>
    </row>
    <row r="30" spans="2:16" x14ac:dyDescent="0.25">
      <c r="B30" s="104"/>
      <c r="C30" s="11"/>
      <c r="D30" s="6"/>
      <c r="E30" s="6"/>
      <c r="F30" s="67"/>
      <c r="G30" s="36"/>
      <c r="H30" s="10"/>
      <c r="I30" s="104"/>
      <c r="J30" s="6"/>
      <c r="K30" s="67"/>
      <c r="L30" s="35"/>
      <c r="M30" s="47"/>
      <c r="N30" s="47"/>
      <c r="O30" s="47"/>
      <c r="P30" s="47"/>
    </row>
    <row r="31" spans="2:16" x14ac:dyDescent="0.25">
      <c r="B31" s="104"/>
      <c r="C31" s="11"/>
      <c r="D31" s="6"/>
      <c r="E31" s="6"/>
      <c r="F31" s="67"/>
      <c r="G31" s="36"/>
      <c r="H31" s="10"/>
      <c r="I31" s="104"/>
      <c r="J31" s="6"/>
      <c r="K31" s="67"/>
      <c r="L31" s="35"/>
      <c r="M31" s="47"/>
      <c r="N31" s="47"/>
      <c r="O31" s="47"/>
      <c r="P31" s="47"/>
    </row>
    <row r="32" spans="2:16" x14ac:dyDescent="0.25">
      <c r="B32" s="104"/>
      <c r="C32" s="11"/>
      <c r="D32" s="6"/>
      <c r="E32" s="6"/>
      <c r="F32" s="67"/>
      <c r="G32" s="36"/>
      <c r="H32" s="10"/>
      <c r="I32" s="104"/>
      <c r="J32" s="6"/>
      <c r="K32" s="67"/>
      <c r="L32" s="35"/>
      <c r="M32" s="47"/>
      <c r="N32" s="47"/>
      <c r="O32" s="47"/>
      <c r="P32" s="47"/>
    </row>
    <row r="33" spans="2:16" x14ac:dyDescent="0.25">
      <c r="B33" s="104"/>
      <c r="C33" s="11"/>
      <c r="D33" s="6"/>
      <c r="E33" s="6"/>
      <c r="F33" s="67"/>
      <c r="G33" s="36"/>
      <c r="H33" s="10"/>
      <c r="I33" s="104"/>
      <c r="J33" s="6"/>
      <c r="K33" s="67"/>
      <c r="L33" s="35"/>
      <c r="M33" s="47"/>
      <c r="N33" s="47"/>
      <c r="O33" s="47"/>
      <c r="P33" s="47"/>
    </row>
    <row r="34" spans="2:16" x14ac:dyDescent="0.25">
      <c r="B34" s="104"/>
      <c r="C34" s="11"/>
      <c r="D34" s="6"/>
      <c r="E34" s="6"/>
      <c r="F34" s="67"/>
      <c r="G34" s="36"/>
      <c r="H34" s="10"/>
      <c r="I34" s="104"/>
      <c r="J34" s="6"/>
      <c r="K34" s="67"/>
      <c r="L34" s="35"/>
      <c r="M34" s="47"/>
      <c r="N34" s="47"/>
      <c r="O34" s="47"/>
      <c r="P34" s="47"/>
    </row>
    <row r="35" spans="2:16" x14ac:dyDescent="0.25">
      <c r="B35" s="104"/>
      <c r="C35" s="11"/>
      <c r="D35" s="6"/>
      <c r="E35" s="6"/>
      <c r="F35" s="67"/>
      <c r="G35" s="36"/>
      <c r="H35" s="10"/>
      <c r="I35" s="104"/>
      <c r="J35" s="6"/>
      <c r="K35" s="67"/>
      <c r="L35" s="35"/>
      <c r="M35" s="47"/>
      <c r="N35" s="47"/>
      <c r="O35" s="47"/>
      <c r="P35" s="47"/>
    </row>
    <row r="36" spans="2:16" x14ac:dyDescent="0.25">
      <c r="B36" s="104"/>
      <c r="C36" s="11"/>
      <c r="D36" s="6"/>
      <c r="E36" s="6"/>
      <c r="F36" s="67"/>
      <c r="G36" s="36"/>
      <c r="H36" s="10"/>
      <c r="I36" s="104"/>
      <c r="J36" s="6"/>
      <c r="K36" s="67"/>
      <c r="L36" s="35"/>
      <c r="M36" s="47"/>
      <c r="N36" s="47"/>
      <c r="O36" s="47"/>
      <c r="P36" s="47"/>
    </row>
    <row r="37" spans="2:16" ht="15.75" thickBot="1" x14ac:dyDescent="0.3">
      <c r="B37" s="105"/>
      <c r="C37" s="463"/>
      <c r="D37" s="106"/>
      <c r="E37" s="106"/>
      <c r="F37" s="107"/>
      <c r="G37" s="63"/>
      <c r="H37" s="64"/>
      <c r="I37" s="105"/>
      <c r="J37" s="106"/>
      <c r="K37" s="107"/>
      <c r="L37" s="68"/>
      <c r="M37" s="56"/>
      <c r="N37" s="56"/>
      <c r="O37" s="56"/>
      <c r="P37" s="141"/>
    </row>
    <row r="38" spans="2:16" ht="15.75" thickBot="1" x14ac:dyDescent="0.3">
      <c r="O38" s="92" t="s">
        <v>99</v>
      </c>
      <c r="P38" s="115">
        <f>SUM(P20:P37)</f>
        <v>1545000</v>
      </c>
    </row>
    <row r="39" spans="2:16" x14ac:dyDescent="0.25">
      <c r="D39" s="4"/>
      <c r="E39" s="4"/>
      <c r="F39" s="4"/>
      <c r="H39" s="4"/>
      <c r="I39" s="4"/>
      <c r="J39" s="4"/>
      <c r="K39" s="4"/>
      <c r="L39" s="4"/>
      <c r="N39" s="4"/>
      <c r="O39" s="4"/>
    </row>
    <row r="40" spans="2:16" x14ac:dyDescent="0.25">
      <c r="D40" s="3447" t="s">
        <v>294</v>
      </c>
      <c r="E40" s="3447"/>
      <c r="F40" s="3447"/>
      <c r="H40" s="3447" t="s">
        <v>304</v>
      </c>
      <c r="I40" s="3447"/>
      <c r="J40" s="3447"/>
      <c r="K40" s="3447"/>
      <c r="L40" s="3447"/>
      <c r="N40" s="3447" t="s">
        <v>305</v>
      </c>
      <c r="O40" s="3447"/>
    </row>
    <row r="41" spans="2:16" x14ac:dyDescent="0.25">
      <c r="P41">
        <v>82</v>
      </c>
    </row>
  </sheetData>
  <mergeCells count="32">
    <mergeCell ref="G17:H17"/>
    <mergeCell ref="D40:F40"/>
    <mergeCell ref="H40:L40"/>
    <mergeCell ref="N40:O40"/>
    <mergeCell ref="G15:H16"/>
    <mergeCell ref="L15:L16"/>
    <mergeCell ref="M15:M16"/>
    <mergeCell ref="N15:N16"/>
    <mergeCell ref="O15:O16"/>
    <mergeCell ref="G23:H23"/>
    <mergeCell ref="G18:H18"/>
    <mergeCell ref="G19:H19"/>
    <mergeCell ref="G20:H20"/>
    <mergeCell ref="G21:H21"/>
    <mergeCell ref="G22:H22"/>
    <mergeCell ref="P15:P16"/>
    <mergeCell ref="C9:D9"/>
    <mergeCell ref="C10:D10"/>
    <mergeCell ref="C11:D11"/>
    <mergeCell ref="C12:E12"/>
    <mergeCell ref="C13:D13"/>
    <mergeCell ref="B15:F15"/>
    <mergeCell ref="J15:J16"/>
    <mergeCell ref="I15:I16"/>
    <mergeCell ref="K15:K16"/>
    <mergeCell ref="F13:H13"/>
    <mergeCell ref="C8:D8"/>
    <mergeCell ref="C1:P1"/>
    <mergeCell ref="C2:P2"/>
    <mergeCell ref="C3:P3"/>
    <mergeCell ref="C4:P4"/>
    <mergeCell ref="C7:D7"/>
  </mergeCells>
  <pageMargins left="1" right="1" top="1" bottom="1" header="0.5" footer="0.5"/>
  <pageSetup paperSize="5" scale="77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Q42"/>
  <sheetViews>
    <sheetView topLeftCell="B1" zoomScale="90" zoomScaleNormal="90" workbookViewId="0">
      <selection activeCell="M30" sqref="M30"/>
    </sheetView>
  </sheetViews>
  <sheetFormatPr baseColWidth="10" defaultRowHeight="15" x14ac:dyDescent="0.25"/>
  <cols>
    <col min="1" max="1" width="15" style="1246" customWidth="1"/>
    <col min="2" max="2" width="7" customWidth="1"/>
    <col min="3" max="3" width="8.5703125" customWidth="1"/>
    <col min="4" max="4" width="8.28515625" customWidth="1"/>
    <col min="5" max="5" width="9.85546875" customWidth="1"/>
    <col min="6" max="6" width="11.7109375" customWidth="1"/>
    <col min="7" max="7" width="12.85546875" customWidth="1"/>
    <col min="8" max="8" width="15.85546875" customWidth="1"/>
    <col min="9" max="9" width="8.7109375" customWidth="1"/>
    <col min="10" max="10" width="14.140625" customWidth="1"/>
    <col min="11" max="11" width="9.42578125" customWidth="1"/>
    <col min="12" max="12" width="11.7109375" customWidth="1"/>
    <col min="14" max="14" width="14" customWidth="1"/>
    <col min="15" max="15" width="10.5703125" customWidth="1"/>
    <col min="16" max="16" width="13.42578125" customWidth="1"/>
    <col min="22" max="22" width="10.28515625" customWidth="1"/>
  </cols>
  <sheetData>
    <row r="1" spans="2:17" x14ac:dyDescent="0.25">
      <c r="C1" s="3483" t="s">
        <v>74</v>
      </c>
      <c r="D1" s="3483"/>
      <c r="E1" s="3483"/>
      <c r="F1" s="3483"/>
      <c r="G1" s="3483"/>
      <c r="H1" s="3483"/>
      <c r="I1" s="3483"/>
      <c r="J1" s="3483"/>
      <c r="K1" s="3483"/>
      <c r="L1" s="3483"/>
      <c r="M1" s="3483"/>
      <c r="N1" s="3483"/>
      <c r="O1" s="3483"/>
      <c r="P1" s="3483"/>
    </row>
    <row r="2" spans="2:17" x14ac:dyDescent="0.25">
      <c r="C2" s="3483" t="s">
        <v>2023</v>
      </c>
      <c r="D2" s="3483"/>
      <c r="E2" s="3483"/>
      <c r="F2" s="3483"/>
      <c r="G2" s="3483"/>
      <c r="H2" s="3483"/>
      <c r="I2" s="3483"/>
      <c r="J2" s="3483"/>
      <c r="K2" s="3483"/>
      <c r="L2" s="3483"/>
      <c r="M2" s="3483"/>
      <c r="N2" s="3483"/>
      <c r="O2" s="3483"/>
      <c r="P2" s="3483"/>
    </row>
    <row r="3" spans="2:17" x14ac:dyDescent="0.25">
      <c r="C3" s="3483" t="s">
        <v>2022</v>
      </c>
      <c r="D3" s="3483"/>
      <c r="E3" s="3483"/>
      <c r="F3" s="3483"/>
      <c r="G3" s="3483"/>
      <c r="H3" s="3483"/>
      <c r="I3" s="3483"/>
      <c r="J3" s="3483"/>
      <c r="K3" s="3483"/>
      <c r="L3" s="3483"/>
      <c r="M3" s="3483"/>
      <c r="N3" s="3483"/>
      <c r="O3" s="3483"/>
      <c r="P3" s="3483"/>
    </row>
    <row r="4" spans="2:17" x14ac:dyDescent="0.25">
      <c r="C4" s="3483" t="s">
        <v>2459</v>
      </c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</row>
    <row r="5" spans="2:17" x14ac:dyDescent="0.25">
      <c r="C5" s="171" t="s">
        <v>364</v>
      </c>
    </row>
    <row r="6" spans="2:17" ht="15.75" thickBot="1" x14ac:dyDescent="0.3">
      <c r="F6" s="1250"/>
      <c r="L6" s="1250"/>
      <c r="M6" s="1250"/>
      <c r="O6" s="1250"/>
      <c r="P6" s="1250"/>
    </row>
    <row r="7" spans="2:17" x14ac:dyDescent="0.25">
      <c r="C7" s="3483" t="s">
        <v>4</v>
      </c>
      <c r="D7" s="3001"/>
      <c r="E7" s="46">
        <v>7122</v>
      </c>
      <c r="F7" s="1773" t="s">
        <v>1874</v>
      </c>
      <c r="G7" s="1235" t="s">
        <v>105</v>
      </c>
      <c r="H7" s="1260"/>
      <c r="I7" s="1260"/>
      <c r="J7" s="1260"/>
      <c r="K7" s="1260"/>
      <c r="L7" s="18"/>
      <c r="M7" s="18"/>
      <c r="N7" s="1257"/>
      <c r="O7" s="4"/>
      <c r="P7" s="4"/>
      <c r="Q7" s="1221"/>
    </row>
    <row r="8" spans="2:17" x14ac:dyDescent="0.25">
      <c r="C8" s="3483" t="s">
        <v>76</v>
      </c>
      <c r="D8" s="3001"/>
      <c r="E8" s="47">
        <v>11</v>
      </c>
      <c r="G8" s="1256" t="s">
        <v>29</v>
      </c>
      <c r="H8" s="4"/>
      <c r="I8" s="4"/>
      <c r="J8" s="4"/>
      <c r="K8" s="4"/>
      <c r="L8" s="4"/>
      <c r="M8" s="4"/>
      <c r="N8" s="10"/>
      <c r="O8" s="10"/>
      <c r="P8" s="1258"/>
    </row>
    <row r="9" spans="2:17" x14ac:dyDescent="0.25">
      <c r="C9" s="3483" t="s">
        <v>77</v>
      </c>
      <c r="D9" s="3001"/>
      <c r="E9" s="47">
        <v>0</v>
      </c>
      <c r="F9" s="1771"/>
      <c r="G9" s="1257" t="s">
        <v>358</v>
      </c>
      <c r="H9" s="4"/>
      <c r="I9" s="4"/>
      <c r="J9" s="4"/>
      <c r="K9" s="4"/>
      <c r="L9" s="4"/>
      <c r="M9" s="4"/>
      <c r="N9" s="10"/>
      <c r="O9" s="10"/>
      <c r="P9" s="10"/>
      <c r="Q9" s="1221"/>
    </row>
    <row r="10" spans="2:17" x14ac:dyDescent="0.25">
      <c r="C10" s="3483" t="s">
        <v>78</v>
      </c>
      <c r="D10" s="3001"/>
      <c r="E10" s="47">
        <v>0</v>
      </c>
      <c r="G10" s="1256" t="s">
        <v>31</v>
      </c>
      <c r="H10" s="4"/>
      <c r="I10" s="4"/>
      <c r="J10" s="4"/>
      <c r="K10" s="4"/>
      <c r="L10" s="4"/>
      <c r="M10" s="4"/>
      <c r="N10" s="10"/>
      <c r="O10" s="10"/>
      <c r="P10" s="10"/>
      <c r="Q10" s="1221"/>
    </row>
    <row r="11" spans="2:17" ht="15.75" thickBot="1" x14ac:dyDescent="0.3">
      <c r="C11" s="3483" t="s">
        <v>284</v>
      </c>
      <c r="D11" s="3001"/>
      <c r="E11" s="56">
        <v>1</v>
      </c>
      <c r="F11" s="125"/>
      <c r="G11" s="18" t="s">
        <v>31</v>
      </c>
      <c r="H11" s="18"/>
      <c r="I11" s="18"/>
      <c r="J11" s="18"/>
      <c r="K11" s="18"/>
      <c r="L11" s="4"/>
      <c r="M11" s="4"/>
      <c r="N11" s="10"/>
      <c r="O11" s="10"/>
      <c r="P11" s="10"/>
      <c r="Q11" s="1221"/>
    </row>
    <row r="12" spans="2:17" x14ac:dyDescent="0.25">
      <c r="C12" s="3483"/>
      <c r="D12" s="3483"/>
      <c r="E12" s="3483"/>
      <c r="Q12" s="1221"/>
    </row>
    <row r="13" spans="2:17" x14ac:dyDescent="0.25">
      <c r="B13" s="1250"/>
      <c r="C13" s="3132" t="s">
        <v>22</v>
      </c>
      <c r="D13" s="3321"/>
      <c r="E13" s="1253">
        <v>2503</v>
      </c>
      <c r="F13" s="92" t="s">
        <v>1944</v>
      </c>
      <c r="G13" s="1250"/>
      <c r="H13" s="18" t="s">
        <v>30</v>
      </c>
      <c r="I13" s="18"/>
      <c r="J13" s="18"/>
      <c r="K13" s="18"/>
      <c r="L13" s="4"/>
      <c r="M13" s="4"/>
      <c r="N13" s="4"/>
      <c r="O13" s="4"/>
      <c r="P13" s="4"/>
      <c r="Q13" s="1221"/>
    </row>
    <row r="14" spans="2:17" ht="15.75" thickBot="1" x14ac:dyDescent="0.3">
      <c r="D14" s="1293"/>
      <c r="F14" s="1284"/>
      <c r="Q14" s="1221"/>
    </row>
    <row r="15" spans="2:17" ht="15.75" thickBot="1" x14ac:dyDescent="0.3">
      <c r="B15" s="3009" t="s">
        <v>107</v>
      </c>
      <c r="C15" s="3010"/>
      <c r="D15" s="3010"/>
      <c r="E15" s="3010"/>
      <c r="F15" s="3011"/>
      <c r="G15" s="3524" t="s">
        <v>302</v>
      </c>
      <c r="H15" s="3526"/>
      <c r="I15" s="3711" t="s">
        <v>956</v>
      </c>
      <c r="J15" s="3394" t="s">
        <v>128</v>
      </c>
      <c r="K15" s="3394" t="s">
        <v>753</v>
      </c>
      <c r="L15" s="3708" t="s">
        <v>957</v>
      </c>
      <c r="M15" s="3524" t="s">
        <v>360</v>
      </c>
      <c r="N15" s="3526"/>
      <c r="O15" s="3703" t="s">
        <v>361</v>
      </c>
      <c r="P15" s="3703" t="s">
        <v>362</v>
      </c>
    </row>
    <row r="16" spans="2:17" ht="15.75" thickBot="1" x14ac:dyDescent="0.3">
      <c r="B16" s="97" t="s">
        <v>671</v>
      </c>
      <c r="C16" s="495" t="s">
        <v>299</v>
      </c>
      <c r="D16" s="495" t="s">
        <v>300</v>
      </c>
      <c r="E16" s="495" t="s">
        <v>301</v>
      </c>
      <c r="F16" s="495" t="s">
        <v>6</v>
      </c>
      <c r="G16" s="3701"/>
      <c r="H16" s="3702"/>
      <c r="I16" s="3712"/>
      <c r="J16" s="3481"/>
      <c r="K16" s="3481"/>
      <c r="L16" s="3709"/>
      <c r="M16" s="3527"/>
      <c r="N16" s="3529"/>
      <c r="O16" s="3704"/>
      <c r="P16" s="3704"/>
    </row>
    <row r="17" spans="2:16" x14ac:dyDescent="0.25">
      <c r="B17" s="211">
        <v>1</v>
      </c>
      <c r="C17" s="100">
        <v>2</v>
      </c>
      <c r="D17" s="100">
        <v>3</v>
      </c>
      <c r="E17" s="100">
        <v>4</v>
      </c>
      <c r="F17" s="100">
        <v>5</v>
      </c>
      <c r="G17" s="3524">
        <v>6</v>
      </c>
      <c r="H17" s="3526"/>
      <c r="I17" s="598">
        <v>7</v>
      </c>
      <c r="J17" s="598">
        <v>8</v>
      </c>
      <c r="K17" s="598">
        <v>9</v>
      </c>
      <c r="L17" s="599">
        <v>10</v>
      </c>
      <c r="M17" s="3102">
        <v>11</v>
      </c>
      <c r="N17" s="3037"/>
      <c r="O17" s="599">
        <v>12</v>
      </c>
      <c r="P17" s="599">
        <v>13</v>
      </c>
    </row>
    <row r="18" spans="2:16" ht="15.75" thickBot="1" x14ac:dyDescent="0.3">
      <c r="B18" s="1692">
        <v>2</v>
      </c>
      <c r="C18" s="1693">
        <v>6</v>
      </c>
      <c r="D18" s="48">
        <v>9</v>
      </c>
      <c r="E18" s="48"/>
      <c r="F18" s="1691"/>
      <c r="G18" s="3794" t="s">
        <v>958</v>
      </c>
      <c r="H18" s="3795"/>
      <c r="I18" s="1713"/>
      <c r="J18" s="1712"/>
      <c r="K18" s="1712"/>
      <c r="L18" s="1711"/>
      <c r="M18" s="3234"/>
      <c r="N18" s="3236"/>
      <c r="O18" s="1715"/>
      <c r="P18" s="1711"/>
    </row>
    <row r="19" spans="2:16" x14ac:dyDescent="0.25">
      <c r="B19" s="1692">
        <v>2</v>
      </c>
      <c r="C19" s="1693">
        <v>6</v>
      </c>
      <c r="D19" s="48">
        <v>9</v>
      </c>
      <c r="E19" s="1335" t="s">
        <v>677</v>
      </c>
      <c r="F19" s="48"/>
      <c r="G19" s="3796" t="s">
        <v>941</v>
      </c>
      <c r="H19" s="3797"/>
      <c r="I19" s="1714"/>
      <c r="J19" s="1712"/>
      <c r="K19" s="1712"/>
      <c r="L19" s="1711"/>
      <c r="M19" s="3234"/>
      <c r="N19" s="3236"/>
      <c r="O19" s="1711"/>
      <c r="P19" s="1711"/>
    </row>
    <row r="20" spans="2:16" x14ac:dyDescent="0.25">
      <c r="B20" s="483" t="s">
        <v>675</v>
      </c>
      <c r="C20" s="1156">
        <v>6</v>
      </c>
      <c r="D20" s="1156" t="s">
        <v>737</v>
      </c>
      <c r="E20" s="1132" t="s">
        <v>680</v>
      </c>
      <c r="F20" s="1156" t="s">
        <v>598</v>
      </c>
      <c r="G20" s="3197" t="s">
        <v>960</v>
      </c>
      <c r="H20" s="3199"/>
      <c r="I20" s="341">
        <v>2503</v>
      </c>
      <c r="J20" s="601">
        <v>20</v>
      </c>
      <c r="K20" s="591">
        <v>1955</v>
      </c>
      <c r="L20" s="525">
        <v>100</v>
      </c>
      <c r="M20" s="3228" t="s">
        <v>363</v>
      </c>
      <c r="N20" s="3230"/>
      <c r="O20" s="47"/>
      <c r="P20" s="75">
        <v>1000000</v>
      </c>
    </row>
    <row r="21" spans="2:16" s="1246" customFormat="1" x14ac:dyDescent="0.25">
      <c r="B21" s="1156" t="s">
        <v>675</v>
      </c>
      <c r="C21" s="1132" t="s">
        <v>743</v>
      </c>
      <c r="D21" s="761" t="s">
        <v>737</v>
      </c>
      <c r="E21" s="761" t="s">
        <v>680</v>
      </c>
      <c r="F21" s="1156" t="s">
        <v>610</v>
      </c>
      <c r="G21" s="3197" t="s">
        <v>2090</v>
      </c>
      <c r="H21" s="3199"/>
      <c r="I21" s="341">
        <v>2503</v>
      </c>
      <c r="J21" s="1262">
        <v>20</v>
      </c>
      <c r="K21" s="591">
        <v>1955</v>
      </c>
      <c r="L21" s="525">
        <v>100</v>
      </c>
      <c r="M21" s="3228" t="s">
        <v>363</v>
      </c>
      <c r="N21" s="3230"/>
      <c r="O21" s="1286"/>
      <c r="P21" s="75">
        <v>100000</v>
      </c>
    </row>
    <row r="22" spans="2:16" x14ac:dyDescent="0.25">
      <c r="B22" s="483" t="s">
        <v>675</v>
      </c>
      <c r="C22" s="1132">
        <v>6</v>
      </c>
      <c r="D22" s="1156" t="s">
        <v>737</v>
      </c>
      <c r="E22" s="1132" t="s">
        <v>680</v>
      </c>
      <c r="F22" s="1156" t="s">
        <v>726</v>
      </c>
      <c r="G22" s="3197" t="s">
        <v>2091</v>
      </c>
      <c r="H22" s="3199"/>
      <c r="I22" s="341">
        <v>2503</v>
      </c>
      <c r="J22" s="601">
        <v>20</v>
      </c>
      <c r="K22" s="591">
        <v>1955</v>
      </c>
      <c r="L22" s="525">
        <v>100</v>
      </c>
      <c r="M22" s="3228" t="s">
        <v>607</v>
      </c>
      <c r="N22" s="3230"/>
      <c r="O22" s="47"/>
      <c r="P22" s="75">
        <v>200000</v>
      </c>
    </row>
    <row r="23" spans="2:16" x14ac:dyDescent="0.25">
      <c r="B23" s="509"/>
      <c r="C23" s="411"/>
      <c r="D23" s="332"/>
      <c r="E23" s="332"/>
      <c r="F23" s="546"/>
      <c r="G23" s="36"/>
      <c r="H23" s="10"/>
      <c r="I23" s="104"/>
      <c r="J23" s="6"/>
      <c r="K23" s="67"/>
      <c r="L23" s="219"/>
      <c r="M23" s="3228"/>
      <c r="N23" s="3230"/>
      <c r="O23" s="47"/>
      <c r="P23" s="75"/>
    </row>
    <row r="24" spans="2:16" x14ac:dyDescent="0.25">
      <c r="B24" s="509"/>
      <c r="C24" s="414"/>
      <c r="D24" s="333"/>
      <c r="E24" s="333"/>
      <c r="F24" s="546"/>
      <c r="G24" s="36"/>
      <c r="H24" s="10"/>
      <c r="I24" s="104"/>
      <c r="J24" s="6"/>
      <c r="K24" s="67"/>
      <c r="L24" s="35"/>
      <c r="M24" s="3228"/>
      <c r="N24" s="3230"/>
      <c r="O24" s="47"/>
      <c r="P24" s="75"/>
    </row>
    <row r="25" spans="2:16" x14ac:dyDescent="0.25">
      <c r="B25" s="509"/>
      <c r="C25" s="414"/>
      <c r="D25" s="333"/>
      <c r="E25" s="333"/>
      <c r="F25" s="546"/>
      <c r="G25" s="36"/>
      <c r="H25" s="10"/>
      <c r="I25" s="104"/>
      <c r="J25" s="6"/>
      <c r="K25" s="67"/>
      <c r="L25" s="35"/>
      <c r="M25" s="3228"/>
      <c r="N25" s="3230"/>
      <c r="O25" s="47"/>
      <c r="P25" s="47"/>
    </row>
    <row r="26" spans="2:16" x14ac:dyDescent="0.25">
      <c r="B26" s="509"/>
      <c r="C26" s="414"/>
      <c r="D26" s="333"/>
      <c r="E26" s="333"/>
      <c r="F26" s="546"/>
      <c r="G26" s="36"/>
      <c r="H26" s="10"/>
      <c r="I26" s="104"/>
      <c r="J26" s="6"/>
      <c r="K26" s="67"/>
      <c r="L26" s="35"/>
      <c r="M26" s="3228"/>
      <c r="N26" s="3230"/>
      <c r="O26" s="47"/>
      <c r="P26" s="47"/>
    </row>
    <row r="27" spans="2:16" x14ac:dyDescent="0.25">
      <c r="B27" s="509"/>
      <c r="C27" s="414"/>
      <c r="D27" s="333"/>
      <c r="E27" s="333"/>
      <c r="F27" s="546"/>
      <c r="G27" s="36"/>
      <c r="H27" s="10"/>
      <c r="I27" s="104"/>
      <c r="J27" s="6"/>
      <c r="K27" s="67"/>
      <c r="L27" s="35"/>
      <c r="M27" s="3228"/>
      <c r="N27" s="3230"/>
      <c r="O27" s="47"/>
      <c r="P27" s="47"/>
    </row>
    <row r="28" spans="2:16" x14ac:dyDescent="0.25">
      <c r="B28" s="509"/>
      <c r="C28" s="414"/>
      <c r="D28" s="333"/>
      <c r="E28" s="333"/>
      <c r="F28" s="546"/>
      <c r="G28" s="69"/>
      <c r="H28" s="4"/>
      <c r="I28" s="104"/>
      <c r="J28" s="6"/>
      <c r="K28" s="67"/>
      <c r="L28" s="35"/>
      <c r="M28" s="3228"/>
      <c r="N28" s="3230"/>
      <c r="O28" s="47"/>
      <c r="P28" s="47"/>
    </row>
    <row r="29" spans="2:16" x14ac:dyDescent="0.25">
      <c r="B29" s="509"/>
      <c r="C29" s="414"/>
      <c r="D29" s="333"/>
      <c r="E29" s="333"/>
      <c r="F29" s="546"/>
      <c r="G29" s="36"/>
      <c r="H29" s="10"/>
      <c r="I29" s="104"/>
      <c r="J29" s="6"/>
      <c r="K29" s="67"/>
      <c r="L29" s="35"/>
      <c r="M29" s="3228"/>
      <c r="N29" s="3230"/>
      <c r="O29" s="47"/>
      <c r="P29" s="47"/>
    </row>
    <row r="30" spans="2:16" x14ac:dyDescent="0.25">
      <c r="B30" s="509"/>
      <c r="C30" s="414"/>
      <c r="D30" s="333"/>
      <c r="E30" s="333"/>
      <c r="F30" s="546"/>
      <c r="G30" s="36"/>
      <c r="H30" s="10"/>
      <c r="I30" s="104"/>
      <c r="J30" s="6"/>
      <c r="K30" s="67"/>
      <c r="L30" s="35"/>
      <c r="M30" s="36"/>
      <c r="N30" s="35"/>
      <c r="O30" s="47"/>
      <c r="P30" s="47"/>
    </row>
    <row r="31" spans="2:16" x14ac:dyDescent="0.25">
      <c r="B31" s="509"/>
      <c r="C31" s="414"/>
      <c r="D31" s="333"/>
      <c r="E31" s="333"/>
      <c r="F31" s="546"/>
      <c r="G31" s="36"/>
      <c r="H31" s="10"/>
      <c r="I31" s="104"/>
      <c r="J31" s="6"/>
      <c r="K31" s="67"/>
      <c r="L31" s="35"/>
      <c r="M31" s="36"/>
      <c r="N31" s="35"/>
      <c r="O31" s="47"/>
      <c r="P31" s="47"/>
    </row>
    <row r="32" spans="2:16" x14ac:dyDescent="0.25">
      <c r="B32" s="509"/>
      <c r="C32" s="414"/>
      <c r="D32" s="333"/>
      <c r="E32" s="333"/>
      <c r="F32" s="546"/>
      <c r="G32" s="36"/>
      <c r="H32" s="10"/>
      <c r="I32" s="104"/>
      <c r="J32" s="6"/>
      <c r="K32" s="67"/>
      <c r="L32" s="35"/>
      <c r="M32" s="36"/>
      <c r="N32" s="35"/>
      <c r="O32" s="47"/>
      <c r="P32" s="47"/>
    </row>
    <row r="33" spans="2:16" x14ac:dyDescent="0.25">
      <c r="B33" s="509"/>
      <c r="C33" s="414"/>
      <c r="D33" s="333"/>
      <c r="E33" s="333"/>
      <c r="F33" s="546"/>
      <c r="G33" s="36"/>
      <c r="H33" s="10"/>
      <c r="I33" s="104"/>
      <c r="J33" s="6"/>
      <c r="K33" s="67"/>
      <c r="L33" s="35"/>
      <c r="M33" s="36"/>
      <c r="N33" s="35"/>
      <c r="O33" s="47"/>
      <c r="P33" s="47"/>
    </row>
    <row r="34" spans="2:16" x14ac:dyDescent="0.25">
      <c r="B34" s="509"/>
      <c r="C34" s="414"/>
      <c r="D34" s="333"/>
      <c r="E34" s="333"/>
      <c r="F34" s="546"/>
      <c r="G34" s="36"/>
      <c r="H34" s="10"/>
      <c r="I34" s="104"/>
      <c r="J34" s="6"/>
      <c r="K34" s="67"/>
      <c r="L34" s="35"/>
      <c r="M34" s="36"/>
      <c r="N34" s="35"/>
      <c r="O34" s="47"/>
      <c r="P34" s="47"/>
    </row>
    <row r="35" spans="2:16" x14ac:dyDescent="0.25">
      <c r="B35" s="509"/>
      <c r="C35" s="414"/>
      <c r="D35" s="333"/>
      <c r="E35" s="333"/>
      <c r="F35" s="546"/>
      <c r="G35" s="36"/>
      <c r="H35" s="10"/>
      <c r="I35" s="104"/>
      <c r="J35" s="6"/>
      <c r="K35" s="67"/>
      <c r="L35" s="35"/>
      <c r="M35" s="36"/>
      <c r="N35" s="35"/>
      <c r="O35" s="47"/>
      <c r="P35" s="47"/>
    </row>
    <row r="36" spans="2:16" x14ac:dyDescent="0.25">
      <c r="B36" s="509"/>
      <c r="C36" s="414"/>
      <c r="D36" s="333"/>
      <c r="E36" s="333"/>
      <c r="F36" s="546"/>
      <c r="G36" s="36"/>
      <c r="H36" s="10"/>
      <c r="I36" s="104"/>
      <c r="J36" s="6"/>
      <c r="K36" s="67"/>
      <c r="L36" s="35"/>
      <c r="M36" s="36"/>
      <c r="N36" s="35"/>
      <c r="O36" s="47"/>
      <c r="P36" s="47"/>
    </row>
    <row r="37" spans="2:16" ht="15.75" thickBot="1" x14ac:dyDescent="0.3">
      <c r="B37" s="56"/>
      <c r="C37" s="463"/>
      <c r="D37" s="106"/>
      <c r="E37" s="106"/>
      <c r="F37" s="107"/>
      <c r="G37" s="63"/>
      <c r="H37" s="64"/>
      <c r="I37" s="105"/>
      <c r="J37" s="106"/>
      <c r="K37" s="107"/>
      <c r="L37" s="68"/>
      <c r="M37" s="63"/>
      <c r="N37" s="68"/>
      <c r="O37" s="56"/>
      <c r="P37" s="141"/>
    </row>
    <row r="38" spans="2:16" ht="15.75" thickBot="1" x14ac:dyDescent="0.3">
      <c r="O38" s="92" t="s">
        <v>99</v>
      </c>
      <c r="P38" s="115">
        <f>SUM(P18:P37)</f>
        <v>1300000</v>
      </c>
    </row>
    <row r="39" spans="2:16" x14ac:dyDescent="0.25">
      <c r="D39" s="4"/>
      <c r="E39" s="4"/>
      <c r="F39" s="4"/>
      <c r="H39" s="4"/>
      <c r="I39" s="4"/>
      <c r="J39" s="4"/>
      <c r="K39" s="4"/>
      <c r="L39" s="4"/>
      <c r="N39" s="4"/>
      <c r="O39" s="4"/>
    </row>
    <row r="40" spans="2:16" x14ac:dyDescent="0.25">
      <c r="D40" s="3447" t="s">
        <v>294</v>
      </c>
      <c r="E40" s="3447"/>
      <c r="F40" s="3447"/>
      <c r="H40" s="3447" t="s">
        <v>304</v>
      </c>
      <c r="I40" s="3447"/>
      <c r="J40" s="3447"/>
      <c r="K40" s="3447"/>
      <c r="L40" s="3447"/>
      <c r="N40" s="3447" t="s">
        <v>305</v>
      </c>
      <c r="O40" s="3447"/>
    </row>
    <row r="41" spans="2:16" x14ac:dyDescent="0.25">
      <c r="P41">
        <v>83</v>
      </c>
    </row>
    <row r="42" spans="2:16" x14ac:dyDescent="0.25">
      <c r="M42" s="597"/>
    </row>
  </sheetData>
  <mergeCells count="42">
    <mergeCell ref="P15:P16"/>
    <mergeCell ref="G17:H17"/>
    <mergeCell ref="D40:F40"/>
    <mergeCell ref="H40:L40"/>
    <mergeCell ref="N40:O40"/>
    <mergeCell ref="M17:N17"/>
    <mergeCell ref="M18:N18"/>
    <mergeCell ref="M19:N19"/>
    <mergeCell ref="G21:H21"/>
    <mergeCell ref="G22:H22"/>
    <mergeCell ref="G18:H18"/>
    <mergeCell ref="G19:H19"/>
    <mergeCell ref="G20:H20"/>
    <mergeCell ref="M20:N20"/>
    <mergeCell ref="M21:N21"/>
    <mergeCell ref="M22:N22"/>
    <mergeCell ref="C1:P1"/>
    <mergeCell ref="C2:P2"/>
    <mergeCell ref="C3:P3"/>
    <mergeCell ref="C4:P4"/>
    <mergeCell ref="C7:D7"/>
    <mergeCell ref="C8:D8"/>
    <mergeCell ref="C9:D9"/>
    <mergeCell ref="C10:D10"/>
    <mergeCell ref="C11:D11"/>
    <mergeCell ref="C12:E12"/>
    <mergeCell ref="C13:D13"/>
    <mergeCell ref="M15:N16"/>
    <mergeCell ref="G15:H16"/>
    <mergeCell ref="L15:L16"/>
    <mergeCell ref="O15:O16"/>
    <mergeCell ref="B15:F15"/>
    <mergeCell ref="I15:I16"/>
    <mergeCell ref="J15:J16"/>
    <mergeCell ref="K15:K16"/>
    <mergeCell ref="M28:N28"/>
    <mergeCell ref="M29:N29"/>
    <mergeCell ref="M23:N23"/>
    <mergeCell ref="M24:N24"/>
    <mergeCell ref="M25:N25"/>
    <mergeCell ref="M26:N26"/>
    <mergeCell ref="M27:N27"/>
  </mergeCells>
  <pageMargins left="0.70866141732283472" right="0.70866141732283472" top="0.74803149606299213" bottom="0.74803149606299213" header="0.31496062992125984" footer="0.31496062992125984"/>
  <pageSetup paperSize="5" scale="80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pageSetUpPr fitToPage="1"/>
  </sheetPr>
  <dimension ref="A1:L25"/>
  <sheetViews>
    <sheetView zoomScale="120" zoomScaleNormal="120" workbookViewId="0">
      <selection activeCell="I22" sqref="I22"/>
    </sheetView>
  </sheetViews>
  <sheetFormatPr baseColWidth="10" defaultRowHeight="15" x14ac:dyDescent="0.25"/>
  <cols>
    <col min="1" max="1" width="5.7109375" style="1246" customWidth="1"/>
    <col min="5" max="5" width="14.7109375" customWidth="1"/>
    <col min="6" max="6" width="18.85546875" customWidth="1"/>
    <col min="7" max="7" width="15.5703125" customWidth="1"/>
    <col min="8" max="8" width="20.7109375" customWidth="1"/>
    <col min="9" max="9" width="18.28515625" customWidth="1"/>
    <col min="12" max="12" width="20" customWidth="1"/>
    <col min="22" max="22" width="10.28515625" customWidth="1"/>
  </cols>
  <sheetData>
    <row r="1" spans="2:12" s="1246" customFormat="1" x14ac:dyDescent="0.25"/>
    <row r="2" spans="2:12" x14ac:dyDescent="0.25">
      <c r="B2" s="231" t="s">
        <v>256</v>
      </c>
      <c r="C2" s="3483" t="s">
        <v>74</v>
      </c>
      <c r="D2" s="3483"/>
      <c r="E2" s="3483"/>
      <c r="F2" s="3483"/>
      <c r="G2" s="3483"/>
      <c r="H2" s="3483"/>
      <c r="I2" s="3483"/>
      <c r="J2" s="1"/>
      <c r="K2" s="1"/>
      <c r="L2" s="406"/>
    </row>
    <row r="3" spans="2:12" x14ac:dyDescent="0.25">
      <c r="C3" s="3483" t="s">
        <v>0</v>
      </c>
      <c r="D3" s="3483"/>
      <c r="E3" s="3483"/>
      <c r="F3" s="3483"/>
      <c r="G3" s="3483"/>
      <c r="H3" s="3483"/>
      <c r="I3" s="3483"/>
      <c r="J3" s="1"/>
      <c r="K3" s="1"/>
    </row>
    <row r="4" spans="2:12" x14ac:dyDescent="0.25">
      <c r="C4" s="3483" t="s">
        <v>255</v>
      </c>
      <c r="D4" s="3483"/>
      <c r="E4" s="3483"/>
      <c r="F4" s="3483"/>
      <c r="G4" s="3483"/>
      <c r="H4" s="3483"/>
      <c r="I4" s="3483"/>
      <c r="J4" s="1"/>
      <c r="K4" s="1"/>
      <c r="L4" s="1467"/>
    </row>
    <row r="5" spans="2:12" x14ac:dyDescent="0.25">
      <c r="C5" s="3483" t="s">
        <v>2458</v>
      </c>
      <c r="D5" s="3483"/>
      <c r="E5" s="3483"/>
      <c r="F5" s="3483"/>
      <c r="G5" s="3483"/>
      <c r="H5" s="3483"/>
      <c r="I5" s="3483"/>
      <c r="J5" s="1"/>
      <c r="K5" s="1"/>
    </row>
    <row r="6" spans="2:12" ht="15.75" thickBot="1" x14ac:dyDescent="0.3">
      <c r="C6" s="92"/>
      <c r="F6" s="1250"/>
      <c r="G6" s="1250"/>
    </row>
    <row r="7" spans="2:12" ht="15.75" thickBot="1" x14ac:dyDescent="0.3">
      <c r="B7" s="92" t="s">
        <v>365</v>
      </c>
      <c r="C7" s="232">
        <v>7122</v>
      </c>
      <c r="D7" s="796"/>
      <c r="E7" s="1298" t="s">
        <v>1815</v>
      </c>
      <c r="F7" s="18" t="s">
        <v>367</v>
      </c>
      <c r="G7" s="18"/>
      <c r="H7" s="1260"/>
      <c r="I7" s="1236"/>
    </row>
    <row r="8" spans="2:12" ht="15.75" thickBot="1" x14ac:dyDescent="0.3">
      <c r="B8" s="1007" t="s">
        <v>368</v>
      </c>
      <c r="C8" s="476"/>
      <c r="D8" s="1256" t="s">
        <v>366</v>
      </c>
      <c r="E8" s="1257"/>
      <c r="F8" s="4"/>
      <c r="G8" s="4"/>
      <c r="H8" s="4"/>
      <c r="I8" s="1258"/>
      <c r="L8" s="1467"/>
    </row>
    <row r="9" spans="2:12" ht="15.75" thickBot="1" x14ac:dyDescent="0.3">
      <c r="B9" s="92" t="s">
        <v>76</v>
      </c>
      <c r="C9" s="232">
        <v>11</v>
      </c>
      <c r="E9" s="92" t="s">
        <v>369</v>
      </c>
      <c r="F9" s="233"/>
      <c r="G9" s="10" t="s">
        <v>29</v>
      </c>
      <c r="I9" s="10"/>
      <c r="J9" s="1221"/>
    </row>
    <row r="10" spans="2:12" ht="15.75" thickBot="1" x14ac:dyDescent="0.3">
      <c r="B10" s="92" t="s">
        <v>45</v>
      </c>
      <c r="C10" s="92"/>
      <c r="D10" s="95">
        <v>421101</v>
      </c>
      <c r="E10" s="92" t="s">
        <v>369</v>
      </c>
      <c r="F10" s="92"/>
      <c r="G10" s="10" t="s">
        <v>2264</v>
      </c>
      <c r="H10" s="10"/>
      <c r="I10" s="1258"/>
      <c r="L10" s="1467"/>
    </row>
    <row r="11" spans="2:12" ht="15.75" thickBot="1" x14ac:dyDescent="0.3">
      <c r="I11" s="463"/>
    </row>
    <row r="12" spans="2:12" ht="15.75" customHeight="1" thickBot="1" x14ac:dyDescent="0.3">
      <c r="B12" s="3522" t="s">
        <v>265</v>
      </c>
      <c r="C12" s="3524" t="s">
        <v>266</v>
      </c>
      <c r="D12" s="3525"/>
      <c r="E12" s="3525"/>
      <c r="F12" s="3526"/>
      <c r="G12" s="3009" t="s">
        <v>267</v>
      </c>
      <c r="H12" s="3010"/>
      <c r="I12" s="3011"/>
      <c r="L12" s="1467"/>
    </row>
    <row r="13" spans="2:12" ht="41.45" customHeight="1" thickBot="1" x14ac:dyDescent="0.3">
      <c r="B13" s="3523"/>
      <c r="C13" s="3527"/>
      <c r="D13" s="3528"/>
      <c r="E13" s="3528"/>
      <c r="F13" s="3529"/>
      <c r="G13" s="797" t="s">
        <v>194</v>
      </c>
      <c r="H13" s="128" t="s">
        <v>370</v>
      </c>
      <c r="I13" s="128" t="s">
        <v>2086</v>
      </c>
    </row>
    <row r="14" spans="2:12" ht="15" customHeight="1" thickBot="1" x14ac:dyDescent="0.3">
      <c r="B14" s="3810">
        <v>1</v>
      </c>
      <c r="C14" s="3800"/>
      <c r="D14" s="3801"/>
      <c r="E14" s="3801"/>
      <c r="F14" s="3802"/>
      <c r="G14" s="3808"/>
      <c r="H14" s="3798"/>
      <c r="I14" s="3806"/>
      <c r="J14" s="1288"/>
      <c r="K14" s="235"/>
      <c r="L14" s="1467"/>
    </row>
    <row r="15" spans="2:12" ht="15.75" thickBot="1" x14ac:dyDescent="0.3">
      <c r="B15" s="3810"/>
      <c r="C15" s="3803"/>
      <c r="D15" s="3804"/>
      <c r="E15" s="3804"/>
      <c r="F15" s="3805"/>
      <c r="G15" s="3809"/>
      <c r="H15" s="3799"/>
      <c r="I15" s="3807"/>
      <c r="J15" s="1288"/>
    </row>
    <row r="16" spans="2:12" ht="15" customHeight="1" thickBot="1" x14ac:dyDescent="0.3">
      <c r="B16" s="3810">
        <v>2</v>
      </c>
      <c r="C16" s="3811"/>
      <c r="D16" s="3811"/>
      <c r="E16" s="3811"/>
      <c r="F16" s="3812"/>
      <c r="G16" s="3816"/>
      <c r="H16" s="3798"/>
      <c r="I16" s="3806"/>
      <c r="J16" s="1741"/>
      <c r="K16" s="1742"/>
      <c r="L16" s="1743"/>
    </row>
    <row r="17" spans="2:12" ht="15.75" thickBot="1" x14ac:dyDescent="0.3">
      <c r="B17" s="3810"/>
      <c r="C17" s="3813"/>
      <c r="D17" s="3814"/>
      <c r="E17" s="3814"/>
      <c r="F17" s="3815"/>
      <c r="G17" s="3817"/>
      <c r="H17" s="3807"/>
      <c r="I17" s="3807"/>
      <c r="J17" s="1741"/>
      <c r="K17" s="1742"/>
      <c r="L17" s="1742"/>
    </row>
    <row r="18" spans="2:12" s="1246" customFormat="1" ht="27" customHeight="1" thickBot="1" x14ac:dyDescent="0.3">
      <c r="B18" s="1849">
        <v>3</v>
      </c>
      <c r="C18" s="3510"/>
      <c r="D18" s="3511"/>
      <c r="E18" s="3511"/>
      <c r="F18" s="3716"/>
      <c r="G18" s="1852"/>
      <c r="H18" s="1754"/>
      <c r="I18" s="1753"/>
      <c r="J18" s="1247"/>
    </row>
    <row r="19" spans="2:12" s="1246" customFormat="1" ht="15.75" thickBot="1" x14ac:dyDescent="0.3">
      <c r="B19" s="1849"/>
      <c r="C19" s="3009"/>
      <c r="D19" s="3010"/>
      <c r="E19" s="3010"/>
      <c r="F19" s="3011"/>
      <c r="G19" s="1852"/>
      <c r="H19" s="1754"/>
      <c r="I19" s="1753"/>
      <c r="J19" s="1247"/>
    </row>
    <row r="20" spans="2:12" ht="15.75" thickBot="1" x14ac:dyDescent="0.3">
      <c r="B20" s="1301"/>
      <c r="C20" s="3519" t="s">
        <v>99</v>
      </c>
      <c r="D20" s="3634"/>
      <c r="E20" s="3634"/>
      <c r="F20" s="3635"/>
      <c r="G20" s="337">
        <f>SUM(G14:G18)</f>
        <v>0</v>
      </c>
      <c r="H20" s="1752">
        <f>SUM(H14:H18)</f>
        <v>0</v>
      </c>
      <c r="I20" s="337">
        <f>SUM(I14:I19)</f>
        <v>0</v>
      </c>
    </row>
    <row r="22" spans="2:12" x14ac:dyDescent="0.25">
      <c r="C22" s="3447"/>
      <c r="D22" s="3447"/>
    </row>
    <row r="23" spans="2:12" x14ac:dyDescent="0.25">
      <c r="C23" s="4"/>
      <c r="D23" s="4"/>
      <c r="F23" s="4"/>
      <c r="H23" s="4"/>
    </row>
    <row r="24" spans="2:12" x14ac:dyDescent="0.25">
      <c r="C24" s="3447" t="s">
        <v>371</v>
      </c>
      <c r="D24" s="3447"/>
      <c r="F24" s="224" t="s">
        <v>372</v>
      </c>
      <c r="H24" s="224" t="s">
        <v>373</v>
      </c>
    </row>
    <row r="25" spans="2:12" x14ac:dyDescent="0.25">
      <c r="I25">
        <v>84</v>
      </c>
    </row>
  </sheetData>
  <mergeCells count="24">
    <mergeCell ref="C24:D24"/>
    <mergeCell ref="C22:D22"/>
    <mergeCell ref="C20:F20"/>
    <mergeCell ref="C19:F19"/>
    <mergeCell ref="C18:F18"/>
    <mergeCell ref="I16:I17"/>
    <mergeCell ref="B12:B13"/>
    <mergeCell ref="C12:F13"/>
    <mergeCell ref="G12:I12"/>
    <mergeCell ref="B16:B17"/>
    <mergeCell ref="C16:F16"/>
    <mergeCell ref="C17:F17"/>
    <mergeCell ref="H16:H17"/>
    <mergeCell ref="B14:B15"/>
    <mergeCell ref="G16:G17"/>
    <mergeCell ref="C2:I2"/>
    <mergeCell ref="C3:I3"/>
    <mergeCell ref="C4:I4"/>
    <mergeCell ref="C5:I5"/>
    <mergeCell ref="H14:H15"/>
    <mergeCell ref="C14:F14"/>
    <mergeCell ref="C15:F15"/>
    <mergeCell ref="I14:I15"/>
    <mergeCell ref="G14:G15"/>
  </mergeCells>
  <pageMargins left="0.70866141732283472" right="0.70866141732283472" top="1.24" bottom="0.74803149606299213" header="0.31496062992125984" footer="0.31496062992125984"/>
  <pageSetup paperSize="5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"/>
  <sheetViews>
    <sheetView topLeftCell="A2" zoomScale="120" zoomScaleNormal="120" workbookViewId="0">
      <selection activeCell="G27" sqref="G27"/>
    </sheetView>
  </sheetViews>
  <sheetFormatPr baseColWidth="10" defaultRowHeight="15" x14ac:dyDescent="0.25"/>
  <cols>
    <col min="2" max="2" width="9.42578125" customWidth="1"/>
    <col min="5" max="5" width="17" customWidth="1"/>
    <col min="6" max="6" width="19.140625" customWidth="1"/>
    <col min="7" max="7" width="18.7109375" customWidth="1"/>
    <col min="8" max="8" width="20.5703125" customWidth="1"/>
    <col min="9" max="9" width="18.42578125" customWidth="1"/>
  </cols>
  <sheetData>
    <row r="1" spans="1:10" x14ac:dyDescent="0.25">
      <c r="A1" s="1246"/>
      <c r="B1" s="1246"/>
      <c r="C1" s="1246"/>
      <c r="D1" s="1246"/>
      <c r="E1" s="1246"/>
      <c r="F1" s="1246"/>
      <c r="G1" s="1246"/>
      <c r="H1" s="1246"/>
      <c r="I1" s="1246"/>
      <c r="J1" s="1246"/>
    </row>
    <row r="2" spans="1:10" x14ac:dyDescent="0.25">
      <c r="A2" s="1246"/>
      <c r="B2" s="231" t="s">
        <v>256</v>
      </c>
      <c r="C2" s="3483" t="s">
        <v>74</v>
      </c>
      <c r="D2" s="3483"/>
      <c r="E2" s="3483"/>
      <c r="F2" s="3483"/>
      <c r="G2" s="3483"/>
      <c r="H2" s="3483"/>
      <c r="I2" s="3483"/>
      <c r="J2" s="1"/>
    </row>
    <row r="3" spans="1:10" x14ac:dyDescent="0.25">
      <c r="A3" s="1246"/>
      <c r="B3" s="1246"/>
      <c r="C3" s="3483" t="s">
        <v>0</v>
      </c>
      <c r="D3" s="3483"/>
      <c r="E3" s="3483"/>
      <c r="F3" s="3483"/>
      <c r="G3" s="3483"/>
      <c r="H3" s="3483"/>
      <c r="I3" s="3483"/>
      <c r="J3" s="1"/>
    </row>
    <row r="4" spans="1:10" x14ac:dyDescent="0.25">
      <c r="A4" s="1246"/>
      <c r="B4" s="1246"/>
      <c r="C4" s="3483" t="s">
        <v>255</v>
      </c>
      <c r="D4" s="3483"/>
      <c r="E4" s="3483"/>
      <c r="F4" s="3483"/>
      <c r="G4" s="3483"/>
      <c r="H4" s="3483"/>
      <c r="I4" s="3483"/>
      <c r="J4" s="1"/>
    </row>
    <row r="5" spans="1:10" x14ac:dyDescent="0.25">
      <c r="A5" s="1246"/>
      <c r="B5" s="1246"/>
      <c r="C5" s="3483" t="s">
        <v>2458</v>
      </c>
      <c r="D5" s="3483"/>
      <c r="E5" s="3483"/>
      <c r="F5" s="3483"/>
      <c r="G5" s="3483"/>
      <c r="H5" s="3483"/>
      <c r="I5" s="3483"/>
      <c r="J5" s="1"/>
    </row>
    <row r="6" spans="1:10" ht="15.75" thickBot="1" x14ac:dyDescent="0.3">
      <c r="A6" s="1246"/>
      <c r="B6" s="1246"/>
      <c r="C6" s="92"/>
      <c r="D6" s="1246"/>
      <c r="E6" s="1246"/>
      <c r="F6" s="1250"/>
      <c r="G6" s="1250"/>
      <c r="H6" s="1246"/>
      <c r="I6" s="1246"/>
      <c r="J6" s="1246"/>
    </row>
    <row r="7" spans="1:10" ht="15.75" thickBot="1" x14ac:dyDescent="0.3">
      <c r="A7" s="1246"/>
      <c r="B7" s="92" t="s">
        <v>365</v>
      </c>
      <c r="C7" s="232">
        <v>7122</v>
      </c>
      <c r="D7" s="796"/>
      <c r="E7" s="1298" t="s">
        <v>1815</v>
      </c>
      <c r="F7" s="1261" t="s">
        <v>367</v>
      </c>
      <c r="G7" s="1261"/>
      <c r="H7" s="1260"/>
      <c r="I7" s="1236"/>
      <c r="J7" s="1246"/>
    </row>
    <row r="8" spans="1:10" ht="15.75" thickBot="1" x14ac:dyDescent="0.3">
      <c r="A8" s="1246"/>
      <c r="B8" s="1007" t="s">
        <v>368</v>
      </c>
      <c r="C8" s="476"/>
      <c r="D8" s="1256" t="s">
        <v>366</v>
      </c>
      <c r="E8" s="1257"/>
      <c r="F8" s="1250"/>
      <c r="G8" s="1250"/>
      <c r="H8" s="1250"/>
      <c r="I8" s="1258"/>
      <c r="J8" s="1246"/>
    </row>
    <row r="9" spans="1:10" ht="15.75" thickBot="1" x14ac:dyDescent="0.3">
      <c r="A9" s="1246"/>
      <c r="B9" s="92" t="s">
        <v>76</v>
      </c>
      <c r="C9" s="232">
        <v>11</v>
      </c>
      <c r="D9" s="1246"/>
      <c r="E9" s="92" t="s">
        <v>369</v>
      </c>
      <c r="F9" s="233"/>
      <c r="G9" s="1257" t="s">
        <v>29</v>
      </c>
      <c r="H9" s="1246"/>
      <c r="I9" s="1257"/>
      <c r="J9" s="1221"/>
    </row>
    <row r="10" spans="1:10" ht="15.75" thickBot="1" x14ac:dyDescent="0.3">
      <c r="A10" s="1246"/>
      <c r="B10" s="92" t="s">
        <v>45</v>
      </c>
      <c r="C10" s="92"/>
      <c r="D10" s="1302">
        <v>421301</v>
      </c>
      <c r="E10" s="92" t="s">
        <v>369</v>
      </c>
      <c r="F10" s="92"/>
      <c r="G10" s="1257" t="s">
        <v>2424</v>
      </c>
      <c r="H10" s="1257"/>
      <c r="I10" s="1258"/>
      <c r="J10" s="1246"/>
    </row>
    <row r="11" spans="1:10" ht="15.75" thickBot="1" x14ac:dyDescent="0.3">
      <c r="A11" s="1246"/>
      <c r="B11" s="1246"/>
      <c r="C11" s="1246"/>
      <c r="D11" s="1246"/>
      <c r="E11" s="1246"/>
      <c r="F11" s="1246"/>
      <c r="G11" s="1246"/>
      <c r="H11" s="1246"/>
      <c r="I11" s="463"/>
      <c r="J11" s="1246"/>
    </row>
    <row r="12" spans="1:10" ht="15.75" thickBot="1" x14ac:dyDescent="0.3">
      <c r="A12" s="1246"/>
      <c r="B12" s="3522" t="s">
        <v>265</v>
      </c>
      <c r="C12" s="3524" t="s">
        <v>266</v>
      </c>
      <c r="D12" s="3525"/>
      <c r="E12" s="3525"/>
      <c r="F12" s="3526"/>
      <c r="G12" s="3102" t="s">
        <v>267</v>
      </c>
      <c r="H12" s="3036"/>
      <c r="I12" s="3011"/>
      <c r="J12" s="1246"/>
    </row>
    <row r="13" spans="1:10" ht="30.75" thickBot="1" x14ac:dyDescent="0.3">
      <c r="A13" s="1246"/>
      <c r="B13" s="3523"/>
      <c r="C13" s="3701"/>
      <c r="D13" s="3071"/>
      <c r="E13" s="3071"/>
      <c r="F13" s="3071"/>
      <c r="G13" s="2640" t="s">
        <v>194</v>
      </c>
      <c r="H13" s="2639" t="s">
        <v>370</v>
      </c>
      <c r="I13" s="2638" t="s">
        <v>2086</v>
      </c>
      <c r="J13" s="1246"/>
    </row>
    <row r="14" spans="1:10" x14ac:dyDescent="0.25">
      <c r="A14" s="1246"/>
      <c r="B14" s="3818">
        <v>1</v>
      </c>
      <c r="C14" s="2237" t="s">
        <v>2453</v>
      </c>
      <c r="D14" s="2238"/>
      <c r="E14" s="2238"/>
      <c r="F14" s="2239"/>
      <c r="G14" s="2611"/>
      <c r="H14" s="2612"/>
      <c r="I14" s="2612"/>
      <c r="J14" s="1247"/>
    </row>
    <row r="15" spans="1:10" x14ac:dyDescent="0.25">
      <c r="A15" s="1246"/>
      <c r="B15" s="3809"/>
      <c r="C15" s="2240" t="s">
        <v>2561</v>
      </c>
      <c r="D15" s="2241"/>
      <c r="E15" s="2241"/>
      <c r="F15" s="2242"/>
      <c r="G15" s="2611">
        <v>6000000</v>
      </c>
      <c r="H15" s="2612">
        <v>2482237.2200000002</v>
      </c>
      <c r="I15" s="2612">
        <v>1482237.22</v>
      </c>
      <c r="J15" s="1247"/>
    </row>
    <row r="16" spans="1:10" ht="15.75" thickBot="1" x14ac:dyDescent="0.3">
      <c r="A16" s="1246"/>
      <c r="B16" s="3819"/>
      <c r="C16" s="2243"/>
      <c r="D16" s="2244"/>
      <c r="E16" s="2244"/>
      <c r="F16" s="2245"/>
      <c r="G16" s="2611"/>
      <c r="H16" s="2612"/>
      <c r="I16" s="2612"/>
      <c r="J16" s="2126"/>
    </row>
    <row r="17" spans="1:10" x14ac:dyDescent="0.25">
      <c r="A17" s="1246"/>
      <c r="B17" s="3818"/>
      <c r="C17" s="3826" t="s">
        <v>2562</v>
      </c>
      <c r="D17" s="3827"/>
      <c r="E17" s="3827"/>
      <c r="F17" s="3828"/>
      <c r="G17" s="2611"/>
      <c r="H17" s="2613"/>
      <c r="I17" s="2612"/>
      <c r="J17" s="2126"/>
    </row>
    <row r="18" spans="1:10" ht="15.75" thickBot="1" x14ac:dyDescent="0.3">
      <c r="A18" s="1246"/>
      <c r="B18" s="3819"/>
      <c r="C18" s="3829"/>
      <c r="D18" s="3830"/>
      <c r="E18" s="3830"/>
      <c r="F18" s="3831"/>
      <c r="G18" s="2611">
        <v>1300000</v>
      </c>
      <c r="H18" s="2614">
        <v>671470.17</v>
      </c>
      <c r="I18" s="2612">
        <v>671470.17</v>
      </c>
      <c r="J18" s="2127"/>
    </row>
    <row r="19" spans="1:10" x14ac:dyDescent="0.25">
      <c r="A19" s="1246"/>
      <c r="B19" s="3818"/>
      <c r="C19" s="3820"/>
      <c r="D19" s="3821"/>
      <c r="E19" s="3821"/>
      <c r="F19" s="3822"/>
      <c r="G19" s="2611"/>
      <c r="H19" s="2612"/>
      <c r="I19" s="2612"/>
      <c r="J19" s="2127"/>
    </row>
    <row r="20" spans="1:10" ht="15.75" thickBot="1" x14ac:dyDescent="0.3">
      <c r="A20" s="1246"/>
      <c r="B20" s="3819"/>
      <c r="C20" s="3823"/>
      <c r="D20" s="3824"/>
      <c r="E20" s="3824"/>
      <c r="F20" s="3825"/>
      <c r="G20" s="2611"/>
      <c r="H20" s="2612"/>
      <c r="I20" s="2612"/>
      <c r="J20" s="1247"/>
    </row>
    <row r="21" spans="1:10" ht="15.75" thickBot="1" x14ac:dyDescent="0.3">
      <c r="A21" s="1246"/>
      <c r="B21" s="1301"/>
      <c r="C21" s="3519" t="s">
        <v>99</v>
      </c>
      <c r="D21" s="3634"/>
      <c r="E21" s="3634"/>
      <c r="F21" s="3635"/>
      <c r="G21" s="1308">
        <f>SUM(G14:G20)</f>
        <v>7300000</v>
      </c>
      <c r="H21" s="206">
        <f>SUM(H14:H20)</f>
        <v>3153707.39</v>
      </c>
      <c r="I21" s="1308">
        <f>SUM(I14:I20)</f>
        <v>2153707.39</v>
      </c>
      <c r="J21" s="1246"/>
    </row>
    <row r="22" spans="1:10" x14ac:dyDescent="0.25">
      <c r="A22" s="1246"/>
      <c r="B22" s="1246"/>
      <c r="C22" s="1246"/>
      <c r="D22" s="1246"/>
      <c r="E22" s="1246"/>
      <c r="F22" s="1246"/>
      <c r="G22" s="1246"/>
      <c r="H22" s="1246"/>
      <c r="I22" s="1246"/>
      <c r="J22" s="1246"/>
    </row>
    <row r="23" spans="1:10" x14ac:dyDescent="0.25">
      <c r="A23" s="1246"/>
      <c r="B23" s="1246"/>
      <c r="C23" s="3447"/>
      <c r="D23" s="3447"/>
      <c r="E23" s="1246"/>
      <c r="F23" s="1246"/>
      <c r="G23" s="1246"/>
      <c r="H23" s="1246"/>
      <c r="I23" s="1246"/>
      <c r="J23" s="1246"/>
    </row>
    <row r="24" spans="1:10" x14ac:dyDescent="0.25">
      <c r="A24" s="1246"/>
      <c r="B24" s="1246"/>
      <c r="C24" s="1250"/>
      <c r="D24" s="1250"/>
      <c r="E24" s="1246"/>
      <c r="F24" s="1250"/>
      <c r="G24" s="1246"/>
      <c r="H24" s="1250"/>
      <c r="I24" s="1246"/>
      <c r="J24" s="1246"/>
    </row>
    <row r="25" spans="1:10" x14ac:dyDescent="0.25">
      <c r="A25" s="1246"/>
      <c r="B25" s="1246"/>
      <c r="C25" s="3447" t="s">
        <v>371</v>
      </c>
      <c r="D25" s="3447"/>
      <c r="E25" s="1246"/>
      <c r="F25" s="2125" t="s">
        <v>372</v>
      </c>
      <c r="G25" s="1246"/>
      <c r="H25" s="2125" t="s">
        <v>373</v>
      </c>
      <c r="I25" s="1246"/>
      <c r="J25" s="1246"/>
    </row>
    <row r="26" spans="1:10" x14ac:dyDescent="0.25">
      <c r="A26" s="1246"/>
      <c r="B26" s="1246"/>
      <c r="C26" s="1246"/>
      <c r="D26" s="1246"/>
      <c r="E26" s="1246"/>
      <c r="F26" s="1246"/>
      <c r="G26" s="1246"/>
      <c r="H26" s="1246"/>
      <c r="I26" s="1246">
        <v>85</v>
      </c>
      <c r="J26" s="1246"/>
    </row>
    <row r="27" spans="1:10" x14ac:dyDescent="0.25">
      <c r="A27" s="1246"/>
      <c r="B27" s="1246"/>
      <c r="C27" s="1246"/>
      <c r="D27" s="1246"/>
      <c r="E27" s="1246"/>
      <c r="F27" s="1246"/>
      <c r="G27" s="1246"/>
      <c r="H27" s="1246"/>
      <c r="I27" s="1246"/>
      <c r="J27" s="1246"/>
    </row>
    <row r="28" spans="1:10" x14ac:dyDescent="0.25">
      <c r="A28" s="1246"/>
      <c r="B28" s="1246"/>
      <c r="C28" s="1246"/>
      <c r="D28" s="1246"/>
      <c r="E28" s="1246"/>
      <c r="F28" s="1246"/>
      <c r="G28" s="1246"/>
      <c r="H28" s="1246"/>
      <c r="I28" s="1246"/>
      <c r="J28" s="1246"/>
    </row>
  </sheetData>
  <mergeCells count="15">
    <mergeCell ref="B14:B16"/>
    <mergeCell ref="C21:F21"/>
    <mergeCell ref="C23:D23"/>
    <mergeCell ref="C25:D25"/>
    <mergeCell ref="C19:F20"/>
    <mergeCell ref="B17:B18"/>
    <mergeCell ref="B19:B20"/>
    <mergeCell ref="C17:F18"/>
    <mergeCell ref="C2:I2"/>
    <mergeCell ref="C3:I3"/>
    <mergeCell ref="C4:I4"/>
    <mergeCell ref="C5:I5"/>
    <mergeCell ref="B12:B13"/>
    <mergeCell ref="C12:F13"/>
    <mergeCell ref="G12:I12"/>
  </mergeCells>
  <pageMargins left="0.7" right="0.7" top="0.75" bottom="0.75" header="0.3" footer="0.3"/>
  <pageSetup paperSize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Q35"/>
  <sheetViews>
    <sheetView zoomScale="90" zoomScaleNormal="90" workbookViewId="0">
      <selection activeCell="L35" sqref="L35"/>
    </sheetView>
  </sheetViews>
  <sheetFormatPr baseColWidth="10" defaultRowHeight="15" x14ac:dyDescent="0.25"/>
  <cols>
    <col min="1" max="1" width="11.5703125" style="1246"/>
    <col min="2" max="2" width="6" customWidth="1"/>
    <col min="3" max="3" width="6.5703125" customWidth="1"/>
    <col min="4" max="4" width="6" customWidth="1"/>
    <col min="5" max="5" width="5.85546875" customWidth="1"/>
    <col min="6" max="6" width="7.85546875" customWidth="1"/>
    <col min="7" max="7" width="6.7109375" customWidth="1"/>
    <col min="10" max="10" width="32.7109375" customWidth="1"/>
    <col min="12" max="12" width="8.5703125" customWidth="1"/>
    <col min="13" max="13" width="10" customWidth="1"/>
    <col min="14" max="14" width="16.7109375" customWidth="1"/>
    <col min="15" max="15" width="15.5703125" customWidth="1"/>
    <col min="16" max="16" width="17.140625" customWidth="1"/>
  </cols>
  <sheetData>
    <row r="1" spans="1:17" s="1246" customFormat="1" ht="15.75" thickBot="1" x14ac:dyDescent="0.3"/>
    <row r="2" spans="1:17" ht="23.25" x14ac:dyDescent="0.35">
      <c r="B2" s="3106" t="s">
        <v>2</v>
      </c>
      <c r="C2" s="3107"/>
      <c r="D2" s="3107"/>
      <c r="E2" s="3107"/>
      <c r="F2" s="3107"/>
      <c r="G2" s="3107"/>
      <c r="H2" s="3107"/>
      <c r="I2" s="3107"/>
      <c r="J2" s="3107"/>
      <c r="K2" s="3107"/>
      <c r="L2" s="3107"/>
      <c r="M2" s="3107"/>
      <c r="N2" s="3107"/>
      <c r="O2" s="3107"/>
      <c r="P2" s="3108"/>
      <c r="Q2" s="1288"/>
    </row>
    <row r="3" spans="1:17" ht="15.75" x14ac:dyDescent="0.25">
      <c r="B3" s="3030" t="s">
        <v>1839</v>
      </c>
      <c r="C3" s="3031"/>
      <c r="D3" s="3031"/>
      <c r="E3" s="3031"/>
      <c r="F3" s="3031"/>
      <c r="G3" s="3031"/>
      <c r="H3" s="3031"/>
      <c r="I3" s="3031"/>
      <c r="J3" s="3031"/>
      <c r="K3" s="3031"/>
      <c r="L3" s="3031"/>
      <c r="M3" s="3031"/>
      <c r="N3" s="3031"/>
      <c r="O3" s="3031"/>
      <c r="P3" s="3032"/>
      <c r="Q3" s="1288"/>
    </row>
    <row r="4" spans="1:17" ht="15.75" x14ac:dyDescent="0.25">
      <c r="B4" s="3033" t="s">
        <v>0</v>
      </c>
      <c r="C4" s="3034"/>
      <c r="D4" s="3034"/>
      <c r="E4" s="3034"/>
      <c r="F4" s="3034"/>
      <c r="G4" s="3034"/>
      <c r="H4" s="3034"/>
      <c r="I4" s="3034"/>
      <c r="J4" s="3034"/>
      <c r="K4" s="3034"/>
      <c r="L4" s="3034"/>
      <c r="M4" s="3034"/>
      <c r="N4" s="3034"/>
      <c r="O4" s="3034"/>
      <c r="P4" s="3035"/>
      <c r="Q4" s="1288"/>
    </row>
    <row r="5" spans="1:17" ht="16.5" thickBot="1" x14ac:dyDescent="0.3">
      <c r="A5" s="1291"/>
      <c r="B5" s="3025" t="s">
        <v>3</v>
      </c>
      <c r="C5" s="3025"/>
      <c r="D5" s="3025"/>
      <c r="E5" s="3025"/>
      <c r="F5" s="3025"/>
      <c r="G5" s="3025"/>
      <c r="H5" s="3025"/>
      <c r="I5" s="3025"/>
      <c r="J5" s="3025"/>
      <c r="K5" s="3025"/>
      <c r="L5" s="3025"/>
      <c r="M5" s="3025"/>
      <c r="N5" s="3025"/>
      <c r="O5" s="3025"/>
      <c r="P5" s="3026"/>
      <c r="Q5" s="1288"/>
    </row>
    <row r="6" spans="1:17" x14ac:dyDescent="0.25">
      <c r="B6" s="1188" t="s">
        <v>1435</v>
      </c>
      <c r="C6" s="1247"/>
      <c r="D6" s="1247"/>
      <c r="E6" s="1247"/>
      <c r="F6" s="1042"/>
      <c r="G6" s="1042"/>
      <c r="H6" s="1247"/>
      <c r="I6" s="1247"/>
      <c r="J6" s="1247"/>
      <c r="K6" s="1247"/>
      <c r="L6" s="1247"/>
      <c r="M6" s="1247"/>
      <c r="N6" s="1690"/>
      <c r="O6" s="3000" t="s">
        <v>2454</v>
      </c>
      <c r="P6" s="3000"/>
      <c r="Q6" s="1288"/>
    </row>
    <row r="7" spans="1:17" x14ac:dyDescent="0.25">
      <c r="B7" s="1288"/>
      <c r="C7" s="911"/>
      <c r="D7" s="911"/>
      <c r="E7" s="911"/>
      <c r="F7" s="916"/>
      <c r="G7" s="916"/>
      <c r="H7" s="911"/>
      <c r="I7" s="911"/>
      <c r="J7" s="911"/>
      <c r="K7" s="911"/>
      <c r="L7" s="911"/>
      <c r="M7" s="911"/>
      <c r="N7" s="918"/>
      <c r="O7" s="919"/>
      <c r="P7" s="1266" t="s">
        <v>1436</v>
      </c>
      <c r="Q7" s="1288"/>
    </row>
    <row r="8" spans="1:17" x14ac:dyDescent="0.25">
      <c r="B8" s="3038" t="s">
        <v>1460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40"/>
      <c r="Q8" s="1288"/>
    </row>
    <row r="9" spans="1:17" x14ac:dyDescent="0.25">
      <c r="A9" s="1291"/>
      <c r="B9" s="1266" t="s">
        <v>4</v>
      </c>
      <c r="C9" s="914">
        <v>7122</v>
      </c>
      <c r="D9" s="911"/>
      <c r="E9" s="911"/>
      <c r="F9" s="3000"/>
      <c r="G9" s="3000"/>
      <c r="H9" s="3000"/>
      <c r="I9" s="3000"/>
      <c r="J9" s="3000"/>
      <c r="K9" s="920"/>
      <c r="L9" s="920"/>
      <c r="M9" s="920"/>
      <c r="N9" s="920"/>
      <c r="O9" s="920"/>
      <c r="P9" s="1906"/>
    </row>
    <row r="10" spans="1:17" x14ac:dyDescent="0.25">
      <c r="B10" s="1150"/>
      <c r="C10" s="912"/>
      <c r="D10" s="912"/>
      <c r="E10" s="912"/>
      <c r="F10" s="917"/>
      <c r="G10" s="917"/>
      <c r="H10" s="912"/>
      <c r="I10" s="912"/>
      <c r="J10" s="3132" t="s">
        <v>1439</v>
      </c>
      <c r="K10" s="3132"/>
      <c r="L10" s="3132"/>
      <c r="M10" s="3132"/>
      <c r="N10" s="3132"/>
      <c r="O10" s="3132"/>
      <c r="P10" s="3132"/>
      <c r="Q10" s="1288"/>
    </row>
    <row r="11" spans="1:17" x14ac:dyDescent="0.25">
      <c r="B11" s="3133" t="s">
        <v>1461</v>
      </c>
      <c r="C11" s="3091"/>
      <c r="D11" s="3091"/>
      <c r="E11" s="3091"/>
      <c r="F11" s="3091"/>
      <c r="G11" s="3092"/>
      <c r="H11" s="3134" t="s">
        <v>1516</v>
      </c>
      <c r="I11" s="3135"/>
      <c r="J11" s="3136"/>
      <c r="K11" s="3151" t="s">
        <v>7</v>
      </c>
      <c r="L11" s="3138" t="s">
        <v>678</v>
      </c>
      <c r="M11" s="3139" t="s">
        <v>14</v>
      </c>
      <c r="N11" s="3140" t="s">
        <v>1441</v>
      </c>
      <c r="O11" s="3141" t="s">
        <v>717</v>
      </c>
      <c r="P11" s="3143" t="s">
        <v>8</v>
      </c>
      <c r="Q11" s="1288"/>
    </row>
    <row r="12" spans="1:17" ht="66" x14ac:dyDescent="0.25">
      <c r="A12" s="1291"/>
      <c r="B12" s="1920" t="s">
        <v>1480</v>
      </c>
      <c r="C12" s="925" t="s">
        <v>1481</v>
      </c>
      <c r="D12" s="925" t="s">
        <v>1482</v>
      </c>
      <c r="E12" s="926" t="s">
        <v>1483</v>
      </c>
      <c r="F12" s="927" t="s">
        <v>1484</v>
      </c>
      <c r="G12" s="1032" t="s">
        <v>1499</v>
      </c>
      <c r="H12" s="3073"/>
      <c r="I12" s="3074"/>
      <c r="J12" s="3075"/>
      <c r="K12" s="3055"/>
      <c r="L12" s="3094"/>
      <c r="M12" s="3099"/>
      <c r="N12" s="3081"/>
      <c r="O12" s="3142"/>
      <c r="P12" s="3144"/>
      <c r="Q12" s="1288"/>
    </row>
    <row r="13" spans="1:17" x14ac:dyDescent="0.25">
      <c r="B13" s="3133">
        <v>1</v>
      </c>
      <c r="C13" s="3091"/>
      <c r="D13" s="3091"/>
      <c r="E13" s="3091"/>
      <c r="F13" s="3092"/>
      <c r="G13" s="923"/>
      <c r="H13" s="3145">
        <v>2</v>
      </c>
      <c r="I13" s="3091"/>
      <c r="J13" s="3092"/>
      <c r="K13" s="921">
        <v>3</v>
      </c>
      <c r="L13" s="921">
        <v>4</v>
      </c>
      <c r="M13" s="921"/>
      <c r="N13" s="921">
        <v>5</v>
      </c>
      <c r="O13" s="922">
        <v>6</v>
      </c>
      <c r="P13" s="1414">
        <v>7</v>
      </c>
      <c r="Q13" s="1288"/>
    </row>
    <row r="14" spans="1:17" x14ac:dyDescent="0.25">
      <c r="B14" s="346">
        <v>1</v>
      </c>
      <c r="C14" s="1252">
        <v>5</v>
      </c>
      <c r="D14" s="1850">
        <v>1</v>
      </c>
      <c r="E14" s="1327" t="s">
        <v>680</v>
      </c>
      <c r="F14" s="967" t="s">
        <v>1368</v>
      </c>
      <c r="G14" s="929"/>
      <c r="H14" s="2982" t="s">
        <v>1555</v>
      </c>
      <c r="I14" s="2983"/>
      <c r="J14" s="2984"/>
      <c r="K14" s="921"/>
      <c r="L14" s="921"/>
      <c r="M14" s="921"/>
      <c r="N14" s="1964"/>
      <c r="O14" s="1964"/>
      <c r="P14" s="1962"/>
      <c r="Q14" s="1288"/>
    </row>
    <row r="15" spans="1:17" x14ac:dyDescent="0.25">
      <c r="B15" s="346">
        <v>1</v>
      </c>
      <c r="C15" s="1252">
        <v>5</v>
      </c>
      <c r="D15" s="1252">
        <v>1</v>
      </c>
      <c r="E15" s="1327" t="s">
        <v>680</v>
      </c>
      <c r="F15" s="1327" t="s">
        <v>1423</v>
      </c>
      <c r="G15" s="928"/>
      <c r="H15" s="2982" t="s">
        <v>2222</v>
      </c>
      <c r="I15" s="2983"/>
      <c r="J15" s="2984"/>
      <c r="K15" s="921"/>
      <c r="L15" s="921"/>
      <c r="M15" s="921"/>
      <c r="N15" s="1680"/>
      <c r="O15" s="1680"/>
      <c r="P15" s="1962"/>
      <c r="Q15" s="1288"/>
    </row>
    <row r="16" spans="1:17" x14ac:dyDescent="0.25">
      <c r="B16" s="346">
        <v>1</v>
      </c>
      <c r="C16" s="1252">
        <v>5</v>
      </c>
      <c r="D16" s="1252">
        <v>1</v>
      </c>
      <c r="E16" s="1336" t="s">
        <v>680</v>
      </c>
      <c r="F16" s="1059" t="s">
        <v>1543</v>
      </c>
      <c r="G16" s="931"/>
      <c r="H16" s="2982" t="s">
        <v>2223</v>
      </c>
      <c r="I16" s="2983"/>
      <c r="J16" s="2984"/>
      <c r="K16" s="921">
        <v>30</v>
      </c>
      <c r="L16" s="921">
        <v>9996</v>
      </c>
      <c r="M16" s="921">
        <v>102</v>
      </c>
      <c r="N16" s="1962">
        <v>300000</v>
      </c>
      <c r="O16" s="1964">
        <v>225000</v>
      </c>
      <c r="P16" s="1962">
        <v>300000</v>
      </c>
      <c r="Q16" s="1288"/>
    </row>
    <row r="17" spans="1:17" x14ac:dyDescent="0.25">
      <c r="A17" s="1291"/>
      <c r="B17" s="1935">
        <v>1</v>
      </c>
      <c r="C17" s="1252">
        <v>5</v>
      </c>
      <c r="D17" s="1252">
        <v>1</v>
      </c>
      <c r="E17" s="1327" t="s">
        <v>680</v>
      </c>
      <c r="F17" s="933" t="s">
        <v>959</v>
      </c>
      <c r="G17" s="929"/>
      <c r="H17" s="2982" t="s">
        <v>1556</v>
      </c>
      <c r="I17" s="2983"/>
      <c r="J17" s="2984"/>
      <c r="K17" s="921"/>
      <c r="L17" s="921"/>
      <c r="M17" s="921"/>
      <c r="N17" s="1964"/>
      <c r="O17" s="1964"/>
      <c r="P17" s="1962"/>
      <c r="Q17" s="1288"/>
    </row>
    <row r="18" spans="1:17" x14ac:dyDescent="0.25">
      <c r="B18" s="346">
        <v>1</v>
      </c>
      <c r="C18" s="1252">
        <v>5</v>
      </c>
      <c r="D18" s="1252">
        <v>1</v>
      </c>
      <c r="E18" s="1336" t="s">
        <v>680</v>
      </c>
      <c r="F18" s="1336" t="s">
        <v>676</v>
      </c>
      <c r="G18" s="932"/>
      <c r="H18" s="2982" t="s">
        <v>1844</v>
      </c>
      <c r="I18" s="2983"/>
      <c r="J18" s="2984"/>
      <c r="K18" s="921"/>
      <c r="L18" s="921"/>
      <c r="M18" s="921"/>
      <c r="N18" s="1964"/>
      <c r="O18" s="1964"/>
      <c r="P18" s="1962"/>
      <c r="Q18" s="1288"/>
    </row>
    <row r="19" spans="1:17" x14ac:dyDescent="0.25">
      <c r="B19" s="346">
        <v>1</v>
      </c>
      <c r="C19" s="1252">
        <v>5</v>
      </c>
      <c r="D19" s="1252">
        <v>1</v>
      </c>
      <c r="E19" s="1336" t="s">
        <v>680</v>
      </c>
      <c r="F19" s="1336" t="s">
        <v>679</v>
      </c>
      <c r="G19" s="932"/>
      <c r="H19" s="2982" t="s">
        <v>2224</v>
      </c>
      <c r="I19" s="2983"/>
      <c r="J19" s="2984"/>
      <c r="K19" s="921"/>
      <c r="L19" s="930"/>
      <c r="M19" s="930"/>
      <c r="N19" s="1964"/>
      <c r="O19" s="1964"/>
      <c r="P19" s="1962"/>
      <c r="Q19" s="1288"/>
    </row>
    <row r="20" spans="1:17" x14ac:dyDescent="0.25">
      <c r="B20" s="346">
        <v>1</v>
      </c>
      <c r="C20" s="1252">
        <v>5</v>
      </c>
      <c r="D20" s="1252">
        <v>1</v>
      </c>
      <c r="E20" s="1336" t="s">
        <v>680</v>
      </c>
      <c r="F20" s="1336" t="s">
        <v>1418</v>
      </c>
      <c r="G20" s="932"/>
      <c r="H20" s="2982" t="s">
        <v>1557</v>
      </c>
      <c r="I20" s="2983"/>
      <c r="J20" s="2984"/>
      <c r="K20" s="921"/>
      <c r="L20" s="921"/>
      <c r="M20" s="921"/>
      <c r="N20" s="1964"/>
      <c r="O20" s="1964"/>
      <c r="P20" s="1977"/>
    </row>
    <row r="21" spans="1:17" x14ac:dyDescent="0.25">
      <c r="B21" s="346">
        <v>1</v>
      </c>
      <c r="C21" s="1252">
        <v>5</v>
      </c>
      <c r="D21" s="1252">
        <v>1</v>
      </c>
      <c r="E21" s="1336" t="s">
        <v>680</v>
      </c>
      <c r="F21" s="1336" t="s">
        <v>1156</v>
      </c>
      <c r="G21" s="932"/>
      <c r="H21" s="2982" t="s">
        <v>1558</v>
      </c>
      <c r="I21" s="2983"/>
      <c r="J21" s="2984"/>
      <c r="K21" s="910">
        <v>30</v>
      </c>
      <c r="L21" s="910">
        <v>9996</v>
      </c>
      <c r="M21" s="921">
        <v>102</v>
      </c>
      <c r="N21" s="1964">
        <v>200000</v>
      </c>
      <c r="O21" s="1964">
        <v>150000</v>
      </c>
      <c r="P21" s="1962">
        <v>200000</v>
      </c>
      <c r="Q21" s="1288"/>
    </row>
    <row r="22" spans="1:17" x14ac:dyDescent="0.25">
      <c r="B22" s="346">
        <v>1</v>
      </c>
      <c r="C22" s="1252">
        <v>5</v>
      </c>
      <c r="D22" s="1252">
        <v>1</v>
      </c>
      <c r="E22" s="1336" t="s">
        <v>680</v>
      </c>
      <c r="F22" s="1336" t="s">
        <v>1227</v>
      </c>
      <c r="G22" s="932"/>
      <c r="H22" s="2982" t="s">
        <v>1559</v>
      </c>
      <c r="I22" s="2983"/>
      <c r="J22" s="2984"/>
      <c r="K22" s="921">
        <v>30</v>
      </c>
      <c r="L22" s="921">
        <v>9996</v>
      </c>
      <c r="M22" s="921">
        <v>102</v>
      </c>
      <c r="N22" s="1964">
        <v>200000</v>
      </c>
      <c r="O22" s="1964">
        <v>150000</v>
      </c>
      <c r="P22" s="1962">
        <v>200000</v>
      </c>
      <c r="Q22" s="1288"/>
    </row>
    <row r="23" spans="1:17" x14ac:dyDescent="0.25">
      <c r="B23" s="346">
        <v>1</v>
      </c>
      <c r="C23" s="1252">
        <v>5</v>
      </c>
      <c r="D23" s="1252">
        <v>1</v>
      </c>
      <c r="E23" s="999" t="s">
        <v>680</v>
      </c>
      <c r="F23" s="1050" t="s">
        <v>1424</v>
      </c>
      <c r="G23" s="924"/>
      <c r="H23" s="2982" t="s">
        <v>1560</v>
      </c>
      <c r="I23" s="2983"/>
      <c r="J23" s="2984"/>
      <c r="K23" s="921"/>
      <c r="L23" s="921"/>
      <c r="M23" s="921"/>
      <c r="N23" s="1964"/>
      <c r="O23" s="1964"/>
      <c r="P23" s="1977"/>
    </row>
    <row r="24" spans="1:17" x14ac:dyDescent="0.25">
      <c r="B24" s="346">
        <v>1</v>
      </c>
      <c r="C24" s="1252">
        <v>5</v>
      </c>
      <c r="D24" s="1252">
        <v>1</v>
      </c>
      <c r="E24" s="1336" t="s">
        <v>680</v>
      </c>
      <c r="F24" s="1050" t="s">
        <v>1420</v>
      </c>
      <c r="G24" s="924"/>
      <c r="H24" s="2982" t="s">
        <v>1561</v>
      </c>
      <c r="I24" s="2983"/>
      <c r="J24" s="2984"/>
      <c r="K24" s="921"/>
      <c r="L24" s="921"/>
      <c r="M24" s="921"/>
      <c r="N24" s="1964"/>
      <c r="O24" s="1964"/>
      <c r="P24" s="1962"/>
      <c r="Q24" s="1288"/>
    </row>
    <row r="25" spans="1:17" x14ac:dyDescent="0.25">
      <c r="A25" s="1291"/>
      <c r="B25" s="1562">
        <v>1</v>
      </c>
      <c r="C25" s="1252">
        <v>5</v>
      </c>
      <c r="D25" s="1252">
        <v>1</v>
      </c>
      <c r="E25" s="1336" t="s">
        <v>680</v>
      </c>
      <c r="F25" s="1336" t="s">
        <v>1467</v>
      </c>
      <c r="G25" s="932"/>
      <c r="H25" s="2982" t="s">
        <v>1562</v>
      </c>
      <c r="I25" s="2983"/>
      <c r="J25" s="2984"/>
      <c r="K25" s="921"/>
      <c r="L25" s="921"/>
      <c r="M25" s="921"/>
      <c r="N25" s="1680"/>
      <c r="O25" s="1680"/>
      <c r="P25" s="1934"/>
      <c r="Q25" s="1288"/>
    </row>
    <row r="26" spans="1:17" x14ac:dyDescent="0.25">
      <c r="B26" s="346">
        <v>1</v>
      </c>
      <c r="C26" s="1252">
        <v>5</v>
      </c>
      <c r="D26" s="1252">
        <v>1</v>
      </c>
      <c r="E26" s="1336" t="s">
        <v>680</v>
      </c>
      <c r="F26" s="1336" t="s">
        <v>1469</v>
      </c>
      <c r="G26" s="932"/>
      <c r="H26" s="2982" t="s">
        <v>1563</v>
      </c>
      <c r="I26" s="2983"/>
      <c r="J26" s="2984"/>
      <c r="K26" s="921"/>
      <c r="L26" s="921"/>
      <c r="M26" s="921"/>
      <c r="N26" s="1964"/>
      <c r="O26" s="1964"/>
      <c r="P26" s="1962"/>
      <c r="Q26" s="1288"/>
    </row>
    <row r="27" spans="1:17" x14ac:dyDescent="0.25">
      <c r="A27" s="1291"/>
      <c r="B27" s="1562">
        <v>1</v>
      </c>
      <c r="C27" s="1252">
        <v>5</v>
      </c>
      <c r="D27" s="1252">
        <v>1</v>
      </c>
      <c r="E27" s="1336" t="s">
        <v>680</v>
      </c>
      <c r="F27" s="1336" t="s">
        <v>681</v>
      </c>
      <c r="G27" s="932"/>
      <c r="H27" s="2982" t="s">
        <v>1564</v>
      </c>
      <c r="I27" s="2983"/>
      <c r="J27" s="2984"/>
      <c r="K27" s="921">
        <v>30</v>
      </c>
      <c r="L27" s="921">
        <v>9996</v>
      </c>
      <c r="M27" s="921">
        <v>102</v>
      </c>
      <c r="N27" s="1962">
        <v>5500000</v>
      </c>
      <c r="O27" s="1964">
        <v>4124999.97</v>
      </c>
      <c r="P27" s="1962">
        <v>5500000</v>
      </c>
      <c r="Q27" s="1288"/>
    </row>
    <row r="28" spans="1:17" x14ac:dyDescent="0.25">
      <c r="A28" s="1291"/>
      <c r="B28" s="1562">
        <v>1</v>
      </c>
      <c r="C28" s="1252">
        <v>5</v>
      </c>
      <c r="D28" s="1252">
        <v>1</v>
      </c>
      <c r="E28" s="1336" t="s">
        <v>680</v>
      </c>
      <c r="F28" s="1336" t="s">
        <v>1421</v>
      </c>
      <c r="G28" s="932"/>
      <c r="H28" s="2982" t="s">
        <v>1565</v>
      </c>
      <c r="I28" s="2983"/>
      <c r="J28" s="2984"/>
      <c r="K28" s="921"/>
      <c r="L28" s="921"/>
      <c r="M28" s="921"/>
      <c r="N28" s="1964"/>
      <c r="O28" s="1964"/>
      <c r="P28" s="1962"/>
      <c r="Q28" s="1288"/>
    </row>
    <row r="29" spans="1:17" x14ac:dyDescent="0.25">
      <c r="B29" s="3133" t="s">
        <v>9</v>
      </c>
      <c r="C29" s="3091"/>
      <c r="D29" s="3091"/>
      <c r="E29" s="3091"/>
      <c r="F29" s="3091"/>
      <c r="G29" s="3091"/>
      <c r="H29" s="3091"/>
      <c r="I29" s="3091"/>
      <c r="J29" s="3092"/>
      <c r="K29" s="934"/>
      <c r="L29" s="934"/>
      <c r="M29" s="921"/>
      <c r="N29" s="1978">
        <f>SUM(N14:N28)</f>
        <v>6200000</v>
      </c>
      <c r="O29" s="1979">
        <f>SUM(O14:O28)</f>
        <v>4649999.9700000007</v>
      </c>
      <c r="P29" s="1979">
        <f>SUM(P14:P28)</f>
        <v>6200000</v>
      </c>
      <c r="Q29" s="1288"/>
    </row>
    <row r="30" spans="1:17" x14ac:dyDescent="0.25">
      <c r="B30" s="3146"/>
      <c r="C30" s="3147"/>
      <c r="D30" s="3147"/>
      <c r="E30" s="3147"/>
      <c r="F30" s="915"/>
      <c r="G30" s="915"/>
      <c r="H30" s="913"/>
      <c r="I30" s="3147"/>
      <c r="J30" s="3147"/>
      <c r="K30" s="3147"/>
      <c r="L30" s="913"/>
      <c r="M30" s="913"/>
      <c r="N30" s="3147"/>
      <c r="O30" s="3147"/>
      <c r="P30" s="1254"/>
      <c r="Q30" s="1288"/>
    </row>
    <row r="31" spans="1:17" ht="15.75" thickBot="1" x14ac:dyDescent="0.3">
      <c r="B31" s="1288"/>
      <c r="C31" s="1247"/>
      <c r="D31" s="1247"/>
      <c r="E31" s="1247"/>
      <c r="F31" s="1247"/>
      <c r="G31" s="1247"/>
      <c r="H31" s="1247"/>
      <c r="I31" s="911"/>
      <c r="J31" s="1247"/>
      <c r="K31" s="911"/>
      <c r="L31" s="911"/>
      <c r="M31" s="911"/>
      <c r="N31" s="1247"/>
      <c r="O31" s="1247"/>
      <c r="P31" s="1247"/>
      <c r="Q31" s="1288"/>
    </row>
    <row r="32" spans="1:17" x14ac:dyDescent="0.25">
      <c r="B32" s="3102" t="s">
        <v>10</v>
      </c>
      <c r="C32" s="3036"/>
      <c r="D32" s="3036"/>
      <c r="E32" s="3036"/>
      <c r="F32" s="3036"/>
      <c r="G32" s="3036"/>
      <c r="H32" s="3036"/>
      <c r="I32" s="911"/>
      <c r="J32" s="1932" t="s">
        <v>15</v>
      </c>
      <c r="K32" s="911"/>
      <c r="L32" s="911"/>
      <c r="M32" s="911"/>
      <c r="N32" s="3036" t="s">
        <v>12</v>
      </c>
      <c r="O32" s="3036"/>
      <c r="P32" s="1247"/>
      <c r="Q32" s="1288"/>
    </row>
    <row r="33" spans="2:17" ht="15.75" thickBot="1" x14ac:dyDescent="0.3">
      <c r="B33" s="1292"/>
      <c r="C33" s="1247"/>
      <c r="D33" s="1247"/>
      <c r="E33" s="1247"/>
      <c r="F33" s="1247"/>
      <c r="G33" s="1293"/>
      <c r="H33" s="1247"/>
      <c r="I33" s="1293"/>
      <c r="J33" s="1247"/>
      <c r="K33" s="1247"/>
      <c r="L33" s="1247"/>
      <c r="M33" s="1247"/>
      <c r="N33" s="1247"/>
      <c r="O33" s="1247"/>
      <c r="P33" s="1247"/>
      <c r="Q33" s="1288"/>
    </row>
    <row r="34" spans="2:17" x14ac:dyDescent="0.25">
      <c r="B34" s="1275"/>
      <c r="C34" s="1275"/>
      <c r="D34" s="1275"/>
      <c r="E34" s="1275"/>
      <c r="F34" s="1275"/>
      <c r="G34" s="909"/>
      <c r="H34" s="1275"/>
      <c r="I34" s="909"/>
      <c r="J34" s="1275"/>
      <c r="K34" s="1275"/>
      <c r="L34" s="1275"/>
      <c r="M34" s="1275"/>
      <c r="N34" s="1275"/>
      <c r="O34" s="1275"/>
      <c r="P34" s="1275">
        <v>13</v>
      </c>
    </row>
    <row r="35" spans="2:17" x14ac:dyDescent="0.25">
      <c r="B35" s="909"/>
      <c r="C35" s="909"/>
      <c r="D35" s="909"/>
      <c r="E35" s="909"/>
      <c r="F35" s="909"/>
      <c r="G35" s="909"/>
      <c r="H35" s="909"/>
      <c r="I35" s="909"/>
      <c r="J35" s="909"/>
      <c r="K35" s="909"/>
      <c r="L35" s="909"/>
      <c r="M35" s="909"/>
      <c r="N35" s="909"/>
      <c r="O35" s="909"/>
      <c r="P35" s="909"/>
    </row>
  </sheetData>
  <mergeCells count="39">
    <mergeCell ref="H27:J27"/>
    <mergeCell ref="H28:J28"/>
    <mergeCell ref="H22:J22"/>
    <mergeCell ref="H23:J23"/>
    <mergeCell ref="H24:J24"/>
    <mergeCell ref="H25:J25"/>
    <mergeCell ref="H26:J26"/>
    <mergeCell ref="B32:H32"/>
    <mergeCell ref="N32:O32"/>
    <mergeCell ref="B13:F13"/>
    <mergeCell ref="H13:J13"/>
    <mergeCell ref="B29:J29"/>
    <mergeCell ref="B30:E30"/>
    <mergeCell ref="I30:K30"/>
    <mergeCell ref="N30:O30"/>
    <mergeCell ref="H14:J14"/>
    <mergeCell ref="H15:J15"/>
    <mergeCell ref="H16:J16"/>
    <mergeCell ref="H17:J17"/>
    <mergeCell ref="H18:J18"/>
    <mergeCell ref="H19:J19"/>
    <mergeCell ref="H20:J20"/>
    <mergeCell ref="H21:J21"/>
    <mergeCell ref="F9:J9"/>
    <mergeCell ref="J10:P10"/>
    <mergeCell ref="B11:G11"/>
    <mergeCell ref="H11:J12"/>
    <mergeCell ref="K11:K12"/>
    <mergeCell ref="L11:L12"/>
    <mergeCell ref="M11:M12"/>
    <mergeCell ref="N11:N12"/>
    <mergeCell ref="O11:O12"/>
    <mergeCell ref="P11:P12"/>
    <mergeCell ref="B8:P8"/>
    <mergeCell ref="B2:P2"/>
    <mergeCell ref="B3:P3"/>
    <mergeCell ref="B4:P4"/>
    <mergeCell ref="B5:P5"/>
    <mergeCell ref="O6:P6"/>
  </mergeCells>
  <pageMargins left="0.70866141732283472" right="0.70866141732283472" top="0.74803149606299213" bottom="0.74803149606299213" header="0.31496062992125984" footer="0.31496062992125984"/>
  <pageSetup paperSize="5" scale="78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pageSetUpPr fitToPage="1"/>
  </sheetPr>
  <dimension ref="A1:K35"/>
  <sheetViews>
    <sheetView workbookViewId="0">
      <selection activeCell="C23" sqref="C23:F23"/>
    </sheetView>
  </sheetViews>
  <sheetFormatPr baseColWidth="10" defaultRowHeight="15" x14ac:dyDescent="0.25"/>
  <cols>
    <col min="1" max="1" width="6.140625" style="1246" customWidth="1"/>
    <col min="22" max="22" width="10.28515625" customWidth="1"/>
  </cols>
  <sheetData>
    <row r="1" spans="2:11" s="1246" customFormat="1" x14ac:dyDescent="0.25"/>
    <row r="2" spans="2:11" x14ac:dyDescent="0.25">
      <c r="B2" s="231" t="s">
        <v>256</v>
      </c>
      <c r="C2" s="3483" t="s">
        <v>74</v>
      </c>
      <c r="D2" s="3483"/>
      <c r="E2" s="3483"/>
      <c r="F2" s="3483"/>
      <c r="G2" s="3483"/>
      <c r="H2" s="3483"/>
      <c r="I2" s="3483"/>
      <c r="J2" s="1"/>
      <c r="K2" s="1246"/>
    </row>
    <row r="3" spans="2:11" x14ac:dyDescent="0.25">
      <c r="B3" s="1246"/>
      <c r="C3" s="3483" t="s">
        <v>0</v>
      </c>
      <c r="D3" s="3483"/>
      <c r="E3" s="3483"/>
      <c r="F3" s="3483"/>
      <c r="G3" s="3483"/>
      <c r="H3" s="3483"/>
      <c r="I3" s="3483"/>
      <c r="J3" s="1"/>
      <c r="K3" s="1246"/>
    </row>
    <row r="4" spans="2:11" x14ac:dyDescent="0.25">
      <c r="B4" s="1246"/>
      <c r="C4" s="3483" t="s">
        <v>255</v>
      </c>
      <c r="D4" s="3483"/>
      <c r="E4" s="3483"/>
      <c r="F4" s="3483"/>
      <c r="G4" s="3483"/>
      <c r="H4" s="3483"/>
      <c r="I4" s="3483"/>
      <c r="J4" s="1"/>
      <c r="K4" s="1246"/>
    </row>
    <row r="5" spans="2:11" x14ac:dyDescent="0.25">
      <c r="B5" s="1246"/>
      <c r="C5" s="3483" t="s">
        <v>2458</v>
      </c>
      <c r="D5" s="3483"/>
      <c r="E5" s="3483"/>
      <c r="F5" s="3483"/>
      <c r="G5" s="3483"/>
      <c r="H5" s="3483"/>
      <c r="I5" s="3483"/>
      <c r="J5" s="1"/>
      <c r="K5" s="1246"/>
    </row>
    <row r="6" spans="2:11" ht="15.75" thickBot="1" x14ac:dyDescent="0.3">
      <c r="B6" s="1246"/>
      <c r="C6" s="92"/>
      <c r="D6" s="1250"/>
      <c r="E6" s="1250"/>
      <c r="F6" s="1246"/>
      <c r="G6" s="1246"/>
      <c r="H6" s="1246"/>
      <c r="I6" s="1250"/>
      <c r="J6" s="1246"/>
      <c r="K6" s="1246"/>
    </row>
    <row r="7" spans="2:11" ht="15.75" thickBot="1" x14ac:dyDescent="0.3">
      <c r="B7" s="152" t="s">
        <v>365</v>
      </c>
      <c r="C7" s="232">
        <v>7122</v>
      </c>
      <c r="D7" s="1088" t="s">
        <v>1815</v>
      </c>
      <c r="E7" s="1177"/>
      <c r="F7" s="1177" t="s">
        <v>367</v>
      </c>
      <c r="G7" s="1177"/>
      <c r="H7" s="1177"/>
      <c r="I7" s="1206"/>
      <c r="J7" s="1246"/>
      <c r="K7" s="1246"/>
    </row>
    <row r="8" spans="2:11" ht="15.75" thickBot="1" x14ac:dyDescent="0.3">
      <c r="B8" s="1260" t="s">
        <v>368</v>
      </c>
      <c r="C8" s="92"/>
      <c r="D8" s="1260" t="s">
        <v>1818</v>
      </c>
      <c r="E8" s="1261"/>
      <c r="F8" s="1261"/>
      <c r="G8" s="1261"/>
      <c r="H8" s="1261"/>
      <c r="I8" s="1258"/>
      <c r="J8" s="1246"/>
      <c r="K8" s="1246"/>
    </row>
    <row r="9" spans="2:11" ht="15.75" thickBot="1" x14ac:dyDescent="0.3">
      <c r="B9" s="92" t="s">
        <v>76</v>
      </c>
      <c r="C9" s="232">
        <v>11</v>
      </c>
      <c r="D9" s="1246"/>
      <c r="E9" s="92" t="s">
        <v>369</v>
      </c>
      <c r="F9" s="233"/>
      <c r="G9" s="1260" t="s">
        <v>29</v>
      </c>
      <c r="H9" s="1246"/>
      <c r="I9" s="1258"/>
      <c r="J9" s="1246"/>
      <c r="K9" s="1246"/>
    </row>
    <row r="10" spans="2:11" ht="15.75" thickBot="1" x14ac:dyDescent="0.3">
      <c r="B10" s="1236" t="s">
        <v>45</v>
      </c>
      <c r="C10" s="340"/>
      <c r="D10" s="1302">
        <v>421101</v>
      </c>
      <c r="E10" s="92" t="s">
        <v>369</v>
      </c>
      <c r="F10" s="92"/>
      <c r="G10" s="1260" t="s">
        <v>30</v>
      </c>
      <c r="H10" s="1257"/>
      <c r="I10" s="1257"/>
      <c r="J10" s="1221"/>
      <c r="K10" s="1246"/>
    </row>
    <row r="11" spans="2:11" ht="15.75" thickBot="1" x14ac:dyDescent="0.3">
      <c r="B11" s="1246"/>
      <c r="C11" s="1246"/>
      <c r="D11" s="1246"/>
      <c r="E11" s="1246"/>
      <c r="F11" s="1246"/>
      <c r="G11" s="1246"/>
      <c r="H11" s="1246"/>
      <c r="I11" s="1246"/>
      <c r="J11" s="1221"/>
      <c r="K11" s="1246"/>
    </row>
    <row r="12" spans="2:11" ht="15.75" thickBot="1" x14ac:dyDescent="0.3">
      <c r="B12" s="3522" t="s">
        <v>265</v>
      </c>
      <c r="C12" s="3524" t="s">
        <v>266</v>
      </c>
      <c r="D12" s="3525"/>
      <c r="E12" s="3525"/>
      <c r="F12" s="3526"/>
      <c r="G12" s="3009" t="s">
        <v>267</v>
      </c>
      <c r="H12" s="3010"/>
      <c r="I12" s="3011"/>
      <c r="J12" s="1246"/>
      <c r="K12" s="1247"/>
    </row>
    <row r="13" spans="2:11" ht="45.75" thickBot="1" x14ac:dyDescent="0.3">
      <c r="B13" s="3523"/>
      <c r="C13" s="3701"/>
      <c r="D13" s="3071"/>
      <c r="E13" s="3071"/>
      <c r="F13" s="3702"/>
      <c r="G13" s="1500" t="s">
        <v>194</v>
      </c>
      <c r="H13" s="1496" t="s">
        <v>370</v>
      </c>
      <c r="I13" s="1496" t="s">
        <v>2086</v>
      </c>
      <c r="J13" s="1246"/>
      <c r="K13" s="1246"/>
    </row>
    <row r="14" spans="2:11" ht="15.75" thickBot="1" x14ac:dyDescent="0.3">
      <c r="B14" s="70">
        <v>1</v>
      </c>
      <c r="C14" s="3551" t="s">
        <v>2092</v>
      </c>
      <c r="D14" s="3385"/>
      <c r="E14" s="3385"/>
      <c r="F14" s="3386"/>
      <c r="G14" s="236"/>
      <c r="H14" s="237">
        <v>50000</v>
      </c>
      <c r="I14" s="109">
        <v>50000</v>
      </c>
      <c r="J14" s="1246"/>
      <c r="K14" s="1246"/>
    </row>
    <row r="15" spans="2:11" x14ac:dyDescent="0.25">
      <c r="B15" s="2793">
        <v>2</v>
      </c>
      <c r="C15" s="3197" t="s">
        <v>2602</v>
      </c>
      <c r="D15" s="3198"/>
      <c r="E15" s="3198"/>
      <c r="F15" s="3199"/>
      <c r="G15" s="1286"/>
      <c r="H15" s="237">
        <v>200000</v>
      </c>
      <c r="I15" s="237">
        <v>200000</v>
      </c>
      <c r="J15" s="1246"/>
      <c r="K15" s="1246"/>
    </row>
    <row r="16" spans="2:11" x14ac:dyDescent="0.25">
      <c r="B16" s="1286"/>
      <c r="C16" s="3197"/>
      <c r="D16" s="3198"/>
      <c r="E16" s="3198"/>
      <c r="F16" s="3199"/>
      <c r="G16" s="1286"/>
      <c r="H16" s="1304"/>
      <c r="I16" s="1294"/>
      <c r="J16" s="1246"/>
      <c r="K16" s="1246"/>
    </row>
    <row r="17" spans="2:11" x14ac:dyDescent="0.25">
      <c r="B17" s="1286"/>
      <c r="C17" s="3197"/>
      <c r="D17" s="3198"/>
      <c r="E17" s="3198"/>
      <c r="F17" s="3199"/>
      <c r="G17" s="1286"/>
      <c r="H17" s="1304"/>
      <c r="I17" s="1294"/>
      <c r="J17" s="1246"/>
      <c r="K17" s="1246"/>
    </row>
    <row r="18" spans="2:11" x14ac:dyDescent="0.25">
      <c r="B18" s="1286"/>
      <c r="C18" s="3197"/>
      <c r="D18" s="3198"/>
      <c r="E18" s="3198"/>
      <c r="F18" s="3199"/>
      <c r="G18" s="1286"/>
      <c r="H18" s="1304"/>
      <c r="I18" s="1294"/>
      <c r="J18" s="1246"/>
      <c r="K18" s="1246"/>
    </row>
    <row r="19" spans="2:11" x14ac:dyDescent="0.25">
      <c r="B19" s="1286"/>
      <c r="C19" s="3197"/>
      <c r="D19" s="3198"/>
      <c r="E19" s="3198"/>
      <c r="F19" s="3199"/>
      <c r="G19" s="1286"/>
      <c r="H19" s="1304"/>
      <c r="I19" s="1294"/>
      <c r="J19" s="1246"/>
      <c r="K19" s="1246"/>
    </row>
    <row r="20" spans="2:11" x14ac:dyDescent="0.25">
      <c r="B20" s="1286"/>
      <c r="C20" s="3197"/>
      <c r="D20" s="3198"/>
      <c r="E20" s="3198"/>
      <c r="F20" s="3199"/>
      <c r="G20" s="1286"/>
      <c r="H20" s="1304"/>
      <c r="I20" s="1294"/>
      <c r="J20" s="1246"/>
      <c r="K20" s="1246"/>
    </row>
    <row r="21" spans="2:11" x14ac:dyDescent="0.25">
      <c r="B21" s="1286"/>
      <c r="C21" s="3197"/>
      <c r="D21" s="3198"/>
      <c r="E21" s="3198"/>
      <c r="F21" s="3199"/>
      <c r="G21" s="1286"/>
      <c r="H21" s="1304"/>
      <c r="I21" s="1294"/>
      <c r="J21" s="1246"/>
      <c r="K21" s="1246"/>
    </row>
    <row r="22" spans="2:11" x14ac:dyDescent="0.25">
      <c r="B22" s="1286"/>
      <c r="C22" s="3197"/>
      <c r="D22" s="3198"/>
      <c r="E22" s="3198"/>
      <c r="F22" s="3199"/>
      <c r="G22" s="1286"/>
      <c r="H22" s="1304"/>
      <c r="I22" s="1294"/>
      <c r="J22" s="1246"/>
      <c r="K22" s="1246"/>
    </row>
    <row r="23" spans="2:11" x14ac:dyDescent="0.25">
      <c r="B23" s="1286"/>
      <c r="C23" s="3197"/>
      <c r="D23" s="3198"/>
      <c r="E23" s="3198"/>
      <c r="F23" s="3199"/>
      <c r="G23" s="1286"/>
      <c r="H23" s="1304"/>
      <c r="I23" s="1294"/>
      <c r="J23" s="1246"/>
      <c r="K23" s="1246"/>
    </row>
    <row r="24" spans="2:11" x14ac:dyDescent="0.25">
      <c r="B24" s="1286"/>
      <c r="C24" s="3197"/>
      <c r="D24" s="3198"/>
      <c r="E24" s="3198"/>
      <c r="F24" s="3199"/>
      <c r="G24" s="1286"/>
      <c r="H24" s="1304"/>
      <c r="I24" s="1294"/>
      <c r="J24" s="1246"/>
      <c r="K24" s="1246"/>
    </row>
    <row r="25" spans="2:11" x14ac:dyDescent="0.25">
      <c r="B25" s="1286"/>
      <c r="C25" s="3197"/>
      <c r="D25" s="3198"/>
      <c r="E25" s="3198"/>
      <c r="F25" s="3199"/>
      <c r="G25" s="1286"/>
      <c r="H25" s="1304"/>
      <c r="I25" s="1294"/>
      <c r="J25" s="1246"/>
      <c r="K25" s="1246"/>
    </row>
    <row r="26" spans="2:11" ht="15.75" thickBot="1" x14ac:dyDescent="0.3">
      <c r="B26" s="1310"/>
      <c r="C26" s="3197"/>
      <c r="D26" s="3198"/>
      <c r="E26" s="3198"/>
      <c r="F26" s="3199"/>
      <c r="G26" s="1310"/>
      <c r="H26" s="105"/>
      <c r="I26" s="107"/>
      <c r="J26" s="1246"/>
      <c r="K26" s="1246"/>
    </row>
    <row r="27" spans="2:11" ht="15.75" thickBot="1" x14ac:dyDescent="0.3">
      <c r="B27" s="3519" t="s">
        <v>99</v>
      </c>
      <c r="C27" s="3634"/>
      <c r="D27" s="3634"/>
      <c r="E27" s="3634"/>
      <c r="F27" s="3635"/>
      <c r="G27" s="88"/>
      <c r="H27" s="238">
        <f>SUM(H14:H26)</f>
        <v>250000</v>
      </c>
      <c r="I27" s="1308">
        <f>SUM(I14:I26)</f>
        <v>250000</v>
      </c>
      <c r="J27" s="1246"/>
      <c r="K27" s="1246"/>
    </row>
    <row r="28" spans="2:11" x14ac:dyDescent="0.25">
      <c r="B28" s="1247"/>
      <c r="C28" s="1246"/>
      <c r="D28" s="1246"/>
      <c r="E28" s="1246"/>
      <c r="F28" s="1246"/>
      <c r="G28" s="1246"/>
      <c r="H28" s="1246"/>
      <c r="I28" s="1246"/>
      <c r="J28" s="1246"/>
      <c r="K28" s="1246"/>
    </row>
    <row r="29" spans="2:11" x14ac:dyDescent="0.25">
      <c r="B29" s="1246"/>
      <c r="C29" s="1246"/>
      <c r="D29" s="1246"/>
      <c r="E29" s="1246"/>
      <c r="F29" s="1246"/>
      <c r="G29" s="1246"/>
      <c r="H29" s="1246"/>
      <c r="I29" s="1246"/>
      <c r="J29" s="1246"/>
      <c r="K29" s="1246"/>
    </row>
    <row r="30" spans="2:11" x14ac:dyDescent="0.25">
      <c r="B30" s="1246"/>
      <c r="C30" s="1246"/>
      <c r="D30" s="1246"/>
      <c r="E30" s="1246"/>
      <c r="F30" s="1246"/>
      <c r="G30" s="1246"/>
      <c r="H30" s="1246"/>
      <c r="I30" s="1246"/>
      <c r="J30" s="1246"/>
      <c r="K30" s="1246"/>
    </row>
    <row r="35" spans="9:9" x14ac:dyDescent="0.25">
      <c r="I35">
        <v>86</v>
      </c>
    </row>
  </sheetData>
  <mergeCells count="21">
    <mergeCell ref="C20:F20"/>
    <mergeCell ref="C21:F21"/>
    <mergeCell ref="B27:F27"/>
    <mergeCell ref="C2:I2"/>
    <mergeCell ref="C3:I3"/>
    <mergeCell ref="C4:I4"/>
    <mergeCell ref="C5:I5"/>
    <mergeCell ref="B12:B13"/>
    <mergeCell ref="C12:F13"/>
    <mergeCell ref="G12:I12"/>
    <mergeCell ref="C14:F14"/>
    <mergeCell ref="C15:F15"/>
    <mergeCell ref="C16:F16"/>
    <mergeCell ref="C17:F17"/>
    <mergeCell ref="C18:F18"/>
    <mergeCell ref="C19:F19"/>
    <mergeCell ref="C22:F22"/>
    <mergeCell ref="C23:F23"/>
    <mergeCell ref="C24:F24"/>
    <mergeCell ref="C25:F25"/>
    <mergeCell ref="C26:F26"/>
  </mergeCells>
  <pageMargins left="0.7" right="0.7" top="0.75" bottom="0.75" header="0.3" footer="0.3"/>
  <pageSetup paperSize="5" scale="92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tabColor rgb="FFFF0000"/>
  </sheetPr>
  <dimension ref="A1:EX80"/>
  <sheetViews>
    <sheetView zoomScale="110" zoomScaleNormal="110" workbookViewId="0">
      <selection activeCell="E24" sqref="E24"/>
    </sheetView>
  </sheetViews>
  <sheetFormatPr baseColWidth="10" defaultRowHeight="15" x14ac:dyDescent="0.25"/>
  <cols>
    <col min="1" max="1" width="16.5703125" style="1246" customWidth="1"/>
    <col min="2" max="2" width="6.7109375" customWidth="1"/>
    <col min="3" max="3" width="7.28515625" customWidth="1"/>
    <col min="4" max="4" width="3.7109375" customWidth="1"/>
    <col min="5" max="5" width="4.140625" customWidth="1"/>
    <col min="6" max="6" width="6.42578125" customWidth="1"/>
    <col min="7" max="7" width="5.28515625" customWidth="1"/>
    <col min="8" max="8" width="4.28515625" customWidth="1"/>
    <col min="9" max="9" width="4.5703125" customWidth="1"/>
    <col min="10" max="10" width="3.85546875" customWidth="1"/>
    <col min="11" max="11" width="5" customWidth="1"/>
    <col min="12" max="12" width="6" customWidth="1"/>
    <col min="13" max="13" width="5.85546875" customWidth="1"/>
    <col min="14" max="14" width="5.140625" customWidth="1"/>
    <col min="18" max="18" width="15.140625" customWidth="1"/>
    <col min="19" max="19" width="11.85546875" customWidth="1"/>
    <col min="20" max="20" width="17.28515625" customWidth="1"/>
    <col min="21" max="21" width="12.28515625" customWidth="1"/>
    <col min="22" max="22" width="10.28515625" customWidth="1"/>
    <col min="23" max="23" width="16.28515625" customWidth="1"/>
    <col min="24" max="24" width="16.5703125" customWidth="1"/>
    <col min="25" max="25" width="19.5703125" customWidth="1"/>
  </cols>
  <sheetData>
    <row r="1" spans="2:25" s="1246" customFormat="1" ht="15.75" thickBot="1" x14ac:dyDescent="0.3"/>
    <row r="2" spans="2:25" ht="23.25" x14ac:dyDescent="0.35">
      <c r="B2" s="3106" t="s">
        <v>17</v>
      </c>
      <c r="C2" s="3107"/>
      <c r="D2" s="3107"/>
      <c r="E2" s="3107"/>
      <c r="F2" s="3107"/>
      <c r="G2" s="3107"/>
      <c r="H2" s="3107"/>
      <c r="I2" s="3107"/>
      <c r="J2" s="3107"/>
      <c r="K2" s="3107"/>
      <c r="L2" s="3107"/>
      <c r="M2" s="3107"/>
      <c r="N2" s="3107"/>
      <c r="O2" s="3107"/>
      <c r="P2" s="3107"/>
      <c r="Q2" s="3107"/>
      <c r="R2" s="3107"/>
      <c r="S2" s="3107"/>
      <c r="T2" s="3107"/>
      <c r="U2" s="3107"/>
      <c r="V2" s="3107"/>
      <c r="W2" s="3107"/>
      <c r="X2" s="3107"/>
      <c r="Y2" s="3108"/>
    </row>
    <row r="3" spans="2:25" ht="17.45" customHeight="1" x14ac:dyDescent="0.25">
      <c r="B3" s="2999" t="s">
        <v>1849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5.6" customHeight="1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3102" t="s">
        <v>684</v>
      </c>
      <c r="C6" s="3036"/>
      <c r="D6" s="3036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34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61"/>
    </row>
    <row r="7" spans="2:25" x14ac:dyDescent="0.25">
      <c r="B7" s="55"/>
      <c r="C7" s="2"/>
      <c r="D7" s="2"/>
      <c r="E7" s="2"/>
      <c r="F7" s="1247"/>
      <c r="G7" s="1309" t="s">
        <v>1684</v>
      </c>
      <c r="H7" s="1309"/>
      <c r="I7" s="1247"/>
      <c r="J7" s="124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25" x14ac:dyDescent="0.25">
      <c r="B8" s="3038" t="s">
        <v>931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25" x14ac:dyDescent="0.25">
      <c r="B10" s="55"/>
      <c r="C10" s="3000" t="s">
        <v>709</v>
      </c>
      <c r="D10" s="3000"/>
      <c r="E10" s="3000"/>
      <c r="F10" s="3000"/>
      <c r="G10" s="3000"/>
      <c r="H10" s="3000"/>
      <c r="I10" s="3000"/>
      <c r="J10" s="594"/>
      <c r="K10" s="594"/>
      <c r="L10" s="2"/>
      <c r="M10" s="2"/>
      <c r="N10" s="2"/>
      <c r="O10" s="3000" t="s">
        <v>961</v>
      </c>
      <c r="P10" s="3000"/>
      <c r="Q10" s="3000"/>
      <c r="R10" s="3000"/>
      <c r="S10" s="3000"/>
      <c r="T10" s="3000"/>
      <c r="U10" s="3000"/>
      <c r="V10" s="3000"/>
      <c r="W10" s="3000"/>
      <c r="X10" s="2"/>
      <c r="Y10" s="62"/>
    </row>
    <row r="11" spans="2:25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25" ht="22.5" customHeight="1" thickBot="1" x14ac:dyDescent="0.3">
      <c r="B12" s="3401" t="s">
        <v>701</v>
      </c>
      <c r="C12" s="3401" t="s">
        <v>932</v>
      </c>
      <c r="D12" s="3009" t="s">
        <v>16</v>
      </c>
      <c r="E12" s="3010"/>
      <c r="F12" s="3010"/>
      <c r="G12" s="3010"/>
      <c r="H12" s="3011"/>
      <c r="I12" s="3401" t="s">
        <v>713</v>
      </c>
      <c r="J12" s="3009" t="s">
        <v>45</v>
      </c>
      <c r="K12" s="3010"/>
      <c r="L12" s="3010"/>
      <c r="M12" s="3010"/>
      <c r="N12" s="3011"/>
      <c r="O12" s="3102" t="s">
        <v>46</v>
      </c>
      <c r="P12" s="3036"/>
      <c r="Q12" s="3036"/>
      <c r="R12" s="3037"/>
      <c r="S12" s="3246" t="s">
        <v>80</v>
      </c>
      <c r="T12" s="3394" t="s">
        <v>47</v>
      </c>
      <c r="U12" s="3394" t="s">
        <v>678</v>
      </c>
      <c r="V12" s="3703" t="s">
        <v>14</v>
      </c>
      <c r="W12" s="3413" t="s">
        <v>2304</v>
      </c>
      <c r="X12" s="3414"/>
      <c r="Y12" s="221" t="s">
        <v>2456</v>
      </c>
    </row>
    <row r="13" spans="2:25" ht="21.75" customHeight="1" x14ac:dyDescent="0.25">
      <c r="B13" s="3402"/>
      <c r="C13" s="3402"/>
      <c r="D13" s="3401" t="s">
        <v>20</v>
      </c>
      <c r="E13" s="3401" t="s">
        <v>21</v>
      </c>
      <c r="F13" s="3401" t="s">
        <v>692</v>
      </c>
      <c r="G13" s="3401" t="s">
        <v>933</v>
      </c>
      <c r="H13" s="3832" t="s">
        <v>694</v>
      </c>
      <c r="I13" s="3402"/>
      <c r="J13" s="3401" t="s">
        <v>671</v>
      </c>
      <c r="K13" s="3401" t="s">
        <v>111</v>
      </c>
      <c r="L13" s="3401" t="s">
        <v>5</v>
      </c>
      <c r="M13" s="3401" t="s">
        <v>113</v>
      </c>
      <c r="N13" s="3401" t="s">
        <v>6</v>
      </c>
      <c r="O13" s="2999"/>
      <c r="P13" s="3000"/>
      <c r="Q13" s="3000"/>
      <c r="R13" s="3001"/>
      <c r="S13" s="3200"/>
      <c r="T13" s="3403"/>
      <c r="U13" s="3403"/>
      <c r="V13" s="3710"/>
      <c r="W13" s="3394" t="s">
        <v>474</v>
      </c>
      <c r="X13" s="3394" t="s">
        <v>761</v>
      </c>
      <c r="Y13" s="3394" t="s">
        <v>269</v>
      </c>
    </row>
    <row r="14" spans="2:25" ht="21.75" customHeight="1" x14ac:dyDescent="0.25">
      <c r="B14" s="3402"/>
      <c r="C14" s="3402"/>
      <c r="D14" s="3402"/>
      <c r="E14" s="3402"/>
      <c r="F14" s="3402"/>
      <c r="G14" s="3402"/>
      <c r="H14" s="3833"/>
      <c r="I14" s="3402"/>
      <c r="J14" s="3402"/>
      <c r="K14" s="3402"/>
      <c r="L14" s="3402"/>
      <c r="M14" s="3402"/>
      <c r="N14" s="3402"/>
      <c r="O14" s="2999"/>
      <c r="P14" s="3000"/>
      <c r="Q14" s="3000"/>
      <c r="R14" s="3001"/>
      <c r="S14" s="3200"/>
      <c r="T14" s="3403"/>
      <c r="U14" s="3403"/>
      <c r="V14" s="3710"/>
      <c r="W14" s="3395"/>
      <c r="X14" s="3395"/>
      <c r="Y14" s="3395"/>
    </row>
    <row r="15" spans="2:25" ht="28.5" customHeight="1" x14ac:dyDescent="0.25">
      <c r="B15" s="3402"/>
      <c r="C15" s="3402"/>
      <c r="D15" s="3402"/>
      <c r="E15" s="3402"/>
      <c r="F15" s="3402"/>
      <c r="G15" s="3402"/>
      <c r="H15" s="3833"/>
      <c r="I15" s="3402"/>
      <c r="J15" s="3402"/>
      <c r="K15" s="3402"/>
      <c r="L15" s="3402"/>
      <c r="M15" s="3402"/>
      <c r="N15" s="3402"/>
      <c r="O15" s="2999"/>
      <c r="P15" s="3000"/>
      <c r="Q15" s="3000"/>
      <c r="R15" s="3001"/>
      <c r="S15" s="3200"/>
      <c r="T15" s="3403"/>
      <c r="U15" s="3403"/>
      <c r="V15" s="3710"/>
      <c r="W15" s="3395"/>
      <c r="X15" s="3395"/>
      <c r="Y15" s="3395"/>
    </row>
    <row r="16" spans="2:25" ht="15.75" thickBot="1" x14ac:dyDescent="0.3">
      <c r="B16" s="3402"/>
      <c r="C16" s="3402"/>
      <c r="D16" s="3402"/>
      <c r="E16" s="3402"/>
      <c r="F16" s="3402"/>
      <c r="G16" s="3402"/>
      <c r="H16" s="3833"/>
      <c r="I16" s="3402"/>
      <c r="J16" s="3402"/>
      <c r="K16" s="3402"/>
      <c r="L16" s="3402"/>
      <c r="M16" s="3402"/>
      <c r="N16" s="3402"/>
      <c r="O16" s="3121"/>
      <c r="P16" s="3022"/>
      <c r="Q16" s="3022"/>
      <c r="R16" s="3023"/>
      <c r="S16" s="3200"/>
      <c r="T16" s="3478"/>
      <c r="U16" s="3403"/>
      <c r="V16" s="3704"/>
      <c r="W16" s="3395"/>
      <c r="X16" s="3395"/>
      <c r="Y16" s="3395"/>
    </row>
    <row r="17" spans="2:25" ht="15.75" thickBot="1" x14ac:dyDescent="0.3">
      <c r="B17" s="602">
        <v>1</v>
      </c>
      <c r="C17" s="600">
        <v>2</v>
      </c>
      <c r="D17" s="600">
        <v>3</v>
      </c>
      <c r="E17" s="600">
        <v>4</v>
      </c>
      <c r="F17" s="1640">
        <v>5</v>
      </c>
      <c r="G17" s="1637">
        <v>6</v>
      </c>
      <c r="H17" s="97">
        <v>7</v>
      </c>
      <c r="I17" s="97"/>
      <c r="J17" s="1641">
        <v>8</v>
      </c>
      <c r="K17" s="1638">
        <v>9</v>
      </c>
      <c r="L17" s="1636">
        <v>10</v>
      </c>
      <c r="M17" s="1636">
        <v>11</v>
      </c>
      <c r="N17" s="97">
        <v>12</v>
      </c>
      <c r="O17" s="3166">
        <v>13</v>
      </c>
      <c r="P17" s="3719"/>
      <c r="Q17" s="3719"/>
      <c r="R17" s="3167"/>
      <c r="S17" s="1636"/>
      <c r="T17" s="97">
        <v>14</v>
      </c>
      <c r="U17" s="97">
        <v>15</v>
      </c>
      <c r="V17" s="595">
        <v>16</v>
      </c>
      <c r="W17" s="97">
        <v>17</v>
      </c>
      <c r="X17" s="596">
        <v>18</v>
      </c>
      <c r="Y17" s="97">
        <v>19</v>
      </c>
    </row>
    <row r="18" spans="2:25" x14ac:dyDescent="0.25">
      <c r="B18" s="582"/>
      <c r="C18" s="506"/>
      <c r="D18" s="506" t="s">
        <v>679</v>
      </c>
      <c r="E18" s="506" t="s">
        <v>1716</v>
      </c>
      <c r="F18" s="506" t="s">
        <v>1680</v>
      </c>
      <c r="G18" s="412"/>
      <c r="H18" s="412"/>
      <c r="I18" s="570"/>
      <c r="J18" s="785">
        <v>2</v>
      </c>
      <c r="K18" s="435">
        <v>1</v>
      </c>
      <c r="L18" s="435"/>
      <c r="M18" s="435"/>
      <c r="N18" s="436"/>
      <c r="O18" s="3223" t="s">
        <v>963</v>
      </c>
      <c r="P18" s="2993"/>
      <c r="Q18" s="2993"/>
      <c r="R18" s="3224"/>
      <c r="S18" s="772"/>
      <c r="T18" s="572"/>
      <c r="U18" s="767"/>
      <c r="V18" s="767"/>
      <c r="W18" s="1589"/>
      <c r="X18" s="271"/>
      <c r="Y18" s="249"/>
    </row>
    <row r="19" spans="2:25" s="1468" customFormat="1" x14ac:dyDescent="0.25">
      <c r="B19" s="2405"/>
      <c r="C19" s="2323"/>
      <c r="D19" s="2273"/>
      <c r="E19" s="2273"/>
      <c r="F19" s="2273"/>
      <c r="G19" s="2273"/>
      <c r="H19" s="2273"/>
      <c r="I19" s="2274"/>
      <c r="J19" s="2275">
        <v>2</v>
      </c>
      <c r="K19" s="2276">
        <v>1</v>
      </c>
      <c r="L19" s="2276">
        <v>1</v>
      </c>
      <c r="M19" s="2276"/>
      <c r="N19" s="2277"/>
      <c r="O19" s="3387" t="s">
        <v>964</v>
      </c>
      <c r="P19" s="3149"/>
      <c r="Q19" s="3149"/>
      <c r="R19" s="3388"/>
      <c r="S19" s="2336"/>
      <c r="T19" s="2300"/>
      <c r="U19" s="2339"/>
      <c r="V19" s="2335"/>
      <c r="W19" s="2465"/>
      <c r="X19" s="1501"/>
      <c r="Y19" s="1501"/>
    </row>
    <row r="20" spans="2:25" s="1468" customFormat="1" x14ac:dyDescent="0.25">
      <c r="B20" s="2405"/>
      <c r="C20" s="2323"/>
      <c r="D20" s="2273"/>
      <c r="E20" s="2273"/>
      <c r="F20" s="2273"/>
      <c r="G20" s="2273"/>
      <c r="H20" s="2273"/>
      <c r="I20" s="2274"/>
      <c r="J20" s="2275" t="s">
        <v>675</v>
      </c>
      <c r="K20" s="2276" t="s">
        <v>677</v>
      </c>
      <c r="L20" s="2276" t="s">
        <v>677</v>
      </c>
      <c r="M20" s="2276" t="s">
        <v>675</v>
      </c>
      <c r="N20" s="2429"/>
      <c r="O20" s="3387" t="s">
        <v>1364</v>
      </c>
      <c r="P20" s="3149"/>
      <c r="Q20" s="3149"/>
      <c r="R20" s="3388"/>
      <c r="S20" s="2476"/>
      <c r="T20" s="2339"/>
      <c r="U20" s="2335"/>
      <c r="V20" s="2335"/>
      <c r="W20" s="2465"/>
      <c r="X20" s="1501"/>
      <c r="Y20" s="1501"/>
    </row>
    <row r="21" spans="2:25" s="1468" customFormat="1" ht="15.75" thickBot="1" x14ac:dyDescent="0.3">
      <c r="B21" s="2410" t="s">
        <v>53</v>
      </c>
      <c r="C21" s="2276"/>
      <c r="D21" s="2273"/>
      <c r="E21" s="2273"/>
      <c r="F21" s="2273"/>
      <c r="G21" s="2273"/>
      <c r="H21" s="2273"/>
      <c r="I21" s="2274"/>
      <c r="J21" s="2280" t="s">
        <v>675</v>
      </c>
      <c r="K21" s="2281" t="s">
        <v>677</v>
      </c>
      <c r="L21" s="2282" t="s">
        <v>677</v>
      </c>
      <c r="M21" s="2282" t="s">
        <v>675</v>
      </c>
      <c r="N21" s="2283" t="s">
        <v>721</v>
      </c>
      <c r="O21" s="3455" t="s">
        <v>374</v>
      </c>
      <c r="P21" s="3104"/>
      <c r="Q21" s="3104"/>
      <c r="R21" s="3456"/>
      <c r="S21" s="2300" t="s">
        <v>2578</v>
      </c>
      <c r="T21" s="2289" t="s">
        <v>668</v>
      </c>
      <c r="U21" s="2300" t="s">
        <v>1320</v>
      </c>
      <c r="V21" s="2300" t="s">
        <v>1283</v>
      </c>
      <c r="W21" s="1501">
        <v>4550399.88</v>
      </c>
      <c r="X21" s="2465">
        <v>3354264</v>
      </c>
      <c r="Y21" s="1501">
        <v>4550399.88</v>
      </c>
    </row>
    <row r="22" spans="2:25" s="1468" customFormat="1" x14ac:dyDescent="0.25">
      <c r="B22" s="2405"/>
      <c r="C22" s="2276"/>
      <c r="D22" s="2273"/>
      <c r="E22" s="2273"/>
      <c r="F22" s="2273"/>
      <c r="G22" s="2273"/>
      <c r="H22" s="2273"/>
      <c r="I22" s="2274"/>
      <c r="J22" s="2275" t="s">
        <v>675</v>
      </c>
      <c r="K22" s="2276" t="s">
        <v>677</v>
      </c>
      <c r="L22" s="2276" t="s">
        <v>677</v>
      </c>
      <c r="M22" s="2276" t="s">
        <v>722</v>
      </c>
      <c r="N22" s="2277"/>
      <c r="O22" s="3574" t="s">
        <v>1252</v>
      </c>
      <c r="P22" s="3546"/>
      <c r="Q22" s="3546"/>
      <c r="R22" s="3575"/>
      <c r="S22" s="2336"/>
      <c r="T22" s="2289"/>
      <c r="U22" s="2337"/>
      <c r="V22" s="2335"/>
      <c r="W22" s="1501"/>
      <c r="X22" s="2465"/>
      <c r="Y22" s="1501"/>
    </row>
    <row r="23" spans="2:25" s="1468" customFormat="1" x14ac:dyDescent="0.25">
      <c r="B23" s="2410" t="s">
        <v>53</v>
      </c>
      <c r="C23" s="2276"/>
      <c r="D23" s="2273"/>
      <c r="E23" s="2273"/>
      <c r="F23" s="2273"/>
      <c r="G23" s="2273"/>
      <c r="H23" s="2273"/>
      <c r="I23" s="2274"/>
      <c r="J23" s="2280" t="s">
        <v>675</v>
      </c>
      <c r="K23" s="2281" t="s">
        <v>677</v>
      </c>
      <c r="L23" s="2282" t="s">
        <v>677</v>
      </c>
      <c r="M23" s="2282" t="s">
        <v>722</v>
      </c>
      <c r="N23" s="2283" t="s">
        <v>598</v>
      </c>
      <c r="O23" s="3387" t="s">
        <v>724</v>
      </c>
      <c r="P23" s="3149"/>
      <c r="Q23" s="3149"/>
      <c r="R23" s="3388"/>
      <c r="S23" s="2300" t="s">
        <v>2578</v>
      </c>
      <c r="T23" s="2289">
        <v>50</v>
      </c>
      <c r="U23" s="2337">
        <v>2006</v>
      </c>
      <c r="V23" s="2335" t="s">
        <v>541</v>
      </c>
      <c r="W23" s="1501">
        <v>547832.56999999995</v>
      </c>
      <c r="X23" s="2465">
        <v>410874.39</v>
      </c>
      <c r="Y23" s="1501">
        <v>547832.59</v>
      </c>
    </row>
    <row r="24" spans="2:25" s="1468" customFormat="1" x14ac:dyDescent="0.25">
      <c r="B24" s="2405"/>
      <c r="C24" s="2276"/>
      <c r="D24" s="2323"/>
      <c r="E24" s="2323"/>
      <c r="F24" s="2323"/>
      <c r="G24" s="2323"/>
      <c r="H24" s="2323"/>
      <c r="I24" s="2290"/>
      <c r="J24" s="2275" t="s">
        <v>675</v>
      </c>
      <c r="K24" s="2276" t="s">
        <v>677</v>
      </c>
      <c r="L24" s="2276" t="s">
        <v>723</v>
      </c>
      <c r="M24" s="2276"/>
      <c r="N24" s="2277"/>
      <c r="O24" s="3387" t="s">
        <v>375</v>
      </c>
      <c r="P24" s="3149"/>
      <c r="Q24" s="3149"/>
      <c r="R24" s="3388"/>
      <c r="S24" s="2336"/>
      <c r="T24" s="2289"/>
      <c r="U24" s="2300"/>
      <c r="V24" s="2335"/>
      <c r="W24" s="1501"/>
      <c r="X24" s="2465"/>
      <c r="Y24" s="1501"/>
    </row>
    <row r="25" spans="2:25" s="1468" customFormat="1" ht="15.75" thickBot="1" x14ac:dyDescent="0.3">
      <c r="B25" s="2405"/>
      <c r="C25" s="2276"/>
      <c r="D25" s="2323"/>
      <c r="E25" s="2323"/>
      <c r="F25" s="2323"/>
      <c r="G25" s="2323"/>
      <c r="H25" s="2323"/>
      <c r="I25" s="2290"/>
      <c r="J25" s="2275" t="s">
        <v>675</v>
      </c>
      <c r="K25" s="2276" t="s">
        <v>677</v>
      </c>
      <c r="L25" s="2276" t="s">
        <v>723</v>
      </c>
      <c r="M25" s="2276" t="s">
        <v>677</v>
      </c>
      <c r="N25" s="2277"/>
      <c r="O25" s="3455" t="s">
        <v>1143</v>
      </c>
      <c r="P25" s="3104"/>
      <c r="Q25" s="3104"/>
      <c r="R25" s="3456"/>
      <c r="S25" s="2336"/>
      <c r="T25" s="2289"/>
      <c r="U25" s="2300"/>
      <c r="V25" s="2335"/>
      <c r="W25" s="1501"/>
      <c r="X25" s="2465"/>
      <c r="Y25" s="1501"/>
    </row>
    <row r="26" spans="2:25" s="1468" customFormat="1" x14ac:dyDescent="0.25">
      <c r="B26" s="2410" t="s">
        <v>53</v>
      </c>
      <c r="C26" s="2276"/>
      <c r="D26" s="2273"/>
      <c r="E26" s="2273"/>
      <c r="F26" s="2273"/>
      <c r="G26" s="2273"/>
      <c r="H26" s="2273"/>
      <c r="I26" s="2274"/>
      <c r="J26" s="2280" t="s">
        <v>675</v>
      </c>
      <c r="K26" s="2281" t="s">
        <v>677</v>
      </c>
      <c r="L26" s="2282" t="s">
        <v>723</v>
      </c>
      <c r="M26" s="2282" t="s">
        <v>677</v>
      </c>
      <c r="N26" s="2283" t="s">
        <v>598</v>
      </c>
      <c r="O26" s="3574" t="s">
        <v>376</v>
      </c>
      <c r="P26" s="3546"/>
      <c r="Q26" s="3546"/>
      <c r="R26" s="3575"/>
      <c r="S26" s="2300" t="s">
        <v>2578</v>
      </c>
      <c r="T26" s="2289" t="s">
        <v>668</v>
      </c>
      <c r="U26" s="2300" t="s">
        <v>1320</v>
      </c>
      <c r="V26" s="2335" t="s">
        <v>1283</v>
      </c>
      <c r="W26" s="1501">
        <v>20000</v>
      </c>
      <c r="X26" s="2465">
        <v>15000</v>
      </c>
      <c r="Y26" s="1501">
        <v>20000</v>
      </c>
    </row>
    <row r="27" spans="2:25" s="1468" customFormat="1" x14ac:dyDescent="0.25">
      <c r="B27" s="2405"/>
      <c r="C27" s="2276"/>
      <c r="D27" s="2273"/>
      <c r="E27" s="2273"/>
      <c r="F27" s="2273"/>
      <c r="G27" s="2273"/>
      <c r="H27" s="2273"/>
      <c r="I27" s="2274"/>
      <c r="J27" s="2275" t="s">
        <v>675</v>
      </c>
      <c r="K27" s="2276" t="s">
        <v>677</v>
      </c>
      <c r="L27" s="2276" t="s">
        <v>723</v>
      </c>
      <c r="M27" s="2276" t="s">
        <v>675</v>
      </c>
      <c r="N27" s="2277"/>
      <c r="O27" s="3387" t="s">
        <v>1356</v>
      </c>
      <c r="P27" s="3149"/>
      <c r="Q27" s="3149"/>
      <c r="R27" s="3388"/>
      <c r="S27" s="2336"/>
      <c r="T27" s="2289"/>
      <c r="U27" s="2337"/>
      <c r="V27" s="2335"/>
      <c r="W27" s="1501"/>
      <c r="X27" s="2465"/>
      <c r="Y27" s="1501"/>
    </row>
    <row r="28" spans="2:25" s="1468" customFormat="1" x14ac:dyDescent="0.25">
      <c r="B28" s="2410" t="s">
        <v>53</v>
      </c>
      <c r="C28" s="2276"/>
      <c r="D28" s="2273"/>
      <c r="E28" s="2273"/>
      <c r="F28" s="2273"/>
      <c r="G28" s="2273"/>
      <c r="H28" s="2273"/>
      <c r="I28" s="2274"/>
      <c r="J28" s="2280" t="s">
        <v>675</v>
      </c>
      <c r="K28" s="2281" t="s">
        <v>677</v>
      </c>
      <c r="L28" s="2282" t="s">
        <v>723</v>
      </c>
      <c r="M28" s="2282" t="s">
        <v>675</v>
      </c>
      <c r="N28" s="2283" t="s">
        <v>598</v>
      </c>
      <c r="O28" s="3387" t="s">
        <v>393</v>
      </c>
      <c r="P28" s="3149"/>
      <c r="Q28" s="3149"/>
      <c r="R28" s="3388"/>
      <c r="S28" s="2300" t="s">
        <v>2578</v>
      </c>
      <c r="T28" s="2289" t="s">
        <v>668</v>
      </c>
      <c r="U28" s="2337" t="s">
        <v>1320</v>
      </c>
      <c r="V28" s="2335" t="s">
        <v>1283</v>
      </c>
      <c r="W28" s="1501">
        <v>30000</v>
      </c>
      <c r="X28" s="2465">
        <v>22500</v>
      </c>
      <c r="Y28" s="1501">
        <v>30000</v>
      </c>
    </row>
    <row r="29" spans="2:25" s="1468" customFormat="1" ht="15.75" thickBot="1" x14ac:dyDescent="0.3">
      <c r="B29" s="2405"/>
      <c r="C29" s="2276"/>
      <c r="D29" s="2273"/>
      <c r="E29" s="2273"/>
      <c r="F29" s="2273"/>
      <c r="G29" s="2273"/>
      <c r="H29" s="2273"/>
      <c r="I29" s="2274"/>
      <c r="J29" s="2275" t="s">
        <v>675</v>
      </c>
      <c r="K29" s="2276" t="s">
        <v>677</v>
      </c>
      <c r="L29" s="2276" t="s">
        <v>723</v>
      </c>
      <c r="M29" s="2276" t="s">
        <v>680</v>
      </c>
      <c r="N29" s="2277"/>
      <c r="O29" s="3455" t="s">
        <v>1357</v>
      </c>
      <c r="P29" s="3104"/>
      <c r="Q29" s="3104"/>
      <c r="R29" s="3456"/>
      <c r="S29" s="2336"/>
      <c r="T29" s="2289"/>
      <c r="U29" s="2337"/>
      <c r="V29" s="2335"/>
      <c r="W29" s="1501"/>
      <c r="X29" s="2465"/>
      <c r="Y29" s="1501"/>
    </row>
    <row r="30" spans="2:25" s="1468" customFormat="1" x14ac:dyDescent="0.25">
      <c r="B30" s="2410" t="s">
        <v>53</v>
      </c>
      <c r="C30" s="2276"/>
      <c r="D30" s="2273"/>
      <c r="E30" s="2273"/>
      <c r="F30" s="2273"/>
      <c r="G30" s="2273"/>
      <c r="H30" s="2273"/>
      <c r="I30" s="2274"/>
      <c r="J30" s="2280" t="s">
        <v>675</v>
      </c>
      <c r="K30" s="2281" t="s">
        <v>677</v>
      </c>
      <c r="L30" s="2282" t="s">
        <v>723</v>
      </c>
      <c r="M30" s="2282" t="s">
        <v>680</v>
      </c>
      <c r="N30" s="2283" t="s">
        <v>598</v>
      </c>
      <c r="O30" s="3574" t="s">
        <v>377</v>
      </c>
      <c r="P30" s="3546"/>
      <c r="Q30" s="3546"/>
      <c r="R30" s="3575"/>
      <c r="S30" s="2300" t="s">
        <v>2578</v>
      </c>
      <c r="T30" s="2289" t="s">
        <v>668</v>
      </c>
      <c r="U30" s="2300" t="s">
        <v>1320</v>
      </c>
      <c r="V30" s="2335" t="s">
        <v>1283</v>
      </c>
      <c r="W30" s="1501">
        <v>10000</v>
      </c>
      <c r="X30" s="2465">
        <v>7500</v>
      </c>
      <c r="Y30" s="1501">
        <v>10000</v>
      </c>
    </row>
    <row r="31" spans="2:25" s="1468" customFormat="1" x14ac:dyDescent="0.25">
      <c r="B31" s="2405"/>
      <c r="C31" s="2276"/>
      <c r="D31" s="2273"/>
      <c r="E31" s="2273"/>
      <c r="F31" s="2273"/>
      <c r="G31" s="2273"/>
      <c r="H31" s="2273"/>
      <c r="I31" s="2274"/>
      <c r="J31" s="2275" t="s">
        <v>675</v>
      </c>
      <c r="K31" s="2276" t="s">
        <v>677</v>
      </c>
      <c r="L31" s="2276" t="s">
        <v>723</v>
      </c>
      <c r="M31" s="2276" t="s">
        <v>722</v>
      </c>
      <c r="N31" s="2277"/>
      <c r="O31" s="3387" t="s">
        <v>966</v>
      </c>
      <c r="P31" s="3149"/>
      <c r="Q31" s="3149"/>
      <c r="R31" s="3388"/>
      <c r="S31" s="2336"/>
      <c r="T31" s="2289"/>
      <c r="U31" s="2300"/>
      <c r="V31" s="2335"/>
      <c r="W31" s="1501"/>
      <c r="X31" s="2465"/>
      <c r="Y31" s="1501"/>
    </row>
    <row r="32" spans="2:25" s="1468" customFormat="1" x14ac:dyDescent="0.25">
      <c r="B32" s="2410" t="s">
        <v>53</v>
      </c>
      <c r="C32" s="2276"/>
      <c r="D32" s="2273"/>
      <c r="E32" s="2273"/>
      <c r="F32" s="2273"/>
      <c r="G32" s="2273"/>
      <c r="H32" s="2273"/>
      <c r="I32" s="2274"/>
      <c r="J32" s="2280" t="s">
        <v>675</v>
      </c>
      <c r="K32" s="2281" t="s">
        <v>677</v>
      </c>
      <c r="L32" s="2282" t="s">
        <v>723</v>
      </c>
      <c r="M32" s="2282" t="s">
        <v>722</v>
      </c>
      <c r="N32" s="2283" t="s">
        <v>598</v>
      </c>
      <c r="O32" s="3387" t="s">
        <v>1886</v>
      </c>
      <c r="P32" s="3149"/>
      <c r="Q32" s="3149"/>
      <c r="R32" s="3388"/>
      <c r="S32" s="2300" t="s">
        <v>2578</v>
      </c>
      <c r="T32" s="2289" t="s">
        <v>668</v>
      </c>
      <c r="U32" s="2300" t="s">
        <v>1320</v>
      </c>
      <c r="V32" s="2335" t="s">
        <v>1283</v>
      </c>
      <c r="W32" s="1501"/>
      <c r="X32" s="2465"/>
      <c r="Y32" s="1501"/>
    </row>
    <row r="33" spans="1:154" s="1468" customFormat="1" ht="15.75" thickBot="1" x14ac:dyDescent="0.3">
      <c r="B33" s="2405"/>
      <c r="C33" s="2276"/>
      <c r="D33" s="2273"/>
      <c r="E33" s="2273"/>
      <c r="F33" s="2273"/>
      <c r="G33" s="2273"/>
      <c r="H33" s="2273"/>
      <c r="I33" s="2274"/>
      <c r="J33" s="2275" t="s">
        <v>675</v>
      </c>
      <c r="K33" s="2276" t="s">
        <v>675</v>
      </c>
      <c r="L33" s="2276"/>
      <c r="M33" s="2276"/>
      <c r="N33" s="2277"/>
      <c r="O33" s="3455" t="s">
        <v>733</v>
      </c>
      <c r="P33" s="3104"/>
      <c r="Q33" s="3104"/>
      <c r="R33" s="3456"/>
      <c r="S33" s="2336"/>
      <c r="T33" s="2289"/>
      <c r="U33" s="2300"/>
      <c r="V33" s="2335"/>
      <c r="W33" s="1501"/>
      <c r="X33" s="2465"/>
      <c r="Y33" s="1501"/>
    </row>
    <row r="34" spans="1:154" s="1468" customFormat="1" x14ac:dyDescent="0.25">
      <c r="B34" s="2405"/>
      <c r="C34" s="2276"/>
      <c r="D34" s="2273"/>
      <c r="E34" s="2273"/>
      <c r="F34" s="2273"/>
      <c r="G34" s="2273"/>
      <c r="H34" s="2273"/>
      <c r="I34" s="2274"/>
      <c r="J34" s="2275" t="s">
        <v>675</v>
      </c>
      <c r="K34" s="2276" t="s">
        <v>675</v>
      </c>
      <c r="L34" s="2276" t="s">
        <v>677</v>
      </c>
      <c r="M34" s="2276"/>
      <c r="N34" s="2277"/>
      <c r="O34" s="3574" t="s">
        <v>967</v>
      </c>
      <c r="P34" s="3546"/>
      <c r="Q34" s="3546"/>
      <c r="R34" s="3575"/>
      <c r="S34" s="2336"/>
      <c r="T34" s="2289"/>
      <c r="U34" s="2337"/>
      <c r="V34" s="2335"/>
      <c r="W34" s="1501"/>
      <c r="X34" s="2465"/>
      <c r="Y34" s="1501"/>
    </row>
    <row r="35" spans="1:154" s="1468" customFormat="1" x14ac:dyDescent="0.25">
      <c r="B35" s="2405"/>
      <c r="C35" s="2276"/>
      <c r="D35" s="2273"/>
      <c r="E35" s="2273"/>
      <c r="F35" s="2273"/>
      <c r="G35" s="2273"/>
      <c r="H35" s="2273"/>
      <c r="I35" s="2274"/>
      <c r="J35" s="2275" t="s">
        <v>675</v>
      </c>
      <c r="K35" s="2276" t="s">
        <v>675</v>
      </c>
      <c r="L35" s="2276" t="s">
        <v>677</v>
      </c>
      <c r="M35" s="2276" t="s">
        <v>680</v>
      </c>
      <c r="N35" s="2277"/>
      <c r="O35" s="3387" t="s">
        <v>157</v>
      </c>
      <c r="P35" s="3149"/>
      <c r="Q35" s="3149"/>
      <c r="R35" s="3388"/>
      <c r="S35" s="2336"/>
      <c r="T35" s="2289"/>
      <c r="U35" s="2337"/>
      <c r="V35" s="2335"/>
      <c r="W35" s="1501"/>
      <c r="X35" s="2465"/>
      <c r="Y35" s="1501"/>
    </row>
    <row r="36" spans="1:154" s="1468" customFormat="1" x14ac:dyDescent="0.25">
      <c r="B36" s="2410" t="s">
        <v>53</v>
      </c>
      <c r="C36" s="2276"/>
      <c r="D36" s="2273"/>
      <c r="E36" s="2273"/>
      <c r="F36" s="2273"/>
      <c r="G36" s="2273"/>
      <c r="H36" s="2273"/>
      <c r="I36" s="2274"/>
      <c r="J36" s="2280" t="s">
        <v>675</v>
      </c>
      <c r="K36" s="2281" t="s">
        <v>675</v>
      </c>
      <c r="L36" s="2282" t="s">
        <v>677</v>
      </c>
      <c r="M36" s="2282" t="s">
        <v>680</v>
      </c>
      <c r="N36" s="2283" t="s">
        <v>598</v>
      </c>
      <c r="O36" s="3387" t="s">
        <v>157</v>
      </c>
      <c r="P36" s="3149"/>
      <c r="Q36" s="3149"/>
      <c r="R36" s="3388"/>
      <c r="S36" s="2300" t="s">
        <v>2578</v>
      </c>
      <c r="T36" s="2289" t="s">
        <v>668</v>
      </c>
      <c r="U36" s="2300" t="s">
        <v>1320</v>
      </c>
      <c r="V36" s="2335" t="s">
        <v>1283</v>
      </c>
      <c r="W36" s="1501">
        <v>5000</v>
      </c>
      <c r="X36" s="2465">
        <v>3750</v>
      </c>
      <c r="Y36" s="1501">
        <v>5000</v>
      </c>
    </row>
    <row r="37" spans="1:154" s="1468" customFormat="1" ht="15.75" thickBot="1" x14ac:dyDescent="0.3">
      <c r="B37" s="2405"/>
      <c r="C37" s="2276"/>
      <c r="D37" s="2273"/>
      <c r="E37" s="2273"/>
      <c r="F37" s="2273"/>
      <c r="G37" s="2273"/>
      <c r="H37" s="2273"/>
      <c r="I37" s="2274"/>
      <c r="J37" s="2275" t="s">
        <v>675</v>
      </c>
      <c r="K37" s="2276" t="s">
        <v>675</v>
      </c>
      <c r="L37" s="2276" t="s">
        <v>680</v>
      </c>
      <c r="M37" s="2276"/>
      <c r="N37" s="2277"/>
      <c r="O37" s="3455" t="s">
        <v>141</v>
      </c>
      <c r="P37" s="3104"/>
      <c r="Q37" s="3104"/>
      <c r="R37" s="3456"/>
      <c r="S37" s="2336"/>
      <c r="T37" s="2289"/>
      <c r="U37" s="2300"/>
      <c r="V37" s="2335"/>
      <c r="W37" s="1501"/>
      <c r="X37" s="2465"/>
      <c r="Y37" s="1501"/>
    </row>
    <row r="38" spans="1:154" s="1468" customFormat="1" x14ac:dyDescent="0.25">
      <c r="B38" s="2405"/>
      <c r="C38" s="2276"/>
      <c r="D38" s="2273"/>
      <c r="E38" s="2273"/>
      <c r="F38" s="2273"/>
      <c r="G38" s="2273"/>
      <c r="H38" s="2273"/>
      <c r="I38" s="2274"/>
      <c r="J38" s="2275" t="s">
        <v>675</v>
      </c>
      <c r="K38" s="2276" t="s">
        <v>675</v>
      </c>
      <c r="L38" s="2276" t="s">
        <v>680</v>
      </c>
      <c r="M38" s="2276" t="s">
        <v>677</v>
      </c>
      <c r="N38" s="2277"/>
      <c r="O38" s="3574" t="s">
        <v>1358</v>
      </c>
      <c r="P38" s="3546"/>
      <c r="Q38" s="3546"/>
      <c r="R38" s="3575"/>
      <c r="S38" s="2336"/>
      <c r="T38" s="2289"/>
      <c r="U38" s="2337"/>
      <c r="V38" s="2335"/>
      <c r="W38" s="1501"/>
      <c r="X38" s="2465"/>
      <c r="Y38" s="1501"/>
    </row>
    <row r="39" spans="1:154" s="1468" customFormat="1" x14ac:dyDescent="0.25">
      <c r="B39" s="2410" t="s">
        <v>68</v>
      </c>
      <c r="C39" s="2276"/>
      <c r="D39" s="2273"/>
      <c r="E39" s="2273"/>
      <c r="F39" s="2273"/>
      <c r="G39" s="2273"/>
      <c r="H39" s="2273"/>
      <c r="I39" s="2274"/>
      <c r="J39" s="2280" t="s">
        <v>675</v>
      </c>
      <c r="K39" s="2281" t="s">
        <v>675</v>
      </c>
      <c r="L39" s="2282" t="s">
        <v>680</v>
      </c>
      <c r="M39" s="2282" t="s">
        <v>677</v>
      </c>
      <c r="N39" s="2283" t="s">
        <v>598</v>
      </c>
      <c r="O39" s="3387" t="s">
        <v>316</v>
      </c>
      <c r="P39" s="3149"/>
      <c r="Q39" s="3149"/>
      <c r="R39" s="3388"/>
      <c r="S39" s="2300" t="s">
        <v>2578</v>
      </c>
      <c r="T39" s="2289" t="s">
        <v>681</v>
      </c>
      <c r="U39" s="2337" t="s">
        <v>1319</v>
      </c>
      <c r="V39" s="2335" t="s">
        <v>875</v>
      </c>
      <c r="W39" s="1501"/>
      <c r="X39" s="2465"/>
      <c r="Y39" s="1501"/>
    </row>
    <row r="40" spans="1:154" s="1468" customFormat="1" x14ac:dyDescent="0.25">
      <c r="B40" s="2405"/>
      <c r="C40" s="2276"/>
      <c r="D40" s="2273"/>
      <c r="E40" s="2273"/>
      <c r="F40" s="2273"/>
      <c r="G40" s="2273"/>
      <c r="H40" s="2273"/>
      <c r="I40" s="2274"/>
      <c r="J40" s="2275" t="s">
        <v>675</v>
      </c>
      <c r="K40" s="2276" t="s">
        <v>675</v>
      </c>
      <c r="L40" s="2276" t="s">
        <v>738</v>
      </c>
      <c r="M40" s="2276"/>
      <c r="N40" s="2277"/>
      <c r="O40" s="3387" t="s">
        <v>968</v>
      </c>
      <c r="P40" s="3149"/>
      <c r="Q40" s="3149"/>
      <c r="R40" s="3388"/>
      <c r="S40" s="2336"/>
      <c r="T40" s="2289"/>
      <c r="U40" s="2337"/>
      <c r="V40" s="2335"/>
      <c r="W40" s="1501"/>
      <c r="X40" s="2465"/>
      <c r="Y40" s="1501"/>
    </row>
    <row r="41" spans="1:154" s="1468" customFormat="1" ht="15.75" thickBot="1" x14ac:dyDescent="0.3">
      <c r="B41" s="2410" t="s">
        <v>53</v>
      </c>
      <c r="C41" s="2276"/>
      <c r="D41" s="2273"/>
      <c r="E41" s="2273"/>
      <c r="F41" s="2273"/>
      <c r="G41" s="2273"/>
      <c r="H41" s="2273"/>
      <c r="I41" s="2274"/>
      <c r="J41" s="2280" t="s">
        <v>675</v>
      </c>
      <c r="K41" s="2281" t="s">
        <v>675</v>
      </c>
      <c r="L41" s="2282" t="s">
        <v>738</v>
      </c>
      <c r="M41" s="2282">
        <v>9</v>
      </c>
      <c r="N41" s="2283"/>
      <c r="O41" s="3455" t="s">
        <v>1887</v>
      </c>
      <c r="P41" s="3104"/>
      <c r="Q41" s="3104"/>
      <c r="R41" s="3456"/>
      <c r="S41" s="2300" t="s">
        <v>2578</v>
      </c>
      <c r="T41" s="2289" t="s">
        <v>668</v>
      </c>
      <c r="U41" s="2300" t="s">
        <v>1320</v>
      </c>
      <c r="V41" s="2335" t="s">
        <v>1283</v>
      </c>
      <c r="W41" s="1501"/>
      <c r="X41" s="2465"/>
      <c r="Y41" s="1501"/>
    </row>
    <row r="42" spans="1:154" s="1468" customFormat="1" x14ac:dyDescent="0.25">
      <c r="B42" s="2405"/>
      <c r="C42" s="2276"/>
      <c r="D42" s="2273"/>
      <c r="E42" s="2273"/>
      <c r="F42" s="2273"/>
      <c r="G42" s="2273"/>
      <c r="H42" s="2273"/>
      <c r="I42" s="2274"/>
      <c r="J42" s="2275" t="s">
        <v>675</v>
      </c>
      <c r="K42" s="2276" t="s">
        <v>680</v>
      </c>
      <c r="L42" s="2276"/>
      <c r="M42" s="2276"/>
      <c r="N42" s="2277"/>
      <c r="O42" s="3574" t="s">
        <v>62</v>
      </c>
      <c r="P42" s="3546"/>
      <c r="Q42" s="3546"/>
      <c r="R42" s="3575"/>
      <c r="S42" s="2336"/>
      <c r="T42" s="2289"/>
      <c r="U42" s="2300"/>
      <c r="V42" s="2335"/>
      <c r="W42" s="1501"/>
      <c r="X42" s="2465"/>
      <c r="Y42" s="1501"/>
    </row>
    <row r="43" spans="1:154" s="1468" customFormat="1" x14ac:dyDescent="0.25">
      <c r="B43" s="2405"/>
      <c r="C43" s="2276"/>
      <c r="D43" s="2273"/>
      <c r="E43" s="2273"/>
      <c r="F43" s="2273"/>
      <c r="G43" s="2273"/>
      <c r="H43" s="2273"/>
      <c r="I43" s="2274"/>
      <c r="J43" s="2275" t="s">
        <v>675</v>
      </c>
      <c r="K43" s="2276" t="s">
        <v>680</v>
      </c>
      <c r="L43" s="2276" t="s">
        <v>677</v>
      </c>
      <c r="M43" s="2276"/>
      <c r="N43" s="2277"/>
      <c r="O43" s="3387" t="s">
        <v>378</v>
      </c>
      <c r="P43" s="3149"/>
      <c r="Q43" s="3149"/>
      <c r="R43" s="3388"/>
      <c r="S43" s="2336"/>
      <c r="T43" s="2289"/>
      <c r="U43" s="2300"/>
      <c r="V43" s="2335"/>
      <c r="W43" s="1501"/>
      <c r="X43" s="2465"/>
      <c r="Y43" s="1501"/>
    </row>
    <row r="44" spans="1:154" s="1468" customFormat="1" x14ac:dyDescent="0.25">
      <c r="B44" s="2405"/>
      <c r="C44" s="2276"/>
      <c r="D44" s="2273"/>
      <c r="E44" s="2273"/>
      <c r="F44" s="2273"/>
      <c r="G44" s="2273"/>
      <c r="H44" s="2273"/>
      <c r="I44" s="2274"/>
      <c r="J44" s="2275" t="s">
        <v>675</v>
      </c>
      <c r="K44" s="2276" t="s">
        <v>680</v>
      </c>
      <c r="L44" s="2276" t="s">
        <v>677</v>
      </c>
      <c r="M44" s="2276" t="s">
        <v>677</v>
      </c>
      <c r="N44" s="2277"/>
      <c r="O44" s="3387" t="s">
        <v>1359</v>
      </c>
      <c r="P44" s="3149"/>
      <c r="Q44" s="3149"/>
      <c r="R44" s="3388"/>
      <c r="S44" s="2336"/>
      <c r="T44" s="2289"/>
      <c r="U44" s="2300"/>
      <c r="V44" s="2335"/>
      <c r="W44" s="1501"/>
      <c r="X44" s="2465"/>
      <c r="Y44" s="1501"/>
    </row>
    <row r="45" spans="1:154" s="1468" customFormat="1" ht="15.75" thickBot="1" x14ac:dyDescent="0.3">
      <c r="B45" s="2410" t="s">
        <v>53</v>
      </c>
      <c r="C45" s="2276"/>
      <c r="D45" s="2273"/>
      <c r="E45" s="2273"/>
      <c r="F45" s="2273"/>
      <c r="G45" s="2273"/>
      <c r="H45" s="2273"/>
      <c r="I45" s="2274"/>
      <c r="J45" s="2280" t="s">
        <v>675</v>
      </c>
      <c r="K45" s="2281" t="s">
        <v>680</v>
      </c>
      <c r="L45" s="2282" t="s">
        <v>677</v>
      </c>
      <c r="M45" s="2282">
        <v>1</v>
      </c>
      <c r="N45" s="2283" t="s">
        <v>598</v>
      </c>
      <c r="O45" s="3455" t="s">
        <v>379</v>
      </c>
      <c r="P45" s="3104"/>
      <c r="Q45" s="3104"/>
      <c r="R45" s="3456"/>
      <c r="S45" s="2300" t="s">
        <v>2578</v>
      </c>
      <c r="T45" s="2289" t="s">
        <v>668</v>
      </c>
      <c r="U45" s="2300" t="s">
        <v>1320</v>
      </c>
      <c r="V45" s="2335" t="s">
        <v>1283</v>
      </c>
      <c r="W45" s="1501">
        <v>10000</v>
      </c>
      <c r="X45" s="2465">
        <v>7500</v>
      </c>
      <c r="Y45" s="1501">
        <v>10000</v>
      </c>
    </row>
    <row r="46" spans="1:154" s="1888" customFormat="1" ht="15.75" thickBot="1" x14ac:dyDescent="0.3">
      <c r="A46" s="1468"/>
      <c r="B46" s="3415" t="s">
        <v>1</v>
      </c>
      <c r="C46" s="3416"/>
      <c r="D46" s="3416"/>
      <c r="E46" s="3416"/>
      <c r="F46" s="3416"/>
      <c r="G46" s="3416"/>
      <c r="H46" s="3416"/>
      <c r="I46" s="3416"/>
      <c r="J46" s="3416"/>
      <c r="K46" s="3416"/>
      <c r="L46" s="3416"/>
      <c r="M46" s="3416"/>
      <c r="N46" s="3416"/>
      <c r="O46" s="3416"/>
      <c r="P46" s="3416"/>
      <c r="Q46" s="3416"/>
      <c r="R46" s="3416"/>
      <c r="S46" s="3416"/>
      <c r="T46" s="3416"/>
      <c r="U46" s="3416"/>
      <c r="V46" s="3417"/>
      <c r="W46" s="2573">
        <f>SUM(W21:W45)</f>
        <v>5173232.45</v>
      </c>
      <c r="X46" s="1889">
        <f>SUM(X20:X45)</f>
        <v>3821388.39</v>
      </c>
      <c r="Y46" s="2573">
        <f>SUM(Y18:Y45)</f>
        <v>5173232.47</v>
      </c>
      <c r="Z46" s="1468"/>
      <c r="AA46" s="1468"/>
      <c r="AB46" s="1468"/>
      <c r="AC46" s="1468"/>
      <c r="AD46" s="1468"/>
      <c r="AE46" s="1468"/>
      <c r="AF46" s="1468"/>
      <c r="AG46" s="1468"/>
      <c r="AH46" s="1468"/>
      <c r="AI46" s="1468"/>
      <c r="AJ46" s="1468"/>
      <c r="AK46" s="1468"/>
      <c r="AL46" s="1468"/>
      <c r="AM46" s="1468"/>
      <c r="AN46" s="1468"/>
      <c r="AO46" s="1468"/>
      <c r="AP46" s="1468"/>
      <c r="AQ46" s="1468"/>
      <c r="AR46" s="1468"/>
      <c r="AS46" s="1468"/>
      <c r="AT46" s="1468"/>
      <c r="AU46" s="1468"/>
      <c r="AV46" s="1468"/>
      <c r="AW46" s="1468"/>
      <c r="AX46" s="1468"/>
      <c r="AY46" s="1468"/>
      <c r="AZ46" s="1468"/>
      <c r="BA46" s="1468"/>
      <c r="BB46" s="1468"/>
      <c r="BC46" s="1468"/>
      <c r="BD46" s="1468"/>
      <c r="BE46" s="1468"/>
      <c r="BF46" s="1468"/>
      <c r="BG46" s="1468"/>
      <c r="BH46" s="1468"/>
      <c r="BI46" s="1468"/>
      <c r="BJ46" s="1468"/>
      <c r="BK46" s="1468"/>
      <c r="BL46" s="1468"/>
      <c r="BM46" s="1468"/>
      <c r="BN46" s="1468"/>
      <c r="BO46" s="1468"/>
      <c r="BP46" s="1468"/>
      <c r="BQ46" s="1468"/>
      <c r="BR46" s="1468"/>
      <c r="BS46" s="1468"/>
      <c r="BT46" s="1468"/>
      <c r="BU46" s="1468"/>
      <c r="BV46" s="1468"/>
      <c r="BW46" s="1468"/>
      <c r="BX46" s="1468"/>
      <c r="BY46" s="1468"/>
      <c r="BZ46" s="1468"/>
      <c r="CA46" s="1468"/>
      <c r="CB46" s="1468"/>
      <c r="CC46" s="1468"/>
      <c r="CD46" s="1468"/>
      <c r="CE46" s="1468"/>
      <c r="CF46" s="1468"/>
      <c r="CG46" s="1468"/>
      <c r="CH46" s="1468"/>
      <c r="CI46" s="1468"/>
      <c r="CJ46" s="1468"/>
      <c r="CK46" s="1468"/>
      <c r="CL46" s="1468"/>
      <c r="CM46" s="1468"/>
      <c r="CN46" s="1468"/>
      <c r="CO46" s="1468"/>
      <c r="CP46" s="1468"/>
      <c r="CQ46" s="1468"/>
      <c r="CR46" s="1468"/>
      <c r="CS46" s="1468"/>
      <c r="CT46" s="1468"/>
      <c r="CU46" s="1468"/>
      <c r="CV46" s="1468"/>
      <c r="CW46" s="1468"/>
      <c r="CX46" s="1468"/>
      <c r="CY46" s="1468"/>
      <c r="CZ46" s="1468"/>
      <c r="DA46" s="1468"/>
      <c r="DB46" s="1468"/>
      <c r="DC46" s="1468"/>
      <c r="DD46" s="1468"/>
      <c r="DE46" s="1468"/>
      <c r="DF46" s="1468"/>
      <c r="DG46" s="1468"/>
      <c r="DH46" s="1468"/>
      <c r="DI46" s="1468"/>
      <c r="DJ46" s="1468"/>
      <c r="DK46" s="1468"/>
      <c r="DL46" s="1468"/>
      <c r="DM46" s="1468"/>
      <c r="DN46" s="1468"/>
      <c r="DO46" s="1468"/>
      <c r="DP46" s="1468"/>
      <c r="DQ46" s="1468"/>
      <c r="DR46" s="1468"/>
      <c r="DS46" s="1468"/>
      <c r="DT46" s="1468"/>
      <c r="DU46" s="1468"/>
      <c r="DV46" s="1468"/>
      <c r="DW46" s="1468"/>
      <c r="DX46" s="1468"/>
      <c r="DY46" s="1468"/>
      <c r="DZ46" s="1468"/>
      <c r="EA46" s="1468"/>
      <c r="EB46" s="1468"/>
      <c r="EC46" s="1468"/>
      <c r="ED46" s="1468"/>
      <c r="EE46" s="1468"/>
      <c r="EF46" s="1468"/>
      <c r="EG46" s="1468"/>
      <c r="EH46" s="1468"/>
      <c r="EI46" s="1468"/>
      <c r="EJ46" s="1468"/>
      <c r="EK46" s="1468"/>
      <c r="EL46" s="1468"/>
      <c r="EM46" s="1468"/>
      <c r="EN46" s="1468"/>
      <c r="EO46" s="1468"/>
      <c r="EP46" s="1468"/>
      <c r="EQ46" s="1468"/>
      <c r="ER46" s="1468"/>
      <c r="ES46" s="1468"/>
      <c r="ET46" s="1468"/>
      <c r="EU46" s="1468"/>
      <c r="EV46" s="1468"/>
      <c r="EW46" s="1468"/>
      <c r="EX46" s="1468"/>
    </row>
    <row r="47" spans="1:154" x14ac:dyDescent="0.25">
      <c r="B47" s="6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61"/>
      <c r="Z47" s="1468"/>
      <c r="AA47" s="1468"/>
      <c r="AB47" s="1468"/>
      <c r="AC47" s="1468"/>
      <c r="AD47" s="1468"/>
      <c r="AE47" s="1468"/>
      <c r="AF47" s="1468"/>
      <c r="AG47" s="1468"/>
      <c r="AH47" s="1468"/>
      <c r="AI47" s="1468"/>
      <c r="AJ47" s="1468"/>
      <c r="AK47" s="1468"/>
      <c r="AL47" s="1468"/>
      <c r="AM47" s="1468"/>
      <c r="AN47" s="1468"/>
      <c r="AO47" s="1468"/>
      <c r="AP47" s="1468"/>
      <c r="AQ47" s="1468"/>
      <c r="AR47" s="1468"/>
      <c r="AS47" s="1468"/>
      <c r="AT47" s="1468"/>
      <c r="AU47" s="1468"/>
      <c r="AV47" s="1468"/>
      <c r="AW47" s="1468"/>
      <c r="AX47" s="1468"/>
      <c r="AY47" s="1468"/>
      <c r="AZ47" s="1468"/>
      <c r="BA47" s="1468"/>
      <c r="BB47" s="1468"/>
      <c r="BC47" s="1468"/>
      <c r="BD47" s="1468"/>
      <c r="BE47" s="1468"/>
      <c r="BF47" s="1468"/>
      <c r="BG47" s="1468"/>
      <c r="BH47" s="1468"/>
      <c r="BI47" s="1468"/>
      <c r="BJ47" s="1468"/>
      <c r="BK47" s="1468"/>
      <c r="BL47" s="1468"/>
      <c r="BM47" s="1468"/>
      <c r="BN47" s="1468"/>
      <c r="BO47" s="1468"/>
      <c r="BP47" s="1468"/>
      <c r="BQ47" s="1468"/>
      <c r="BR47" s="1468"/>
      <c r="BS47" s="1468"/>
      <c r="BT47" s="1468"/>
      <c r="BU47" s="1468"/>
      <c r="BV47" s="1468"/>
      <c r="BW47" s="1468"/>
      <c r="BX47" s="1468"/>
      <c r="BY47" s="1468"/>
      <c r="BZ47" s="1468"/>
      <c r="CA47" s="1468"/>
      <c r="CB47" s="1468"/>
      <c r="CC47" s="1468"/>
      <c r="CD47" s="1468"/>
      <c r="CE47" s="1468"/>
      <c r="CF47" s="1468"/>
      <c r="CG47" s="1468"/>
      <c r="CH47" s="1468"/>
      <c r="CI47" s="1468"/>
      <c r="CJ47" s="1468"/>
      <c r="CK47" s="1468"/>
      <c r="CL47" s="1468"/>
      <c r="CM47" s="1468"/>
      <c r="CN47" s="1468"/>
      <c r="CO47" s="1468"/>
      <c r="CP47" s="1468"/>
      <c r="CQ47" s="1468"/>
      <c r="CR47" s="1468"/>
      <c r="CS47" s="1468"/>
      <c r="CT47" s="1468"/>
      <c r="CU47" s="1468"/>
      <c r="CV47" s="1468"/>
      <c r="CW47" s="1468"/>
      <c r="CX47" s="1468"/>
      <c r="CY47" s="1468"/>
      <c r="CZ47" s="1468"/>
      <c r="DA47" s="1468"/>
      <c r="DB47" s="1468"/>
      <c r="DC47" s="1468"/>
      <c r="DD47" s="1468"/>
      <c r="DE47" s="1468"/>
      <c r="DF47" s="1468"/>
      <c r="DG47" s="1468"/>
      <c r="DH47" s="1468"/>
      <c r="DI47" s="1468"/>
      <c r="DJ47" s="1468"/>
      <c r="DK47" s="1468"/>
      <c r="DL47" s="1468"/>
      <c r="DM47" s="1468"/>
      <c r="DN47" s="1468"/>
      <c r="DO47" s="1468"/>
      <c r="DP47" s="1468"/>
      <c r="DQ47" s="1468"/>
      <c r="DR47" s="1468"/>
      <c r="DS47" s="1468"/>
      <c r="DT47" s="1468"/>
      <c r="DU47" s="1468"/>
      <c r="DV47" s="1468"/>
      <c r="DW47" s="1468"/>
      <c r="DX47" s="1468"/>
      <c r="DY47" s="1468"/>
      <c r="DZ47" s="1468"/>
      <c r="EA47" s="1468"/>
      <c r="EB47" s="1468"/>
      <c r="EC47" s="1468"/>
      <c r="ED47" s="1468"/>
      <c r="EE47" s="1468"/>
      <c r="EF47" s="1468"/>
      <c r="EG47" s="1468"/>
      <c r="EH47" s="1468"/>
      <c r="EI47" s="1468"/>
      <c r="EJ47" s="1468"/>
      <c r="EK47" s="1468"/>
      <c r="EL47" s="1468"/>
      <c r="EM47" s="1468"/>
      <c r="EN47" s="1468"/>
      <c r="EO47" s="1468"/>
      <c r="EP47" s="1468"/>
      <c r="EQ47" s="1468"/>
      <c r="ER47" s="1468"/>
      <c r="ES47" s="1468"/>
      <c r="ET47" s="1468"/>
      <c r="EU47" s="1468"/>
      <c r="EV47" s="1468"/>
      <c r="EW47" s="1468"/>
      <c r="EX47" s="1468"/>
    </row>
    <row r="48" spans="1:154" x14ac:dyDescent="0.25">
      <c r="B48" s="5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62"/>
      <c r="Z48" s="1468"/>
      <c r="AA48" s="1468"/>
      <c r="AB48" s="1468"/>
      <c r="AC48" s="1468"/>
      <c r="AD48" s="1468"/>
      <c r="AE48" s="1468"/>
      <c r="AF48" s="1468"/>
      <c r="AG48" s="1468"/>
      <c r="AH48" s="1468"/>
      <c r="AI48" s="1468"/>
      <c r="AJ48" s="1468"/>
      <c r="AK48" s="1468"/>
      <c r="AL48" s="1468"/>
      <c r="AM48" s="1468"/>
      <c r="AN48" s="1468"/>
      <c r="AO48" s="1468"/>
      <c r="AP48" s="1468"/>
      <c r="AQ48" s="1468"/>
      <c r="AR48" s="1468"/>
      <c r="AS48" s="1468"/>
      <c r="AT48" s="1468"/>
      <c r="AU48" s="1468"/>
      <c r="AV48" s="1468"/>
      <c r="AW48" s="1468"/>
      <c r="AX48" s="1468"/>
      <c r="AY48" s="1468"/>
      <c r="AZ48" s="1468"/>
      <c r="BA48" s="1468"/>
      <c r="BB48" s="1468"/>
      <c r="BC48" s="1468"/>
      <c r="BD48" s="1468"/>
      <c r="BE48" s="1468"/>
      <c r="BF48" s="1468"/>
      <c r="BG48" s="1468"/>
      <c r="BH48" s="1468"/>
      <c r="BI48" s="1468"/>
      <c r="BJ48" s="1468"/>
      <c r="BK48" s="1468"/>
      <c r="BL48" s="1468"/>
      <c r="BM48" s="1468"/>
      <c r="BN48" s="1468"/>
      <c r="BO48" s="1468"/>
      <c r="BP48" s="1468"/>
      <c r="BQ48" s="1468"/>
      <c r="BR48" s="1468"/>
      <c r="BS48" s="1468"/>
      <c r="BT48" s="1468"/>
      <c r="BU48" s="1468"/>
      <c r="BV48" s="1468"/>
      <c r="BW48" s="1468"/>
      <c r="BX48" s="1468"/>
      <c r="BY48" s="1468"/>
      <c r="BZ48" s="1468"/>
      <c r="CA48" s="1468"/>
      <c r="CB48" s="1468"/>
      <c r="CC48" s="1468"/>
      <c r="CD48" s="1468"/>
      <c r="CE48" s="1468"/>
      <c r="CF48" s="1468"/>
      <c r="CG48" s="1468"/>
      <c r="CH48" s="1468"/>
      <c r="CI48" s="1468"/>
      <c r="CJ48" s="1468"/>
      <c r="CK48" s="1468"/>
      <c r="CL48" s="1468"/>
      <c r="CM48" s="1468"/>
      <c r="CN48" s="1468"/>
      <c r="CO48" s="1468"/>
      <c r="CP48" s="1468"/>
      <c r="CQ48" s="1468"/>
      <c r="CR48" s="1468"/>
      <c r="CS48" s="1468"/>
      <c r="CT48" s="1468"/>
      <c r="CU48" s="1468"/>
      <c r="CV48" s="1468"/>
      <c r="CW48" s="1468"/>
      <c r="CX48" s="1468"/>
      <c r="CY48" s="1468"/>
      <c r="CZ48" s="1468"/>
      <c r="DA48" s="1468"/>
      <c r="DB48" s="1468"/>
      <c r="DC48" s="1468"/>
      <c r="DD48" s="1468"/>
      <c r="DE48" s="1468"/>
      <c r="DF48" s="1468"/>
      <c r="DG48" s="1468"/>
      <c r="DH48" s="1468"/>
      <c r="DI48" s="1468"/>
      <c r="DJ48" s="1468"/>
      <c r="DK48" s="1468"/>
      <c r="DL48" s="1468"/>
      <c r="DM48" s="1468"/>
      <c r="DN48" s="1468"/>
      <c r="DO48" s="1468"/>
      <c r="DP48" s="1468"/>
      <c r="DQ48" s="1468"/>
      <c r="DR48" s="1468"/>
      <c r="DS48" s="1468"/>
      <c r="DT48" s="1468"/>
      <c r="DU48" s="1468"/>
      <c r="DV48" s="1468"/>
      <c r="DW48" s="1468"/>
      <c r="DX48" s="1468"/>
      <c r="DY48" s="1468"/>
      <c r="DZ48" s="1468"/>
      <c r="EA48" s="1468"/>
      <c r="EB48" s="1468"/>
      <c r="EC48" s="1468"/>
      <c r="ED48" s="1468"/>
      <c r="EE48" s="1468"/>
      <c r="EF48" s="1468"/>
      <c r="EG48" s="1468"/>
      <c r="EH48" s="1468"/>
      <c r="EI48" s="1468"/>
      <c r="EJ48" s="1468"/>
      <c r="EK48" s="1468"/>
      <c r="EL48" s="1468"/>
      <c r="EM48" s="1468"/>
      <c r="EN48" s="1468"/>
      <c r="EO48" s="1468"/>
      <c r="EP48" s="1468"/>
      <c r="EQ48" s="1468"/>
      <c r="ER48" s="1468"/>
      <c r="ES48" s="1468"/>
      <c r="ET48" s="1468"/>
      <c r="EU48" s="1468"/>
      <c r="EV48" s="1468"/>
      <c r="EW48" s="1468"/>
      <c r="EX48" s="1468"/>
    </row>
    <row r="49" spans="2:154" x14ac:dyDescent="0.25">
      <c r="B49" s="5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62"/>
      <c r="Z49" s="1468"/>
      <c r="AA49" s="1468"/>
      <c r="AB49" s="1468"/>
      <c r="AC49" s="1468"/>
      <c r="AD49" s="1468"/>
      <c r="AE49" s="1468"/>
      <c r="AF49" s="1468"/>
      <c r="AG49" s="1468"/>
      <c r="AH49" s="1468"/>
      <c r="AI49" s="1468"/>
      <c r="AJ49" s="1468"/>
      <c r="AK49" s="1468"/>
      <c r="AL49" s="1468"/>
      <c r="AM49" s="1468"/>
      <c r="AN49" s="1468"/>
      <c r="AO49" s="1468"/>
      <c r="AP49" s="1468"/>
      <c r="AQ49" s="1468"/>
      <c r="AR49" s="1468"/>
      <c r="AS49" s="1468"/>
      <c r="AT49" s="1468"/>
      <c r="AU49" s="1468"/>
      <c r="AV49" s="1468"/>
      <c r="AW49" s="1468"/>
      <c r="AX49" s="1468"/>
      <c r="AY49" s="1468"/>
      <c r="AZ49" s="1468"/>
      <c r="BA49" s="1468"/>
      <c r="BB49" s="1468"/>
      <c r="BC49" s="1468"/>
      <c r="BD49" s="1468"/>
      <c r="BE49" s="1468"/>
      <c r="BF49" s="1468"/>
      <c r="BG49" s="1468"/>
      <c r="BH49" s="1468"/>
      <c r="BI49" s="1468"/>
      <c r="BJ49" s="1468"/>
      <c r="BK49" s="1468"/>
      <c r="BL49" s="1468"/>
      <c r="BM49" s="1468"/>
      <c r="BN49" s="1468"/>
      <c r="BO49" s="1468"/>
      <c r="BP49" s="1468"/>
      <c r="BQ49" s="1468"/>
      <c r="BR49" s="1468"/>
      <c r="BS49" s="1468"/>
      <c r="BT49" s="1468"/>
      <c r="BU49" s="1468"/>
      <c r="BV49" s="1468"/>
      <c r="BW49" s="1468"/>
      <c r="BX49" s="1468"/>
      <c r="BY49" s="1468"/>
      <c r="BZ49" s="1468"/>
      <c r="CA49" s="1468"/>
      <c r="CB49" s="1468"/>
      <c r="CC49" s="1468"/>
      <c r="CD49" s="1468"/>
      <c r="CE49" s="1468"/>
      <c r="CF49" s="1468"/>
      <c r="CG49" s="1468"/>
      <c r="CH49" s="1468"/>
      <c r="CI49" s="1468"/>
      <c r="CJ49" s="1468"/>
      <c r="CK49" s="1468"/>
      <c r="CL49" s="1468"/>
      <c r="CM49" s="1468"/>
      <c r="CN49" s="1468"/>
      <c r="CO49" s="1468"/>
      <c r="CP49" s="1468"/>
      <c r="CQ49" s="1468"/>
      <c r="CR49" s="1468"/>
      <c r="CS49" s="1468"/>
      <c r="CT49" s="1468"/>
      <c r="CU49" s="1468"/>
      <c r="CV49" s="1468"/>
      <c r="CW49" s="1468"/>
      <c r="CX49" s="1468"/>
      <c r="CY49" s="1468"/>
      <c r="CZ49" s="1468"/>
      <c r="DA49" s="1468"/>
      <c r="DB49" s="1468"/>
      <c r="DC49" s="1468"/>
      <c r="DD49" s="1468"/>
      <c r="DE49" s="1468"/>
      <c r="DF49" s="1468"/>
      <c r="DG49" s="1468"/>
      <c r="DH49" s="1468"/>
      <c r="DI49" s="1468"/>
      <c r="DJ49" s="1468"/>
      <c r="DK49" s="1468"/>
      <c r="DL49" s="1468"/>
      <c r="DM49" s="1468"/>
      <c r="DN49" s="1468"/>
      <c r="DO49" s="1468"/>
      <c r="DP49" s="1468"/>
      <c r="DQ49" s="1468"/>
      <c r="DR49" s="1468"/>
      <c r="DS49" s="1468"/>
      <c r="DT49" s="1468"/>
      <c r="DU49" s="1468"/>
      <c r="DV49" s="1468"/>
      <c r="DW49" s="1468"/>
      <c r="DX49" s="1468"/>
      <c r="DY49" s="1468"/>
      <c r="DZ49" s="1468"/>
      <c r="EA49" s="1468"/>
      <c r="EB49" s="1468"/>
      <c r="EC49" s="1468"/>
      <c r="ED49" s="1468"/>
      <c r="EE49" s="1468"/>
      <c r="EF49" s="1468"/>
      <c r="EG49" s="1468"/>
      <c r="EH49" s="1468"/>
      <c r="EI49" s="1468"/>
      <c r="EJ49" s="1468"/>
      <c r="EK49" s="1468"/>
      <c r="EL49" s="1468"/>
      <c r="EM49" s="1468"/>
      <c r="EN49" s="1468"/>
      <c r="EO49" s="1468"/>
      <c r="EP49" s="1468"/>
      <c r="EQ49" s="1468"/>
      <c r="ER49" s="1468"/>
      <c r="ES49" s="1468"/>
      <c r="ET49" s="1468"/>
      <c r="EU49" s="1468"/>
      <c r="EV49" s="1468"/>
      <c r="EW49" s="1468"/>
      <c r="EX49" s="1468"/>
    </row>
    <row r="50" spans="2:154" x14ac:dyDescent="0.25">
      <c r="B50" s="55"/>
      <c r="C50" s="18"/>
      <c r="D50" s="18"/>
      <c r="E50" s="18"/>
      <c r="F50" s="18"/>
      <c r="G50" s="18"/>
      <c r="H50" s="26"/>
      <c r="I50" s="26"/>
      <c r="J50" s="26"/>
      <c r="K50" s="26"/>
      <c r="L50" s="26"/>
      <c r="M50" s="26"/>
      <c r="N50" s="26"/>
      <c r="O50" s="18"/>
      <c r="P50" s="18"/>
      <c r="Q50" s="18"/>
      <c r="R50" s="26"/>
      <c r="S50" s="26"/>
      <c r="T50" s="26"/>
      <c r="U50" s="26"/>
      <c r="V50" s="26"/>
      <c r="W50" s="18"/>
      <c r="X50" s="18"/>
      <c r="Y50" s="62"/>
      <c r="Z50" s="1468"/>
      <c r="AA50" s="1468"/>
      <c r="AB50" s="1468"/>
      <c r="AC50" s="1468"/>
      <c r="AD50" s="1468"/>
      <c r="AE50" s="1468"/>
      <c r="AF50" s="1468"/>
      <c r="AG50" s="1468"/>
      <c r="AH50" s="1468"/>
      <c r="AI50" s="1468"/>
      <c r="AJ50" s="1468"/>
      <c r="AK50" s="1468"/>
      <c r="AL50" s="1468"/>
      <c r="AM50" s="1468"/>
      <c r="AN50" s="1468"/>
      <c r="AO50" s="1468"/>
      <c r="AP50" s="1468"/>
      <c r="AQ50" s="1468"/>
      <c r="AR50" s="1468"/>
      <c r="AS50" s="1468"/>
      <c r="AT50" s="1468"/>
      <c r="AU50" s="1468"/>
      <c r="AV50" s="1468"/>
      <c r="AW50" s="1468"/>
      <c r="AX50" s="1468"/>
      <c r="AY50" s="1468"/>
      <c r="AZ50" s="1468"/>
      <c r="BA50" s="1468"/>
      <c r="BB50" s="1468"/>
      <c r="BC50" s="1468"/>
      <c r="BD50" s="1468"/>
      <c r="BE50" s="1468"/>
      <c r="BF50" s="1468"/>
      <c r="BG50" s="1468"/>
      <c r="BH50" s="1468"/>
      <c r="BI50" s="1468"/>
      <c r="BJ50" s="1468"/>
      <c r="BK50" s="1468"/>
      <c r="BL50" s="1468"/>
      <c r="BM50" s="1468"/>
      <c r="BN50" s="1468"/>
      <c r="BO50" s="1468"/>
      <c r="BP50" s="1468"/>
      <c r="BQ50" s="1468"/>
      <c r="BR50" s="1468"/>
      <c r="BS50" s="1468"/>
      <c r="BT50" s="1468"/>
      <c r="BU50" s="1468"/>
      <c r="BV50" s="1468"/>
      <c r="BW50" s="1468"/>
      <c r="BX50" s="1468"/>
      <c r="BY50" s="1468"/>
      <c r="BZ50" s="1468"/>
      <c r="CA50" s="1468"/>
      <c r="CB50" s="1468"/>
      <c r="CC50" s="1468"/>
      <c r="CD50" s="1468"/>
      <c r="CE50" s="1468"/>
      <c r="CF50" s="1468"/>
      <c r="CG50" s="1468"/>
      <c r="CH50" s="1468"/>
      <c r="CI50" s="1468"/>
      <c r="CJ50" s="1468"/>
      <c r="CK50" s="1468"/>
      <c r="CL50" s="1468"/>
      <c r="CM50" s="1468"/>
      <c r="CN50" s="1468"/>
      <c r="CO50" s="1468"/>
      <c r="CP50" s="1468"/>
      <c r="CQ50" s="1468"/>
      <c r="CR50" s="1468"/>
      <c r="CS50" s="1468"/>
      <c r="CT50" s="1468"/>
      <c r="CU50" s="1468"/>
      <c r="CV50" s="1468"/>
      <c r="CW50" s="1468"/>
      <c r="CX50" s="1468"/>
      <c r="CY50" s="1468"/>
      <c r="CZ50" s="1468"/>
      <c r="DA50" s="1468"/>
      <c r="DB50" s="1468"/>
      <c r="DC50" s="1468"/>
      <c r="DD50" s="1468"/>
      <c r="DE50" s="1468"/>
      <c r="DF50" s="1468"/>
      <c r="DG50" s="1468"/>
      <c r="DH50" s="1468"/>
      <c r="DI50" s="1468"/>
      <c r="DJ50" s="1468"/>
      <c r="DK50" s="1468"/>
      <c r="DL50" s="1468"/>
      <c r="DM50" s="1468"/>
      <c r="DN50" s="1468"/>
      <c r="DO50" s="1468"/>
      <c r="DP50" s="1468"/>
      <c r="DQ50" s="1468"/>
      <c r="DR50" s="1468"/>
      <c r="DS50" s="1468"/>
      <c r="DT50" s="1468"/>
      <c r="DU50" s="1468"/>
      <c r="DV50" s="1468"/>
      <c r="DW50" s="1468"/>
      <c r="DX50" s="1468"/>
      <c r="DY50" s="1468"/>
      <c r="DZ50" s="1468"/>
      <c r="EA50" s="1468"/>
      <c r="EB50" s="1468"/>
      <c r="EC50" s="1468"/>
      <c r="ED50" s="1468"/>
      <c r="EE50" s="1468"/>
      <c r="EF50" s="1468"/>
      <c r="EG50" s="1468"/>
      <c r="EH50" s="1468"/>
      <c r="EI50" s="1468"/>
      <c r="EJ50" s="1468"/>
      <c r="EK50" s="1468"/>
      <c r="EL50" s="1468"/>
      <c r="EM50" s="1468"/>
      <c r="EN50" s="1468"/>
      <c r="EO50" s="1468"/>
      <c r="EP50" s="1468"/>
      <c r="EQ50" s="1468"/>
      <c r="ER50" s="1468"/>
      <c r="ES50" s="1468"/>
      <c r="ET50" s="1468"/>
      <c r="EU50" s="1468"/>
      <c r="EV50" s="1468"/>
      <c r="EW50" s="1468"/>
      <c r="EX50" s="1468"/>
    </row>
    <row r="51" spans="2:154" x14ac:dyDescent="0.25">
      <c r="B51" s="55"/>
      <c r="C51" s="3000" t="s">
        <v>916</v>
      </c>
      <c r="D51" s="3000"/>
      <c r="E51" s="3000"/>
      <c r="F51" s="3000"/>
      <c r="G51" s="3000"/>
      <c r="H51" s="26"/>
      <c r="I51" s="26"/>
      <c r="J51" s="26"/>
      <c r="K51" s="26"/>
      <c r="L51" s="26"/>
      <c r="M51" s="26"/>
      <c r="N51" s="26"/>
      <c r="O51" s="3000" t="s">
        <v>763</v>
      </c>
      <c r="P51" s="3000"/>
      <c r="Q51" s="3000"/>
      <c r="R51" s="26"/>
      <c r="S51" s="26"/>
      <c r="T51" s="26"/>
      <c r="U51" s="26"/>
      <c r="V51" s="26"/>
      <c r="W51" s="3000" t="s">
        <v>962</v>
      </c>
      <c r="X51" s="3000"/>
      <c r="Y51" s="62"/>
    </row>
    <row r="52" spans="2:154" ht="15.75" thickBot="1" x14ac:dyDescent="0.3">
      <c r="B52" s="63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8">
        <v>88</v>
      </c>
    </row>
    <row r="58" spans="2:154" x14ac:dyDescent="0.25">
      <c r="Y58" s="336"/>
    </row>
    <row r="59" spans="2:154" x14ac:dyDescent="0.25">
      <c r="Y59" s="336"/>
    </row>
    <row r="60" spans="2:154" x14ac:dyDescent="0.25">
      <c r="Y60" s="336"/>
    </row>
    <row r="61" spans="2:154" x14ac:dyDescent="0.25">
      <c r="Y61" s="336"/>
    </row>
    <row r="62" spans="2:154" x14ac:dyDescent="0.25">
      <c r="R62" s="336"/>
      <c r="Y62" s="336"/>
    </row>
    <row r="63" spans="2:154" x14ac:dyDescent="0.25">
      <c r="R63" s="336"/>
      <c r="Y63" s="336"/>
    </row>
    <row r="64" spans="2:154" x14ac:dyDescent="0.25">
      <c r="R64" s="336"/>
    </row>
    <row r="65" spans="18:25" x14ac:dyDescent="0.25">
      <c r="R65" s="336"/>
      <c r="Y65" s="406"/>
    </row>
    <row r="66" spans="18:25" x14ac:dyDescent="0.25">
      <c r="R66" s="336"/>
      <c r="Y66" s="336"/>
    </row>
    <row r="67" spans="18:25" x14ac:dyDescent="0.25">
      <c r="R67" s="336"/>
      <c r="Y67" s="336"/>
    </row>
    <row r="68" spans="18:25" x14ac:dyDescent="0.25">
      <c r="R68" s="406"/>
      <c r="Y68" s="336"/>
    </row>
    <row r="69" spans="18:25" x14ac:dyDescent="0.25">
      <c r="R69" s="336"/>
      <c r="Y69" s="336"/>
    </row>
    <row r="70" spans="18:25" x14ac:dyDescent="0.25">
      <c r="R70" s="336"/>
      <c r="Y70" s="336"/>
    </row>
    <row r="71" spans="18:25" x14ac:dyDescent="0.25">
      <c r="R71" s="336"/>
      <c r="Y71" s="336"/>
    </row>
    <row r="72" spans="18:25" x14ac:dyDescent="0.25">
      <c r="R72" s="336"/>
      <c r="Y72" s="336"/>
    </row>
    <row r="73" spans="18:25" x14ac:dyDescent="0.25">
      <c r="R73" s="336"/>
      <c r="Y73" s="336"/>
    </row>
    <row r="74" spans="18:25" x14ac:dyDescent="0.25">
      <c r="R74" s="336"/>
      <c r="Y74" s="336"/>
    </row>
    <row r="75" spans="18:25" x14ac:dyDescent="0.25">
      <c r="R75" s="336"/>
      <c r="Y75" s="336"/>
    </row>
    <row r="76" spans="18:25" x14ac:dyDescent="0.25">
      <c r="R76" s="336"/>
      <c r="Y76" s="336"/>
    </row>
    <row r="77" spans="18:25" x14ac:dyDescent="0.25">
      <c r="R77" s="336"/>
      <c r="Y77" s="336"/>
    </row>
    <row r="78" spans="18:25" x14ac:dyDescent="0.25">
      <c r="R78" s="336"/>
    </row>
    <row r="79" spans="18:25" x14ac:dyDescent="0.25">
      <c r="R79" s="336"/>
    </row>
    <row r="80" spans="18:25" x14ac:dyDescent="0.25">
      <c r="R80" s="1102"/>
    </row>
  </sheetData>
  <mergeCells count="66">
    <mergeCell ref="O43:R43"/>
    <mergeCell ref="O44:R44"/>
    <mergeCell ref="O45:R45"/>
    <mergeCell ref="O38:R38"/>
    <mergeCell ref="O39:R39"/>
    <mergeCell ref="O40:R40"/>
    <mergeCell ref="O41:R41"/>
    <mergeCell ref="O42:R42"/>
    <mergeCell ref="O33:R33"/>
    <mergeCell ref="O34:R34"/>
    <mergeCell ref="O35:R35"/>
    <mergeCell ref="O36:R36"/>
    <mergeCell ref="O37:R37"/>
    <mergeCell ref="O28:R28"/>
    <mergeCell ref="O29:R29"/>
    <mergeCell ref="O30:R30"/>
    <mergeCell ref="O31:R31"/>
    <mergeCell ref="O32:R32"/>
    <mergeCell ref="O23:R23"/>
    <mergeCell ref="O24:R24"/>
    <mergeCell ref="O25:R25"/>
    <mergeCell ref="O26:R26"/>
    <mergeCell ref="O27:R27"/>
    <mergeCell ref="O18:R18"/>
    <mergeCell ref="O19:R19"/>
    <mergeCell ref="O20:R20"/>
    <mergeCell ref="O21:R21"/>
    <mergeCell ref="O22:R22"/>
    <mergeCell ref="T12:T16"/>
    <mergeCell ref="M13:M16"/>
    <mergeCell ref="N13:N16"/>
    <mergeCell ref="U12:U16"/>
    <mergeCell ref="L13:L16"/>
    <mergeCell ref="O12:R16"/>
    <mergeCell ref="V12:V16"/>
    <mergeCell ref="B46:V46"/>
    <mergeCell ref="Y13:Y16"/>
    <mergeCell ref="B2:Y2"/>
    <mergeCell ref="B3:Y3"/>
    <mergeCell ref="B4:Y4"/>
    <mergeCell ref="B5:Y5"/>
    <mergeCell ref="B6:D6"/>
    <mergeCell ref="B8:Y8"/>
    <mergeCell ref="B12:B16"/>
    <mergeCell ref="C12:C16"/>
    <mergeCell ref="D13:D16"/>
    <mergeCell ref="E13:E16"/>
    <mergeCell ref="F13:F16"/>
    <mergeCell ref="G13:G16"/>
    <mergeCell ref="H13:H16"/>
    <mergeCell ref="W6:X6"/>
    <mergeCell ref="C51:G51"/>
    <mergeCell ref="O51:Q51"/>
    <mergeCell ref="W51:X51"/>
    <mergeCell ref="C10:I10"/>
    <mergeCell ref="I12:I16"/>
    <mergeCell ref="O10:W10"/>
    <mergeCell ref="J12:N12"/>
    <mergeCell ref="D12:H12"/>
    <mergeCell ref="J13:J16"/>
    <mergeCell ref="K13:K16"/>
    <mergeCell ref="S12:S16"/>
    <mergeCell ref="W12:X12"/>
    <mergeCell ref="W13:W16"/>
    <mergeCell ref="X13:X16"/>
    <mergeCell ref="O17:R17"/>
  </mergeCells>
  <pageMargins left="0.46" right="0.70866141732283472" top="0.74803149606299213" bottom="0.74803149606299213" header="0.31496062992125984" footer="0.31496062992125984"/>
  <pageSetup paperSize="5" scale="60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tabColor rgb="FFFF0000"/>
  </sheetPr>
  <dimension ref="A1:BI45"/>
  <sheetViews>
    <sheetView zoomScaleNormal="100" workbookViewId="0">
      <selection activeCell="E23" sqref="E23"/>
    </sheetView>
  </sheetViews>
  <sheetFormatPr baseColWidth="10" defaultRowHeight="15" x14ac:dyDescent="0.25"/>
  <cols>
    <col min="1" max="1" width="14.5703125" style="1246" customWidth="1"/>
    <col min="2" max="2" width="5.28515625" customWidth="1"/>
    <col min="3" max="3" width="11.42578125" customWidth="1"/>
    <col min="4" max="4" width="6.5703125" customWidth="1"/>
    <col min="5" max="5" width="7.42578125" customWidth="1"/>
    <col min="6" max="6" width="8.5703125" customWidth="1"/>
    <col min="7" max="7" width="6" customWidth="1"/>
    <col min="8" max="8" width="5.85546875" customWidth="1"/>
    <col min="9" max="9" width="5" customWidth="1"/>
    <col min="10" max="10" width="3.7109375" customWidth="1"/>
    <col min="11" max="11" width="5.140625" customWidth="1"/>
    <col min="12" max="12" width="4.140625" customWidth="1"/>
    <col min="13" max="13" width="6" customWidth="1"/>
    <col min="14" max="14" width="5.5703125" customWidth="1"/>
    <col min="18" max="18" width="26.140625" customWidth="1"/>
    <col min="23" max="23" width="19.85546875" customWidth="1"/>
    <col min="24" max="24" width="17.5703125" customWidth="1"/>
    <col min="25" max="25" width="16.28515625" customWidth="1"/>
  </cols>
  <sheetData>
    <row r="1" spans="2:61" x14ac:dyDescent="0.25">
      <c r="B1" s="3102" t="s">
        <v>17</v>
      </c>
      <c r="C1" s="3036"/>
      <c r="D1" s="3036"/>
      <c r="E1" s="3036"/>
      <c r="F1" s="3036"/>
      <c r="G1" s="3036"/>
      <c r="H1" s="3036"/>
      <c r="I1" s="3036"/>
      <c r="J1" s="3036"/>
      <c r="K1" s="3036"/>
      <c r="L1" s="3036"/>
      <c r="M1" s="3036"/>
      <c r="N1" s="3036"/>
      <c r="O1" s="3036"/>
      <c r="P1" s="3036"/>
      <c r="Q1" s="3036"/>
      <c r="R1" s="3036"/>
      <c r="S1" s="3036"/>
      <c r="T1" s="3036"/>
      <c r="U1" s="3036"/>
      <c r="V1" s="3036"/>
      <c r="W1" s="3036"/>
      <c r="X1" s="3036"/>
      <c r="Y1" s="3037"/>
    </row>
    <row r="2" spans="2:61" s="1246" customFormat="1" x14ac:dyDescent="0.25">
      <c r="B2" s="1842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  <c r="O2" s="1843"/>
      <c r="P2" s="1843"/>
      <c r="Q2" s="3000" t="s">
        <v>2136</v>
      </c>
      <c r="R2" s="3000"/>
      <c r="S2" s="1843"/>
      <c r="T2" s="1843"/>
      <c r="U2" s="1843"/>
      <c r="V2" s="1843"/>
      <c r="W2" s="1843"/>
      <c r="X2" s="1843"/>
      <c r="Y2" s="1844"/>
    </row>
    <row r="3" spans="2:61" x14ac:dyDescent="0.25">
      <c r="B3" s="2999" t="s">
        <v>1849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61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61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61" x14ac:dyDescent="0.25">
      <c r="B6" s="3102" t="s">
        <v>684</v>
      </c>
      <c r="C6" s="3036"/>
      <c r="D6" s="3036"/>
      <c r="E6" s="3036"/>
      <c r="F6" s="268"/>
      <c r="G6" s="268"/>
      <c r="H6" s="268"/>
      <c r="I6" s="268"/>
      <c r="J6" s="268"/>
      <c r="K6" s="268"/>
      <c r="L6" s="268"/>
      <c r="M6" s="268"/>
      <c r="N6" s="268"/>
      <c r="O6" s="34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61"/>
    </row>
    <row r="7" spans="2:61" x14ac:dyDescent="0.25">
      <c r="B7" s="55"/>
      <c r="C7" s="2"/>
      <c r="D7" s="2"/>
      <c r="E7" s="2"/>
      <c r="F7" s="1266" t="s">
        <v>1684</v>
      </c>
      <c r="G7" s="1266"/>
      <c r="H7" s="126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61" x14ac:dyDescent="0.25">
      <c r="B8" s="3038" t="s">
        <v>969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61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61" x14ac:dyDescent="0.25">
      <c r="B10" s="55"/>
      <c r="C10" s="3000" t="s">
        <v>686</v>
      </c>
      <c r="D10" s="3000"/>
      <c r="E10" s="3000"/>
      <c r="F10" s="3000"/>
      <c r="G10" s="2"/>
      <c r="H10" s="2"/>
      <c r="I10" s="2"/>
      <c r="J10" s="2"/>
      <c r="K10" s="2"/>
      <c r="L10" s="2"/>
      <c r="M10" s="2"/>
      <c r="N10" s="3000" t="s">
        <v>973</v>
      </c>
      <c r="O10" s="3000"/>
      <c r="P10" s="3000"/>
      <c r="Q10" s="3000"/>
      <c r="R10" s="3000"/>
      <c r="S10" s="3000"/>
      <c r="T10" s="3000"/>
      <c r="U10" s="3000"/>
      <c r="V10" s="3000"/>
      <c r="W10" s="2"/>
      <c r="X10" s="2"/>
      <c r="Y10" s="62"/>
    </row>
    <row r="11" spans="2:61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61" ht="15.75" customHeight="1" thickBot="1" x14ac:dyDescent="0.3">
      <c r="B12" s="3402" t="s">
        <v>757</v>
      </c>
      <c r="C12" s="3402" t="s">
        <v>970</v>
      </c>
      <c r="D12" s="3009" t="s">
        <v>980</v>
      </c>
      <c r="E12" s="3010"/>
      <c r="F12" s="3010"/>
      <c r="G12" s="3010"/>
      <c r="H12" s="3011"/>
      <c r="I12" s="3402" t="s">
        <v>695</v>
      </c>
      <c r="J12" s="3121" t="s">
        <v>45</v>
      </c>
      <c r="K12" s="3022"/>
      <c r="L12" s="3022"/>
      <c r="M12" s="3022"/>
      <c r="N12" s="3023"/>
      <c r="O12" s="55"/>
      <c r="P12" s="2"/>
      <c r="Q12" s="2"/>
      <c r="R12" s="62"/>
      <c r="S12" s="62"/>
      <c r="T12" s="3394" t="s">
        <v>47</v>
      </c>
      <c r="U12" s="3392" t="s">
        <v>678</v>
      </c>
      <c r="V12" s="3246" t="s">
        <v>13</v>
      </c>
      <c r="W12" s="3413" t="s">
        <v>2305</v>
      </c>
      <c r="X12" s="3414"/>
      <c r="Y12" s="128" t="s">
        <v>2456</v>
      </c>
    </row>
    <row r="13" spans="2:61" ht="14.25" customHeight="1" x14ac:dyDescent="0.25">
      <c r="B13" s="3402"/>
      <c r="C13" s="3402"/>
      <c r="D13" s="3401" t="s">
        <v>20</v>
      </c>
      <c r="E13" s="3401" t="s">
        <v>21</v>
      </c>
      <c r="F13" s="3401" t="s">
        <v>692</v>
      </c>
      <c r="G13" s="3835" t="s">
        <v>971</v>
      </c>
      <c r="H13" s="3401" t="s">
        <v>694</v>
      </c>
      <c r="I13" s="3402"/>
      <c r="J13" s="3401" t="s">
        <v>671</v>
      </c>
      <c r="K13" s="3401" t="s">
        <v>111</v>
      </c>
      <c r="L13" s="3402" t="s">
        <v>5</v>
      </c>
      <c r="M13" s="3402" t="s">
        <v>113</v>
      </c>
      <c r="N13" s="3402" t="s">
        <v>972</v>
      </c>
      <c r="O13" s="55"/>
      <c r="P13" s="2"/>
      <c r="Q13" s="2"/>
      <c r="R13" s="62"/>
      <c r="S13" s="62"/>
      <c r="T13" s="3403"/>
      <c r="U13" s="3393"/>
      <c r="V13" s="3200"/>
      <c r="W13" s="3394" t="s">
        <v>760</v>
      </c>
      <c r="X13" s="3394" t="s">
        <v>974</v>
      </c>
      <c r="Y13" s="3394" t="s">
        <v>269</v>
      </c>
    </row>
    <row r="14" spans="2:61" ht="15.75" customHeight="1" x14ac:dyDescent="0.25">
      <c r="B14" s="3402"/>
      <c r="C14" s="3402"/>
      <c r="D14" s="3402"/>
      <c r="E14" s="3402"/>
      <c r="F14" s="3402"/>
      <c r="G14" s="3836"/>
      <c r="H14" s="3402"/>
      <c r="I14" s="3402"/>
      <c r="J14" s="3402"/>
      <c r="K14" s="3402"/>
      <c r="L14" s="3402"/>
      <c r="M14" s="3402"/>
      <c r="N14" s="3402"/>
      <c r="O14" s="2999" t="s">
        <v>46</v>
      </c>
      <c r="P14" s="3000"/>
      <c r="Q14" s="3000"/>
      <c r="R14" s="3001"/>
      <c r="S14" s="610" t="s">
        <v>22</v>
      </c>
      <c r="T14" s="3403"/>
      <c r="U14" s="3393"/>
      <c r="V14" s="3200"/>
      <c r="W14" s="3395"/>
      <c r="X14" s="3395"/>
      <c r="Y14" s="3395"/>
    </row>
    <row r="15" spans="2:61" x14ac:dyDescent="0.25">
      <c r="B15" s="3402"/>
      <c r="C15" s="3402"/>
      <c r="D15" s="3402"/>
      <c r="E15" s="3402"/>
      <c r="F15" s="3402"/>
      <c r="G15" s="3836"/>
      <c r="H15" s="3402"/>
      <c r="I15" s="3402"/>
      <c r="J15" s="3402"/>
      <c r="K15" s="3402"/>
      <c r="L15" s="3402"/>
      <c r="M15" s="3402"/>
      <c r="N15" s="3402"/>
      <c r="O15" s="55"/>
      <c r="P15" s="2"/>
      <c r="Q15" s="2"/>
      <c r="R15" s="62"/>
      <c r="S15" s="62"/>
      <c r="T15" s="3403"/>
      <c r="U15" s="3393"/>
      <c r="V15" s="3200"/>
      <c r="W15" s="3395"/>
      <c r="X15" s="3395"/>
      <c r="Y15" s="3395"/>
    </row>
    <row r="16" spans="2:61" ht="34.5" customHeight="1" thickBot="1" x14ac:dyDescent="0.3">
      <c r="B16" s="3402"/>
      <c r="C16" s="3402"/>
      <c r="D16" s="3402"/>
      <c r="E16" s="3402"/>
      <c r="F16" s="3402"/>
      <c r="G16" s="3836"/>
      <c r="H16" s="3402"/>
      <c r="I16" s="3402"/>
      <c r="J16" s="3402"/>
      <c r="K16" s="3402"/>
      <c r="L16" s="3402"/>
      <c r="M16" s="3402"/>
      <c r="N16" s="3402"/>
      <c r="O16" s="55"/>
      <c r="P16" s="2"/>
      <c r="Q16" s="2"/>
      <c r="R16" s="190"/>
      <c r="S16" s="190"/>
      <c r="T16" s="3478"/>
      <c r="U16" s="3834"/>
      <c r="V16" s="3201"/>
      <c r="W16" s="3481"/>
      <c r="X16" s="3481"/>
      <c r="Y16" s="3481"/>
      <c r="Z16" s="1469"/>
      <c r="AA16" s="1469"/>
      <c r="AB16" s="1469"/>
      <c r="AC16" s="1469"/>
      <c r="AD16" s="1469"/>
      <c r="AE16" s="1469"/>
      <c r="AF16" s="1469"/>
      <c r="AG16" s="1469"/>
      <c r="AH16" s="1469"/>
      <c r="AI16" s="1469"/>
      <c r="AJ16" s="1469"/>
      <c r="AK16" s="1469"/>
      <c r="AL16" s="1469"/>
      <c r="AM16" s="1469"/>
      <c r="AN16" s="1469"/>
      <c r="AO16" s="1469"/>
      <c r="AP16" s="1469"/>
      <c r="AQ16" s="1469"/>
      <c r="AR16" s="1469"/>
      <c r="AS16" s="1469"/>
      <c r="AT16" s="1469"/>
      <c r="AU16" s="1469"/>
      <c r="AV16" s="1469"/>
      <c r="AW16" s="1469"/>
      <c r="AX16" s="1469"/>
      <c r="AY16" s="1469"/>
      <c r="AZ16" s="1469"/>
      <c r="BA16" s="1469"/>
      <c r="BB16" s="1469"/>
      <c r="BC16" s="1469"/>
      <c r="BD16" s="1469"/>
      <c r="BE16" s="1469"/>
      <c r="BF16" s="1469"/>
      <c r="BG16" s="1469"/>
      <c r="BH16" s="1469"/>
      <c r="BI16" s="1469"/>
    </row>
    <row r="17" spans="1:61" ht="15.75" thickBot="1" x14ac:dyDescent="0.3">
      <c r="B17" s="470">
        <v>1</v>
      </c>
      <c r="C17" s="45">
        <v>2</v>
      </c>
      <c r="D17" s="45">
        <v>3</v>
      </c>
      <c r="E17" s="216">
        <v>4</v>
      </c>
      <c r="F17" s="45">
        <v>5</v>
      </c>
      <c r="G17" s="45">
        <v>6</v>
      </c>
      <c r="H17" s="45">
        <v>7</v>
      </c>
      <c r="I17" s="216"/>
      <c r="J17" s="45">
        <v>8</v>
      </c>
      <c r="K17" s="45">
        <v>9</v>
      </c>
      <c r="L17" s="630">
        <v>10</v>
      </c>
      <c r="M17" s="614">
        <v>11</v>
      </c>
      <c r="N17" s="615">
        <v>12</v>
      </c>
      <c r="O17" s="3166">
        <v>13</v>
      </c>
      <c r="P17" s="3719"/>
      <c r="Q17" s="3719"/>
      <c r="R17" s="3770"/>
      <c r="S17" s="609"/>
      <c r="T17" s="97">
        <v>14</v>
      </c>
      <c r="U17" s="97">
        <v>15</v>
      </c>
      <c r="V17" s="227">
        <v>16</v>
      </c>
      <c r="W17" s="228">
        <v>17</v>
      </c>
      <c r="X17" s="97">
        <v>18</v>
      </c>
      <c r="Y17" s="97">
        <v>19</v>
      </c>
      <c r="Z17" s="1469"/>
      <c r="AA17" s="1469"/>
      <c r="AB17" s="1469"/>
      <c r="AC17" s="1469"/>
      <c r="AD17" s="1469"/>
      <c r="AE17" s="1469"/>
      <c r="AF17" s="1469"/>
      <c r="AG17" s="1469"/>
      <c r="AH17" s="1469"/>
      <c r="AI17" s="1469"/>
      <c r="AJ17" s="1469"/>
      <c r="AK17" s="1469"/>
      <c r="AL17" s="1469"/>
      <c r="AM17" s="1469"/>
      <c r="AN17" s="1469"/>
      <c r="AO17" s="1469"/>
      <c r="AP17" s="1469"/>
      <c r="AQ17" s="1469"/>
      <c r="AR17" s="1469"/>
      <c r="AS17" s="1469"/>
      <c r="AT17" s="1469"/>
      <c r="AU17" s="1469"/>
      <c r="AV17" s="1469"/>
      <c r="AW17" s="1469"/>
      <c r="AX17" s="1469"/>
      <c r="AY17" s="1469"/>
      <c r="AZ17" s="1469"/>
      <c r="BA17" s="1469"/>
      <c r="BB17" s="1469"/>
      <c r="BC17" s="1469"/>
      <c r="BD17" s="1469"/>
      <c r="BE17" s="1469"/>
      <c r="BF17" s="1469"/>
      <c r="BG17" s="1469"/>
      <c r="BH17" s="1469"/>
      <c r="BI17" s="1469"/>
    </row>
    <row r="18" spans="1:61" x14ac:dyDescent="0.25">
      <c r="B18" s="440"/>
      <c r="C18" s="412"/>
      <c r="D18" s="543" t="s">
        <v>679</v>
      </c>
      <c r="E18" s="543" t="s">
        <v>1716</v>
      </c>
      <c r="F18" s="543" t="s">
        <v>1680</v>
      </c>
      <c r="G18" s="412"/>
      <c r="H18" s="412"/>
      <c r="I18" s="412"/>
      <c r="J18" s="1334">
        <v>2</v>
      </c>
      <c r="K18" s="1334">
        <v>3</v>
      </c>
      <c r="L18" s="1334">
        <v>7</v>
      </c>
      <c r="M18" s="1334"/>
      <c r="N18" s="608"/>
      <c r="O18" s="3223" t="s">
        <v>981</v>
      </c>
      <c r="P18" s="2993"/>
      <c r="Q18" s="2993"/>
      <c r="R18" s="3224"/>
      <c r="S18" s="577"/>
      <c r="T18" s="247"/>
      <c r="U18" s="733"/>
      <c r="V18" s="247"/>
      <c r="W18" s="248"/>
      <c r="X18" s="249"/>
      <c r="Y18" s="250"/>
      <c r="Z18" s="1469"/>
      <c r="AA18" s="1469"/>
      <c r="AB18" s="1469"/>
      <c r="AC18" s="1469"/>
      <c r="AD18" s="1469"/>
      <c r="AE18" s="1469"/>
      <c r="AF18" s="1469"/>
      <c r="AG18" s="1469"/>
      <c r="AH18" s="1469"/>
      <c r="AI18" s="1469"/>
      <c r="AJ18" s="1469"/>
      <c r="AK18" s="1469"/>
      <c r="AL18" s="1469"/>
      <c r="AM18" s="1469"/>
      <c r="AN18" s="1469"/>
      <c r="AO18" s="1469"/>
      <c r="AP18" s="1469"/>
      <c r="AQ18" s="1469"/>
      <c r="AR18" s="1469"/>
      <c r="AS18" s="1469"/>
      <c r="AT18" s="1469"/>
      <c r="AU18" s="1469"/>
      <c r="AV18" s="1469"/>
      <c r="AW18" s="1469"/>
      <c r="AX18" s="1469"/>
      <c r="AY18" s="1469"/>
      <c r="AZ18" s="1469"/>
      <c r="BA18" s="1469"/>
      <c r="BB18" s="1469"/>
      <c r="BC18" s="1469"/>
      <c r="BD18" s="1469"/>
      <c r="BE18" s="1469"/>
      <c r="BF18" s="1469"/>
      <c r="BG18" s="1469"/>
      <c r="BH18" s="1469"/>
      <c r="BI18" s="1469"/>
    </row>
    <row r="19" spans="1:61" s="1468" customFormat="1" x14ac:dyDescent="0.25">
      <c r="B19" s="2453"/>
      <c r="C19" s="2305"/>
      <c r="D19" s="2305"/>
      <c r="E19" s="2305"/>
      <c r="F19" s="2305"/>
      <c r="G19" s="2305"/>
      <c r="H19" s="2305"/>
      <c r="I19" s="2305"/>
      <c r="J19" s="2352" t="s">
        <v>675</v>
      </c>
      <c r="K19" s="2352" t="s">
        <v>680</v>
      </c>
      <c r="L19" s="2352" t="s">
        <v>734</v>
      </c>
      <c r="M19" s="2352" t="s">
        <v>677</v>
      </c>
      <c r="N19" s="2454"/>
      <c r="O19" s="3387" t="s">
        <v>382</v>
      </c>
      <c r="P19" s="3149"/>
      <c r="Q19" s="3149"/>
      <c r="R19" s="3388"/>
      <c r="S19" s="2477"/>
      <c r="T19" s="1538"/>
      <c r="U19" s="2329"/>
      <c r="V19" s="1538"/>
      <c r="W19" s="2478"/>
      <c r="X19" s="2464"/>
      <c r="Y19" s="2479"/>
    </row>
    <row r="20" spans="1:61" s="1468" customFormat="1" ht="15.75" customHeight="1" x14ac:dyDescent="0.25">
      <c r="B20" s="2275" t="s">
        <v>54</v>
      </c>
      <c r="C20" s="2273"/>
      <c r="D20" s="2273"/>
      <c r="E20" s="2273"/>
      <c r="F20" s="2273"/>
      <c r="G20" s="2273"/>
      <c r="H20" s="2273"/>
      <c r="I20" s="2273"/>
      <c r="J20" s="2281">
        <v>2</v>
      </c>
      <c r="K20" s="2281">
        <v>3</v>
      </c>
      <c r="L20" s="2282">
        <v>7</v>
      </c>
      <c r="M20" s="2282">
        <v>1</v>
      </c>
      <c r="N20" s="2283" t="s">
        <v>598</v>
      </c>
      <c r="O20" s="3455" t="s">
        <v>1292</v>
      </c>
      <c r="P20" s="3104"/>
      <c r="Q20" s="3104"/>
      <c r="R20" s="3456"/>
      <c r="S20" s="1538">
        <v>3299</v>
      </c>
      <c r="T20" s="2279">
        <v>20</v>
      </c>
      <c r="U20" s="2856">
        <v>1995</v>
      </c>
      <c r="V20" s="2279">
        <v>100</v>
      </c>
      <c r="W20" s="1503">
        <v>50000</v>
      </c>
      <c r="X20" s="1503">
        <v>37500</v>
      </c>
      <c r="Y20" s="1503">
        <v>50000</v>
      </c>
    </row>
    <row r="21" spans="1:61" s="1468" customFormat="1" x14ac:dyDescent="0.25">
      <c r="B21" s="2390"/>
      <c r="C21" s="2273"/>
      <c r="D21" s="2273"/>
      <c r="E21" s="2273"/>
      <c r="F21" s="2273"/>
      <c r="G21" s="2273"/>
      <c r="H21" s="2273"/>
      <c r="I21" s="2273"/>
      <c r="J21" s="2276" t="s">
        <v>675</v>
      </c>
      <c r="K21" s="2276" t="s">
        <v>680</v>
      </c>
      <c r="L21" s="2276" t="s">
        <v>737</v>
      </c>
      <c r="M21" s="2276"/>
      <c r="N21" s="2277"/>
      <c r="O21" s="3387" t="s">
        <v>411</v>
      </c>
      <c r="P21" s="3149"/>
      <c r="Q21" s="3149"/>
      <c r="R21" s="3388"/>
      <c r="S21" s="2285"/>
      <c r="T21" s="2279"/>
      <c r="U21" s="2360"/>
      <c r="V21" s="2480"/>
      <c r="W21" s="2129"/>
      <c r="X21" s="1503"/>
      <c r="Y21" s="2129"/>
    </row>
    <row r="22" spans="1:61" s="1468" customFormat="1" x14ac:dyDescent="0.25">
      <c r="B22" s="2390"/>
      <c r="C22" s="2273"/>
      <c r="D22" s="2273"/>
      <c r="E22" s="2273"/>
      <c r="F22" s="2273"/>
      <c r="G22" s="2273"/>
      <c r="H22" s="2273"/>
      <c r="I22" s="2273"/>
      <c r="J22" s="2276" t="s">
        <v>675</v>
      </c>
      <c r="K22" s="2276" t="s">
        <v>680</v>
      </c>
      <c r="L22" s="2276" t="s">
        <v>737</v>
      </c>
      <c r="M22" s="2276" t="s">
        <v>743</v>
      </c>
      <c r="N22" s="2283"/>
      <c r="O22" s="3569" t="s">
        <v>608</v>
      </c>
      <c r="P22" s="3284"/>
      <c r="Q22" s="3284"/>
      <c r="R22" s="3570"/>
      <c r="S22" s="2285"/>
      <c r="T22" s="2279"/>
      <c r="U22" s="2856"/>
      <c r="V22" s="2279"/>
      <c r="W22" s="2452"/>
      <c r="X22" s="1503"/>
      <c r="Y22" s="2452"/>
    </row>
    <row r="23" spans="1:61" s="1468" customFormat="1" x14ac:dyDescent="0.25">
      <c r="B23" s="2275" t="s">
        <v>54</v>
      </c>
      <c r="C23" s="2273"/>
      <c r="D23" s="2273"/>
      <c r="E23" s="2273"/>
      <c r="F23" s="2273"/>
      <c r="G23" s="2273"/>
      <c r="H23" s="2273"/>
      <c r="I23" s="2273"/>
      <c r="J23" s="2281" t="s">
        <v>675</v>
      </c>
      <c r="K23" s="2281" t="s">
        <v>680</v>
      </c>
      <c r="L23" s="2282" t="s">
        <v>737</v>
      </c>
      <c r="M23" s="2282" t="s">
        <v>743</v>
      </c>
      <c r="N23" s="2283" t="s">
        <v>598</v>
      </c>
      <c r="O23" s="3571" t="s">
        <v>608</v>
      </c>
      <c r="P23" s="3572"/>
      <c r="Q23" s="3572"/>
      <c r="R23" s="3573"/>
      <c r="S23" s="2279">
        <v>3299</v>
      </c>
      <c r="T23" s="2279">
        <v>20</v>
      </c>
      <c r="U23" s="2856">
        <v>1995</v>
      </c>
      <c r="V23" s="2279">
        <v>100</v>
      </c>
      <c r="W23" s="1501">
        <v>50000</v>
      </c>
      <c r="X23" s="1503">
        <v>37500</v>
      </c>
      <c r="Y23" s="1501">
        <v>50000</v>
      </c>
    </row>
    <row r="24" spans="1:61" s="1468" customFormat="1" x14ac:dyDescent="0.25">
      <c r="B24" s="2390"/>
      <c r="C24" s="2273"/>
      <c r="D24" s="2273"/>
      <c r="E24" s="2273"/>
      <c r="F24" s="2273"/>
      <c r="G24" s="2273"/>
      <c r="H24" s="2273"/>
      <c r="I24" s="2273"/>
      <c r="J24" s="2276" t="s">
        <v>675</v>
      </c>
      <c r="K24" s="2276" t="s">
        <v>680</v>
      </c>
      <c r="L24" s="2276" t="s">
        <v>737</v>
      </c>
      <c r="M24" s="2276" t="s">
        <v>737</v>
      </c>
      <c r="N24" s="2277"/>
      <c r="O24" s="3387" t="s">
        <v>1361</v>
      </c>
      <c r="P24" s="3149"/>
      <c r="Q24" s="3149"/>
      <c r="R24" s="3388"/>
      <c r="S24" s="2285"/>
      <c r="T24" s="2279"/>
      <c r="U24" s="2360"/>
      <c r="V24" s="2480"/>
      <c r="W24" s="2129"/>
      <c r="X24" s="1503"/>
      <c r="Y24" s="2129"/>
    </row>
    <row r="25" spans="1:61" s="1468" customFormat="1" x14ac:dyDescent="0.25">
      <c r="B25" s="2275" t="s">
        <v>53</v>
      </c>
      <c r="C25" s="2273"/>
      <c r="D25" s="2273"/>
      <c r="E25" s="2273"/>
      <c r="F25" s="2273"/>
      <c r="G25" s="2273"/>
      <c r="H25" s="2273"/>
      <c r="I25" s="2273"/>
      <c r="J25" s="2281" t="s">
        <v>675</v>
      </c>
      <c r="K25" s="2281" t="s">
        <v>680</v>
      </c>
      <c r="L25" s="2282" t="s">
        <v>737</v>
      </c>
      <c r="M25" s="2282" t="s">
        <v>737</v>
      </c>
      <c r="N25" s="2283" t="s">
        <v>598</v>
      </c>
      <c r="O25" s="3455" t="s">
        <v>1362</v>
      </c>
      <c r="P25" s="3104"/>
      <c r="Q25" s="3104"/>
      <c r="R25" s="3456"/>
      <c r="S25" s="2279">
        <v>3299</v>
      </c>
      <c r="T25" s="2279">
        <v>30</v>
      </c>
      <c r="U25" s="2856">
        <v>9995</v>
      </c>
      <c r="V25" s="2279">
        <v>102</v>
      </c>
      <c r="W25" s="1501">
        <v>15000</v>
      </c>
      <c r="X25" s="1503">
        <v>7500</v>
      </c>
      <c r="Y25" s="1501">
        <v>15000</v>
      </c>
      <c r="Z25" s="2959"/>
    </row>
    <row r="26" spans="1:61" s="1468" customFormat="1" x14ac:dyDescent="0.25">
      <c r="B26" s="2388"/>
      <c r="C26" s="2273"/>
      <c r="D26" s="2273"/>
      <c r="E26" s="2273"/>
      <c r="F26" s="2273"/>
      <c r="G26" s="2273"/>
      <c r="H26" s="2273"/>
      <c r="I26" s="2273"/>
      <c r="J26" s="2281"/>
      <c r="K26" s="2281"/>
      <c r="L26" s="2282"/>
      <c r="M26" s="2282"/>
      <c r="N26" s="2283"/>
      <c r="O26" s="3455"/>
      <c r="P26" s="3104"/>
      <c r="Q26" s="3104"/>
      <c r="R26" s="3456"/>
      <c r="S26" s="2285"/>
      <c r="T26" s="2279"/>
      <c r="U26" s="2856"/>
      <c r="V26" s="2279"/>
      <c r="W26" s="2129"/>
      <c r="X26" s="1503"/>
      <c r="Y26" s="2129"/>
    </row>
    <row r="27" spans="1:61" s="1468" customFormat="1" x14ac:dyDescent="0.25">
      <c r="B27" s="2388"/>
      <c r="C27" s="2273"/>
      <c r="D27" s="2273"/>
      <c r="E27" s="2273"/>
      <c r="F27" s="2273"/>
      <c r="G27" s="2273"/>
      <c r="H27" s="2273"/>
      <c r="I27" s="2273"/>
      <c r="J27" s="2281"/>
      <c r="K27" s="2281"/>
      <c r="L27" s="2282"/>
      <c r="M27" s="2282"/>
      <c r="N27" s="2283"/>
      <c r="O27" s="3455"/>
      <c r="P27" s="3104"/>
      <c r="Q27" s="3104"/>
      <c r="R27" s="3456"/>
      <c r="S27" s="2481"/>
      <c r="T27" s="2384"/>
      <c r="U27" s="2482"/>
      <c r="V27" s="2279"/>
      <c r="W27" s="2452"/>
      <c r="X27" s="1503"/>
      <c r="Y27" s="2452"/>
      <c r="Z27" s="1469"/>
      <c r="AA27" s="1469"/>
      <c r="AB27" s="1469"/>
      <c r="AC27" s="1469"/>
      <c r="AD27" s="1469"/>
      <c r="AE27" s="1469"/>
      <c r="AF27" s="1469"/>
      <c r="AG27" s="1469"/>
      <c r="AH27" s="1469"/>
      <c r="AI27" s="1469"/>
      <c r="AJ27" s="1469"/>
      <c r="AK27" s="1469"/>
      <c r="AL27" s="1469"/>
      <c r="AM27" s="1469"/>
      <c r="AN27" s="1469"/>
      <c r="AO27" s="1469"/>
      <c r="AP27" s="1469"/>
      <c r="AQ27" s="1469"/>
      <c r="AR27" s="1469"/>
      <c r="AS27" s="1469"/>
      <c r="AT27" s="1469"/>
      <c r="AU27" s="1469"/>
      <c r="AV27" s="1469"/>
      <c r="AW27" s="1469"/>
      <c r="AX27" s="1469"/>
      <c r="AY27" s="1469"/>
      <c r="AZ27" s="1469"/>
      <c r="BA27" s="1469"/>
      <c r="BB27" s="1469"/>
      <c r="BC27" s="1469"/>
      <c r="BD27" s="1469"/>
      <c r="BE27" s="1469"/>
      <c r="BF27" s="1469"/>
      <c r="BG27" s="1469"/>
      <c r="BH27" s="1469"/>
      <c r="BI27" s="1469"/>
    </row>
    <row r="28" spans="1:61" s="1468" customFormat="1" x14ac:dyDescent="0.25">
      <c r="A28" s="1469"/>
      <c r="B28" s="2388"/>
      <c r="C28" s="2273"/>
      <c r="D28" s="2273"/>
      <c r="E28" s="2273"/>
      <c r="F28" s="2273"/>
      <c r="G28" s="2273"/>
      <c r="H28" s="2273"/>
      <c r="I28" s="2273"/>
      <c r="J28" s="2273"/>
      <c r="K28" s="2273"/>
      <c r="L28" s="2282"/>
      <c r="M28" s="2282"/>
      <c r="N28" s="2283"/>
      <c r="O28" s="3455"/>
      <c r="P28" s="3104"/>
      <c r="Q28" s="3104"/>
      <c r="R28" s="3456"/>
      <c r="S28" s="2481"/>
      <c r="T28" s="2384"/>
      <c r="U28" s="2482"/>
      <c r="V28" s="2279"/>
      <c r="W28" s="1501"/>
      <c r="X28" s="1503"/>
      <c r="Y28" s="1501"/>
      <c r="Z28" s="1469"/>
      <c r="AA28" s="1469"/>
      <c r="AB28" s="1469"/>
      <c r="AC28" s="1469"/>
      <c r="AD28" s="1469"/>
      <c r="AE28" s="1469"/>
      <c r="AF28" s="1469"/>
      <c r="AG28" s="1469"/>
      <c r="AH28" s="1469"/>
      <c r="AI28" s="1469"/>
      <c r="AJ28" s="1469"/>
      <c r="AK28" s="1469"/>
      <c r="AL28" s="1469"/>
      <c r="AM28" s="1469"/>
      <c r="AN28" s="1469"/>
      <c r="AO28" s="1469"/>
      <c r="AP28" s="1469"/>
      <c r="AQ28" s="1469"/>
      <c r="AR28" s="1469"/>
      <c r="AS28" s="1469"/>
      <c r="AT28" s="1469"/>
      <c r="AU28" s="1469"/>
      <c r="AV28" s="1469"/>
      <c r="AW28" s="1469"/>
      <c r="AX28" s="1469"/>
      <c r="AY28" s="1469"/>
      <c r="AZ28" s="1469"/>
      <c r="BA28" s="1469"/>
      <c r="BB28" s="1469"/>
      <c r="BC28" s="1469"/>
      <c r="BD28" s="1469"/>
      <c r="BE28" s="1469"/>
      <c r="BF28" s="1469"/>
      <c r="BG28" s="1469"/>
      <c r="BH28" s="1469"/>
      <c r="BI28" s="1469"/>
    </row>
    <row r="29" spans="1:61" x14ac:dyDescent="0.25">
      <c r="A29" s="1469"/>
      <c r="B29" s="443"/>
      <c r="C29" s="333"/>
      <c r="D29" s="333"/>
      <c r="E29" s="333"/>
      <c r="F29" s="333"/>
      <c r="G29" s="333"/>
      <c r="H29" s="333"/>
      <c r="I29" s="333"/>
      <c r="J29" s="333"/>
      <c r="K29" s="333"/>
      <c r="L29" s="415"/>
      <c r="M29" s="415"/>
      <c r="N29" s="437"/>
      <c r="O29" s="3237"/>
      <c r="P29" s="2983"/>
      <c r="Q29" s="2983"/>
      <c r="R29" s="3238"/>
      <c r="S29" s="218"/>
      <c r="T29" s="49"/>
      <c r="U29" s="226"/>
      <c r="V29" s="48"/>
      <c r="W29" s="251"/>
      <c r="X29" s="201"/>
      <c r="Y29" s="251"/>
      <c r="Z29" s="1469"/>
      <c r="AA29" s="1469"/>
      <c r="AB29" s="1469"/>
      <c r="AC29" s="1469"/>
      <c r="AD29" s="1469"/>
      <c r="AE29" s="1469"/>
      <c r="AF29" s="1469"/>
      <c r="AG29" s="1469"/>
      <c r="AH29" s="1469"/>
      <c r="AI29" s="1469"/>
      <c r="AJ29" s="1469"/>
      <c r="AK29" s="1469"/>
      <c r="AL29" s="1469"/>
      <c r="AM29" s="1469"/>
      <c r="AN29" s="1469"/>
      <c r="AO29" s="1469"/>
      <c r="AP29" s="1469"/>
      <c r="AQ29" s="1469"/>
      <c r="AR29" s="1469"/>
      <c r="AS29" s="1469"/>
      <c r="AT29" s="1469"/>
      <c r="AU29" s="1469"/>
      <c r="AV29" s="1469"/>
      <c r="AW29" s="1469"/>
      <c r="AX29" s="1469"/>
      <c r="AY29" s="1469"/>
      <c r="AZ29" s="1469"/>
      <c r="BA29" s="1469"/>
      <c r="BB29" s="1469"/>
      <c r="BC29" s="1469"/>
      <c r="BD29" s="1469"/>
      <c r="BE29" s="1469"/>
      <c r="BF29" s="1469"/>
      <c r="BG29" s="1469"/>
      <c r="BH29" s="1469"/>
      <c r="BI29" s="1469"/>
    </row>
    <row r="30" spans="1:61" ht="15.75" thickBot="1" x14ac:dyDescent="0.3">
      <c r="A30" s="1469"/>
      <c r="B30" s="485"/>
      <c r="C30" s="486"/>
      <c r="D30" s="486"/>
      <c r="E30" s="486"/>
      <c r="F30" s="486"/>
      <c r="G30" s="486"/>
      <c r="H30" s="486"/>
      <c r="I30" s="486"/>
      <c r="J30" s="486"/>
      <c r="K30" s="486"/>
      <c r="L30" s="604"/>
      <c r="M30" s="604"/>
      <c r="N30" s="605"/>
      <c r="O30" s="3237"/>
      <c r="P30" s="2983"/>
      <c r="Q30" s="2983"/>
      <c r="R30" s="3238"/>
      <c r="S30" s="593"/>
      <c r="T30" s="81"/>
      <c r="U30" s="225"/>
      <c r="V30" s="244"/>
      <c r="W30" s="252"/>
      <c r="X30" s="246"/>
      <c r="Y30" s="252"/>
      <c r="Z30" s="1469"/>
      <c r="AA30" s="1469"/>
      <c r="AB30" s="1469"/>
      <c r="AC30" s="1469"/>
      <c r="AD30" s="1469"/>
      <c r="AE30" s="1469"/>
      <c r="AF30" s="1469"/>
      <c r="AG30" s="1469"/>
      <c r="AH30" s="1469"/>
      <c r="AI30" s="1469"/>
      <c r="AJ30" s="1469"/>
      <c r="AK30" s="1469"/>
      <c r="AL30" s="1469"/>
      <c r="AM30" s="1469"/>
      <c r="AN30" s="1469"/>
      <c r="AO30" s="1469"/>
      <c r="AP30" s="1469"/>
      <c r="AQ30" s="1469"/>
      <c r="AR30" s="1469"/>
      <c r="AS30" s="1469"/>
      <c r="AT30" s="1469"/>
      <c r="AU30" s="1469"/>
      <c r="AV30" s="1469"/>
      <c r="AW30" s="1469"/>
      <c r="AX30" s="1469"/>
      <c r="AY30" s="1469"/>
      <c r="AZ30" s="1469"/>
      <c r="BA30" s="1469"/>
      <c r="BB30" s="1469"/>
      <c r="BC30" s="1469"/>
      <c r="BD30" s="1469"/>
      <c r="BE30" s="1469"/>
      <c r="BF30" s="1469"/>
      <c r="BG30" s="1469"/>
      <c r="BH30" s="1469"/>
      <c r="BI30" s="1469"/>
    </row>
    <row r="31" spans="1:61" s="1888" customFormat="1" ht="15.75" thickBot="1" x14ac:dyDescent="0.3">
      <c r="A31" s="1469"/>
      <c r="B31" s="3415" t="s">
        <v>1</v>
      </c>
      <c r="C31" s="3416"/>
      <c r="D31" s="3416"/>
      <c r="E31" s="3416"/>
      <c r="F31" s="3416"/>
      <c r="G31" s="3416"/>
      <c r="H31" s="3416"/>
      <c r="I31" s="3416"/>
      <c r="J31" s="3416"/>
      <c r="K31" s="3416"/>
      <c r="L31" s="3416"/>
      <c r="M31" s="3416"/>
      <c r="N31" s="3416"/>
      <c r="O31" s="3416"/>
      <c r="P31" s="3416"/>
      <c r="Q31" s="3416"/>
      <c r="R31" s="3416"/>
      <c r="S31" s="3416"/>
      <c r="T31" s="3416"/>
      <c r="U31" s="3416"/>
      <c r="V31" s="3417"/>
      <c r="W31" s="1756">
        <f>SUM(W20:W30)</f>
        <v>115000</v>
      </c>
      <c r="X31" s="1756">
        <f>SUM(X18:X30)</f>
        <v>82500</v>
      </c>
      <c r="Y31" s="1756">
        <f>SUM(Y18:Y30)</f>
        <v>115000</v>
      </c>
      <c r="Z31" s="1469"/>
      <c r="AA31" s="1469"/>
      <c r="AB31" s="1469"/>
      <c r="AC31" s="1469"/>
      <c r="AD31" s="1469"/>
      <c r="AE31" s="1469"/>
      <c r="AF31" s="1469"/>
      <c r="AG31" s="1469"/>
      <c r="AH31" s="1469"/>
      <c r="AI31" s="1469"/>
      <c r="AJ31" s="1469"/>
      <c r="AK31" s="1469"/>
      <c r="AL31" s="1469"/>
      <c r="AM31" s="1469"/>
      <c r="AN31" s="1469"/>
      <c r="AO31" s="1469"/>
      <c r="AP31" s="1469"/>
      <c r="AQ31" s="1469"/>
      <c r="AR31" s="1469"/>
      <c r="AS31" s="1469"/>
      <c r="AT31" s="1469"/>
      <c r="AU31" s="1469"/>
      <c r="AV31" s="1469"/>
      <c r="AW31" s="1469"/>
      <c r="AX31" s="1469"/>
      <c r="AY31" s="1469"/>
      <c r="AZ31" s="1469"/>
      <c r="BA31" s="1469"/>
      <c r="BB31" s="1469"/>
      <c r="BC31" s="1469"/>
      <c r="BD31" s="1469"/>
      <c r="BE31" s="1469"/>
      <c r="BF31" s="1469"/>
      <c r="BG31" s="1469"/>
      <c r="BH31" s="1469"/>
      <c r="BI31" s="1469"/>
    </row>
    <row r="32" spans="1:61" s="1246" customFormat="1" ht="15.75" thickBot="1" x14ac:dyDescent="0.3">
      <c r="A32" s="1469"/>
      <c r="B32" s="1596"/>
      <c r="C32" s="1597"/>
      <c r="D32" s="1597"/>
      <c r="E32" s="1597"/>
      <c r="F32" s="1597"/>
      <c r="G32" s="1597"/>
      <c r="H32" s="1597"/>
      <c r="I32" s="1597"/>
      <c r="J32" s="1597"/>
      <c r="K32" s="1597"/>
      <c r="L32" s="1597"/>
      <c r="M32" s="1597"/>
      <c r="N32" s="1597"/>
      <c r="O32" s="1597"/>
      <c r="P32" s="1597"/>
      <c r="Q32" s="1597"/>
      <c r="R32" s="1597"/>
      <c r="S32" s="1597"/>
      <c r="T32" s="1597"/>
      <c r="U32" s="1597"/>
      <c r="V32" s="1598"/>
      <c r="W32" s="1599"/>
      <c r="X32" s="1308"/>
      <c r="Y32" s="1308"/>
      <c r="Z32" s="1469"/>
      <c r="AA32" s="1469"/>
      <c r="AB32" s="1469"/>
      <c r="AC32" s="1469"/>
      <c r="AD32" s="1469"/>
      <c r="AE32" s="1469"/>
      <c r="AF32" s="1469"/>
      <c r="AG32" s="1469"/>
      <c r="AH32" s="1469"/>
      <c r="AI32" s="1469"/>
      <c r="AJ32" s="1469"/>
      <c r="AK32" s="1469"/>
      <c r="AL32" s="1469"/>
      <c r="AM32" s="1469"/>
      <c r="AN32" s="1469"/>
      <c r="AO32" s="1469"/>
      <c r="AP32" s="1469"/>
      <c r="AQ32" s="1469"/>
      <c r="AR32" s="1469"/>
      <c r="AS32" s="1469"/>
      <c r="AT32" s="1469"/>
      <c r="AU32" s="1469"/>
      <c r="AV32" s="1469"/>
      <c r="AW32" s="1469"/>
      <c r="AX32" s="1469"/>
      <c r="AY32" s="1469"/>
      <c r="AZ32" s="1469"/>
      <c r="BA32" s="1469"/>
      <c r="BB32" s="1469"/>
      <c r="BC32" s="1469"/>
      <c r="BD32" s="1469"/>
      <c r="BE32" s="1469"/>
      <c r="BF32" s="1469"/>
      <c r="BG32" s="1469"/>
      <c r="BH32" s="1469"/>
      <c r="BI32" s="1469"/>
    </row>
    <row r="33" spans="2:61" ht="19.5" thickBot="1" x14ac:dyDescent="0.35">
      <c r="B33" s="3463" t="s">
        <v>381</v>
      </c>
      <c r="C33" s="3464"/>
      <c r="D33" s="3464"/>
      <c r="E33" s="3464"/>
      <c r="F33" s="3464"/>
      <c r="G33" s="3464"/>
      <c r="H33" s="3464"/>
      <c r="I33" s="3464"/>
      <c r="J33" s="3464"/>
      <c r="K33" s="3464"/>
      <c r="L33" s="3464"/>
      <c r="M33" s="3464"/>
      <c r="N33" s="3464"/>
      <c r="O33" s="3464"/>
      <c r="P33" s="3464"/>
      <c r="Q33" s="3464"/>
      <c r="R33" s="3464"/>
      <c r="S33" s="3464"/>
      <c r="T33" s="3464"/>
      <c r="U33" s="3464"/>
      <c r="V33" s="3465"/>
      <c r="W33" s="1552">
        <f>W31+PAG..88!W46</f>
        <v>5288232.45</v>
      </c>
      <c r="X33" s="1553">
        <f>X31+PAG..88!X46</f>
        <v>3903888.39</v>
      </c>
      <c r="Y33" s="1553">
        <f>(PAG..88!Y46+pag..89!Y31)</f>
        <v>5288232.47</v>
      </c>
      <c r="Z33" s="1469"/>
      <c r="AA33" s="1469"/>
      <c r="AB33" s="1469"/>
      <c r="AC33" s="1469"/>
      <c r="AD33" s="1469"/>
      <c r="AE33" s="1469"/>
      <c r="AF33" s="1469"/>
      <c r="AG33" s="1469"/>
      <c r="AH33" s="1469"/>
      <c r="AI33" s="1469"/>
      <c r="AJ33" s="1469"/>
      <c r="AK33" s="1469"/>
      <c r="AL33" s="1469"/>
      <c r="AM33" s="1469"/>
      <c r="AN33" s="1469"/>
      <c r="AO33" s="1469"/>
      <c r="AP33" s="1469"/>
      <c r="AQ33" s="1469"/>
      <c r="AR33" s="1469"/>
      <c r="AS33" s="1469"/>
      <c r="AT33" s="1469"/>
      <c r="AU33" s="1469"/>
      <c r="AV33" s="1469"/>
      <c r="AW33" s="1469"/>
      <c r="AX33" s="1469"/>
      <c r="AY33" s="1469"/>
      <c r="AZ33" s="1469"/>
      <c r="BA33" s="1469"/>
      <c r="BB33" s="1469"/>
      <c r="BC33" s="1469"/>
      <c r="BD33" s="1469"/>
      <c r="BE33" s="1469"/>
      <c r="BF33" s="1469"/>
      <c r="BG33" s="1469"/>
      <c r="BH33" s="1469"/>
      <c r="BI33" s="1469"/>
    </row>
    <row r="34" spans="2:61" x14ac:dyDescent="0.25">
      <c r="B34" s="60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1466"/>
    </row>
    <row r="35" spans="2:61" x14ac:dyDescent="0.25">
      <c r="B35" s="55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62"/>
    </row>
    <row r="36" spans="2:61" x14ac:dyDescent="0.25">
      <c r="B36" s="73"/>
      <c r="C36" s="18"/>
      <c r="D36" s="18"/>
      <c r="E36" s="18"/>
      <c r="F36" s="18"/>
      <c r="G36" s="26"/>
      <c r="H36" s="26"/>
      <c r="I36" s="26"/>
      <c r="J36" s="26"/>
      <c r="K36" s="26"/>
      <c r="L36" s="26"/>
      <c r="M36" s="26"/>
      <c r="N36" s="26"/>
      <c r="O36" s="18"/>
      <c r="P36" s="18"/>
      <c r="Q36" s="18"/>
      <c r="R36" s="26"/>
      <c r="S36" s="26"/>
      <c r="T36" s="26"/>
      <c r="U36" s="26"/>
      <c r="V36" s="18"/>
      <c r="W36" s="18"/>
      <c r="X36" s="18"/>
      <c r="Y36" s="62"/>
    </row>
    <row r="37" spans="2:61" x14ac:dyDescent="0.25">
      <c r="B37" s="73"/>
      <c r="C37" s="3000" t="s">
        <v>916</v>
      </c>
      <c r="D37" s="3000"/>
      <c r="E37" s="3000"/>
      <c r="F37" s="3000"/>
      <c r="G37" s="26"/>
      <c r="H37" s="26"/>
      <c r="I37" s="26"/>
      <c r="J37" s="26"/>
      <c r="K37" s="26"/>
      <c r="L37" s="26"/>
      <c r="M37" s="26"/>
      <c r="N37" s="26"/>
      <c r="O37" s="3000" t="s">
        <v>763</v>
      </c>
      <c r="P37" s="3000"/>
      <c r="Q37" s="3000"/>
      <c r="R37" s="26"/>
      <c r="S37" s="26"/>
      <c r="T37" s="26"/>
      <c r="U37" s="26"/>
      <c r="V37" s="3000" t="s">
        <v>893</v>
      </c>
      <c r="W37" s="3000"/>
      <c r="X37" s="3000"/>
      <c r="Y37" s="62"/>
    </row>
    <row r="38" spans="2:61" ht="15.75" thickBot="1" x14ac:dyDescent="0.3">
      <c r="B38" s="63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8"/>
    </row>
    <row r="39" spans="2:61" x14ac:dyDescent="0.25">
      <c r="Y39">
        <v>89</v>
      </c>
    </row>
    <row r="44" spans="2:61" x14ac:dyDescent="0.25">
      <c r="X44" s="336"/>
    </row>
    <row r="45" spans="2:61" x14ac:dyDescent="0.25">
      <c r="X45" s="336"/>
    </row>
  </sheetData>
  <mergeCells count="52">
    <mergeCell ref="O26:R26"/>
    <mergeCell ref="O27:R27"/>
    <mergeCell ref="O28:R28"/>
    <mergeCell ref="O29:R29"/>
    <mergeCell ref="O30:R30"/>
    <mergeCell ref="O25:R25"/>
    <mergeCell ref="Q2:R2"/>
    <mergeCell ref="O21:R21"/>
    <mergeCell ref="O22:R22"/>
    <mergeCell ref="O23:R23"/>
    <mergeCell ref="O24:R24"/>
    <mergeCell ref="O18:R18"/>
    <mergeCell ref="O19:R19"/>
    <mergeCell ref="O20:R20"/>
    <mergeCell ref="B8:Y8"/>
    <mergeCell ref="B12:B16"/>
    <mergeCell ref="C12:C16"/>
    <mergeCell ref="D13:D16"/>
    <mergeCell ref="E13:E16"/>
    <mergeCell ref="F13:F16"/>
    <mergeCell ref="G13:G16"/>
    <mergeCell ref="Y13:Y16"/>
    <mergeCell ref="B31:V31"/>
    <mergeCell ref="B33:V33"/>
    <mergeCell ref="V37:X37"/>
    <mergeCell ref="O37:Q37"/>
    <mergeCell ref="C37:F37"/>
    <mergeCell ref="O17:R17"/>
    <mergeCell ref="X13:X16"/>
    <mergeCell ref="U12:U16"/>
    <mergeCell ref="V12:V16"/>
    <mergeCell ref="L13:L16"/>
    <mergeCell ref="M13:M16"/>
    <mergeCell ref="N13:N16"/>
    <mergeCell ref="O14:R14"/>
    <mergeCell ref="T12:T16"/>
    <mergeCell ref="J12:N12"/>
    <mergeCell ref="B1:Y1"/>
    <mergeCell ref="B3:Y3"/>
    <mergeCell ref="B4:Y4"/>
    <mergeCell ref="B5:Y5"/>
    <mergeCell ref="B6:E6"/>
    <mergeCell ref="W6:X6"/>
    <mergeCell ref="C10:F10"/>
    <mergeCell ref="N10:V10"/>
    <mergeCell ref="W12:X12"/>
    <mergeCell ref="W13:W16"/>
    <mergeCell ref="H13:H16"/>
    <mergeCell ref="I12:I16"/>
    <mergeCell ref="J13:J16"/>
    <mergeCell ref="K13:K16"/>
    <mergeCell ref="D12:H12"/>
  </mergeCells>
  <pageMargins left="0.70866141732283472" right="0.70866141732283472" top="0.92" bottom="0.74803149606299213" header="0.31496062992125984" footer="0.31496062992125984"/>
  <pageSetup paperSize="5" scale="60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pageSetUpPr fitToPage="1"/>
  </sheetPr>
  <dimension ref="A1:M37"/>
  <sheetViews>
    <sheetView zoomScaleNormal="100" workbookViewId="0">
      <selection activeCell="B6" sqref="B6"/>
    </sheetView>
  </sheetViews>
  <sheetFormatPr baseColWidth="10" defaultRowHeight="15" x14ac:dyDescent="0.25"/>
  <cols>
    <col min="1" max="1" width="5.7109375" style="1246" customWidth="1"/>
    <col min="3" max="3" width="9.42578125" customWidth="1"/>
    <col min="4" max="4" width="13.42578125" customWidth="1"/>
    <col min="5" max="5" width="14.7109375" customWidth="1"/>
    <col min="6" max="6" width="17" customWidth="1"/>
    <col min="7" max="7" width="14.42578125" customWidth="1"/>
    <col min="8" max="8" width="16.28515625" customWidth="1"/>
    <col min="9" max="9" width="23.42578125" customWidth="1"/>
  </cols>
  <sheetData>
    <row r="1" spans="2:10" s="1246" customFormat="1" x14ac:dyDescent="0.25"/>
    <row r="2" spans="2:10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2:10" x14ac:dyDescent="0.25">
      <c r="B3" s="3483" t="s">
        <v>0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1801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</row>
    <row r="6" spans="2:10" x14ac:dyDescent="0.25">
      <c r="B6" s="171" t="s">
        <v>283</v>
      </c>
    </row>
    <row r="7" spans="2:10" ht="15.75" thickBot="1" x14ac:dyDescent="0.3">
      <c r="B7" s="1250"/>
      <c r="E7" s="1250"/>
      <c r="G7" s="1250"/>
      <c r="H7" s="1250"/>
      <c r="I7" s="1250"/>
    </row>
    <row r="8" spans="2:10" x14ac:dyDescent="0.25">
      <c r="B8" s="1" t="s">
        <v>4</v>
      </c>
      <c r="C8" s="540"/>
      <c r="D8" s="46">
        <v>7122</v>
      </c>
      <c r="E8" s="1762" t="s">
        <v>1874</v>
      </c>
      <c r="F8" s="1257" t="s">
        <v>105</v>
      </c>
      <c r="G8" s="4"/>
      <c r="H8" s="4"/>
      <c r="I8" s="4"/>
      <c r="J8" s="1221"/>
    </row>
    <row r="9" spans="2:10" x14ac:dyDescent="0.25">
      <c r="B9" s="174" t="s">
        <v>76</v>
      </c>
      <c r="C9" s="540"/>
      <c r="D9" s="47">
        <v>12</v>
      </c>
      <c r="F9" s="4" t="s">
        <v>2024</v>
      </c>
      <c r="G9" s="4"/>
      <c r="H9" s="4"/>
      <c r="I9" s="1258"/>
    </row>
    <row r="10" spans="2:10" x14ac:dyDescent="0.25">
      <c r="B10" s="174" t="s">
        <v>77</v>
      </c>
      <c r="C10" s="540"/>
      <c r="D10" s="371" t="s">
        <v>582</v>
      </c>
      <c r="F10" s="4" t="s">
        <v>383</v>
      </c>
      <c r="G10" s="4"/>
      <c r="H10" s="4"/>
      <c r="I10" s="1258"/>
    </row>
    <row r="11" spans="2:10" x14ac:dyDescent="0.25">
      <c r="B11" s="1177" t="s">
        <v>78</v>
      </c>
      <c r="C11" s="1480"/>
      <c r="D11" s="371" t="s">
        <v>582</v>
      </c>
      <c r="F11" s="4" t="s">
        <v>383</v>
      </c>
      <c r="G11" s="4"/>
      <c r="H11" s="4"/>
      <c r="I11" s="1258"/>
    </row>
    <row r="12" spans="2:10" ht="15.75" thickBot="1" x14ac:dyDescent="0.3">
      <c r="B12" s="1177" t="s">
        <v>284</v>
      </c>
      <c r="C12" s="192"/>
      <c r="D12" s="372" t="s">
        <v>610</v>
      </c>
      <c r="E12" s="1150"/>
      <c r="F12" s="4" t="s">
        <v>383</v>
      </c>
      <c r="G12" s="4"/>
      <c r="H12" s="4"/>
      <c r="I12" s="4"/>
      <c r="J12" s="1221"/>
    </row>
    <row r="13" spans="2:10" ht="15.75" thickBot="1" x14ac:dyDescent="0.3">
      <c r="B13" s="1206" t="s">
        <v>1944</v>
      </c>
      <c r="C13" s="1205"/>
      <c r="D13" s="1"/>
      <c r="E13" s="4"/>
      <c r="F13" s="4" t="s">
        <v>384</v>
      </c>
      <c r="G13" s="4"/>
      <c r="H13" s="4"/>
      <c r="I13" s="4"/>
      <c r="J13" s="1221"/>
    </row>
    <row r="14" spans="2:10" ht="15.75" thickBot="1" x14ac:dyDescent="0.3">
      <c r="B14" s="193" t="s">
        <v>22</v>
      </c>
      <c r="C14" s="1774"/>
      <c r="D14" s="98">
        <v>3201</v>
      </c>
      <c r="E14" s="92" t="s">
        <v>296</v>
      </c>
      <c r="F14" s="92"/>
      <c r="G14" s="57">
        <v>211206</v>
      </c>
      <c r="I14" s="463"/>
    </row>
    <row r="15" spans="2:10" ht="15.75" thickBot="1" x14ac:dyDescent="0.3">
      <c r="B15" s="3524" t="s">
        <v>287</v>
      </c>
      <c r="C15" s="3526"/>
      <c r="D15" s="3009" t="s">
        <v>188</v>
      </c>
      <c r="E15" s="3010"/>
      <c r="F15" s="3011"/>
      <c r="G15" s="3009" t="s">
        <v>290</v>
      </c>
      <c r="H15" s="3010"/>
      <c r="I15" s="3011"/>
    </row>
    <row r="16" spans="2:10" ht="15.75" thickBot="1" x14ac:dyDescent="0.3">
      <c r="B16" s="3701"/>
      <c r="C16" s="3702"/>
      <c r="D16" s="3246" t="s">
        <v>86</v>
      </c>
      <c r="E16" s="3009" t="s">
        <v>288</v>
      </c>
      <c r="F16" s="3011"/>
      <c r="G16" s="3703" t="s">
        <v>86</v>
      </c>
      <c r="H16" s="3009" t="s">
        <v>291</v>
      </c>
      <c r="I16" s="3011"/>
    </row>
    <row r="17" spans="2:9" ht="15.75" thickBot="1" x14ac:dyDescent="0.3">
      <c r="B17" s="3701"/>
      <c r="C17" s="3702"/>
      <c r="D17" s="3200"/>
      <c r="E17" s="100" t="s">
        <v>92</v>
      </c>
      <c r="F17" s="100" t="s">
        <v>289</v>
      </c>
      <c r="G17" s="3704"/>
      <c r="H17" s="100" t="s">
        <v>87</v>
      </c>
      <c r="I17" s="101" t="s">
        <v>289</v>
      </c>
    </row>
    <row r="18" spans="2:9" x14ac:dyDescent="0.25">
      <c r="B18" s="52" t="s">
        <v>385</v>
      </c>
      <c r="C18" s="53"/>
      <c r="D18" s="70">
        <v>25</v>
      </c>
      <c r="E18" s="82">
        <v>81528</v>
      </c>
      <c r="F18" s="82">
        <f t="shared" ref="F18:F29" si="0">E18*12</f>
        <v>978336</v>
      </c>
      <c r="G18" s="70">
        <v>25</v>
      </c>
      <c r="H18" s="82">
        <v>81528</v>
      </c>
      <c r="I18" s="82">
        <f t="shared" ref="I18:I30" si="1">H18*12</f>
        <v>978336</v>
      </c>
    </row>
    <row r="19" spans="2:9" x14ac:dyDescent="0.25">
      <c r="B19" s="36" t="s">
        <v>386</v>
      </c>
      <c r="C19" s="10"/>
      <c r="D19" s="1143">
        <v>10</v>
      </c>
      <c r="E19" s="75">
        <v>26225.33</v>
      </c>
      <c r="F19" s="75">
        <f t="shared" si="0"/>
        <v>314703.96000000002</v>
      </c>
      <c r="G19" s="49">
        <v>10</v>
      </c>
      <c r="H19" s="75">
        <v>26225.33</v>
      </c>
      <c r="I19" s="75">
        <f t="shared" si="1"/>
        <v>314703.96000000002</v>
      </c>
    </row>
    <row r="20" spans="2:9" x14ac:dyDescent="0.25">
      <c r="B20" s="36" t="s">
        <v>387</v>
      </c>
      <c r="C20" s="10"/>
      <c r="D20" s="1143">
        <v>21</v>
      </c>
      <c r="E20" s="75">
        <v>69455</v>
      </c>
      <c r="F20" s="75">
        <f t="shared" si="0"/>
        <v>833460</v>
      </c>
      <c r="G20" s="49">
        <v>21</v>
      </c>
      <c r="H20" s="75">
        <v>69455</v>
      </c>
      <c r="I20" s="75">
        <f t="shared" si="1"/>
        <v>833460</v>
      </c>
    </row>
    <row r="21" spans="2:9" x14ac:dyDescent="0.25">
      <c r="B21" s="36" t="s">
        <v>388</v>
      </c>
      <c r="C21" s="10"/>
      <c r="D21" s="1143">
        <v>15</v>
      </c>
      <c r="E21" s="75">
        <v>78555</v>
      </c>
      <c r="F21" s="75">
        <f t="shared" si="0"/>
        <v>942660</v>
      </c>
      <c r="G21" s="49">
        <v>15</v>
      </c>
      <c r="H21" s="75">
        <v>78555</v>
      </c>
      <c r="I21" s="75">
        <f t="shared" si="1"/>
        <v>942660</v>
      </c>
    </row>
    <row r="22" spans="2:9" x14ac:dyDescent="0.25">
      <c r="B22" s="36" t="s">
        <v>389</v>
      </c>
      <c r="C22" s="10"/>
      <c r="D22" s="1143">
        <v>2</v>
      </c>
      <c r="E22" s="75">
        <v>12937.66</v>
      </c>
      <c r="F22" s="75">
        <f t="shared" si="0"/>
        <v>155251.91999999998</v>
      </c>
      <c r="G22" s="49">
        <v>2</v>
      </c>
      <c r="H22" s="75">
        <v>12937.66</v>
      </c>
      <c r="I22" s="75">
        <f t="shared" si="1"/>
        <v>155251.91999999998</v>
      </c>
    </row>
    <row r="23" spans="2:9" x14ac:dyDescent="0.25">
      <c r="B23" s="36" t="s">
        <v>390</v>
      </c>
      <c r="C23" s="10"/>
      <c r="D23" s="1143">
        <v>5</v>
      </c>
      <c r="E23" s="75">
        <v>21522</v>
      </c>
      <c r="F23" s="75">
        <f t="shared" si="0"/>
        <v>258264</v>
      </c>
      <c r="G23" s="49">
        <v>5</v>
      </c>
      <c r="H23" s="75">
        <v>21522</v>
      </c>
      <c r="I23" s="75">
        <f t="shared" si="1"/>
        <v>258264</v>
      </c>
    </row>
    <row r="24" spans="2:9" x14ac:dyDescent="0.25">
      <c r="B24" s="36" t="s">
        <v>104</v>
      </c>
      <c r="C24" s="10"/>
      <c r="D24" s="1143">
        <v>1</v>
      </c>
      <c r="E24" s="75">
        <v>3000</v>
      </c>
      <c r="F24" s="75">
        <f t="shared" si="0"/>
        <v>36000</v>
      </c>
      <c r="G24" s="49">
        <v>1</v>
      </c>
      <c r="H24" s="75">
        <v>3000</v>
      </c>
      <c r="I24" s="75">
        <f t="shared" si="1"/>
        <v>36000</v>
      </c>
    </row>
    <row r="25" spans="2:9" x14ac:dyDescent="0.25">
      <c r="B25" s="36" t="s">
        <v>609</v>
      </c>
      <c r="C25" s="10"/>
      <c r="D25" s="1143">
        <v>1</v>
      </c>
      <c r="E25" s="254">
        <v>5200</v>
      </c>
      <c r="F25" s="75">
        <f t="shared" si="0"/>
        <v>62400</v>
      </c>
      <c r="G25" s="49">
        <v>1</v>
      </c>
      <c r="H25" s="254">
        <v>5200</v>
      </c>
      <c r="I25" s="75">
        <f t="shared" si="1"/>
        <v>62400</v>
      </c>
    </row>
    <row r="26" spans="2:9" x14ac:dyDescent="0.25">
      <c r="B26" s="3197" t="s">
        <v>2288</v>
      </c>
      <c r="C26" s="3199"/>
      <c r="D26" s="1143">
        <v>1</v>
      </c>
      <c r="E26" s="254">
        <v>18000</v>
      </c>
      <c r="F26" s="75">
        <f t="shared" si="0"/>
        <v>216000</v>
      </c>
      <c r="G26" s="49">
        <v>1</v>
      </c>
      <c r="H26" s="254">
        <v>18000</v>
      </c>
      <c r="I26" s="75">
        <f t="shared" si="1"/>
        <v>216000</v>
      </c>
    </row>
    <row r="27" spans="2:9" x14ac:dyDescent="0.25">
      <c r="B27" s="69" t="s">
        <v>611</v>
      </c>
      <c r="C27" s="4"/>
      <c r="D27" s="1143">
        <v>1</v>
      </c>
      <c r="E27" s="254">
        <v>6000</v>
      </c>
      <c r="F27" s="75">
        <f t="shared" si="0"/>
        <v>72000</v>
      </c>
      <c r="G27" s="49">
        <v>1</v>
      </c>
      <c r="H27" s="254">
        <v>6000</v>
      </c>
      <c r="I27" s="75">
        <f t="shared" si="1"/>
        <v>72000</v>
      </c>
    </row>
    <row r="28" spans="2:9" x14ac:dyDescent="0.25">
      <c r="B28" s="3197" t="s">
        <v>2265</v>
      </c>
      <c r="C28" s="3199"/>
      <c r="D28" s="1297">
        <v>1</v>
      </c>
      <c r="E28" s="257">
        <v>6000</v>
      </c>
      <c r="F28" s="75">
        <f t="shared" si="0"/>
        <v>72000</v>
      </c>
      <c r="G28" s="370">
        <v>1</v>
      </c>
      <c r="H28" s="257">
        <v>6000</v>
      </c>
      <c r="I28" s="75">
        <f t="shared" si="1"/>
        <v>72000</v>
      </c>
    </row>
    <row r="29" spans="2:9" x14ac:dyDescent="0.25">
      <c r="B29" s="36" t="s">
        <v>2025</v>
      </c>
      <c r="C29" s="35"/>
      <c r="D29" s="1297">
        <v>25</v>
      </c>
      <c r="E29" s="257">
        <v>50777</v>
      </c>
      <c r="F29" s="75">
        <f t="shared" si="0"/>
        <v>609324</v>
      </c>
      <c r="G29" s="370">
        <v>25</v>
      </c>
      <c r="H29" s="257">
        <v>50777</v>
      </c>
      <c r="I29" s="75">
        <f t="shared" si="1"/>
        <v>609324</v>
      </c>
    </row>
    <row r="30" spans="2:9" x14ac:dyDescent="0.25">
      <c r="B30" s="36"/>
      <c r="C30" s="35"/>
      <c r="D30" s="139"/>
      <c r="E30" s="141"/>
      <c r="F30" s="7"/>
      <c r="G30" s="370"/>
      <c r="H30" s="257"/>
      <c r="I30" s="75">
        <f t="shared" si="1"/>
        <v>0</v>
      </c>
    </row>
    <row r="31" spans="2:9" ht="15.75" thickBot="1" x14ac:dyDescent="0.3">
      <c r="B31" s="63"/>
      <c r="C31" s="64"/>
      <c r="D31" s="139"/>
      <c r="E31" s="141"/>
      <c r="F31" s="7"/>
      <c r="G31" s="141"/>
      <c r="H31" s="257"/>
      <c r="I31" s="258"/>
    </row>
    <row r="32" spans="2:9" ht="15.75" thickBot="1" x14ac:dyDescent="0.3">
      <c r="C32" s="92" t="s">
        <v>99</v>
      </c>
      <c r="D32" s="234"/>
      <c r="E32" s="115">
        <f>SUM(E18:E31)</f>
        <v>379199.99</v>
      </c>
      <c r="F32" s="242">
        <f>SUM(F18:F31)</f>
        <v>4550399.88</v>
      </c>
      <c r="G32" s="255"/>
      <c r="H32" s="242">
        <f>SUM(H18:H29)</f>
        <v>379199.99</v>
      </c>
      <c r="I32" s="115">
        <f>SUM(I18:I31)</f>
        <v>4550399.88</v>
      </c>
    </row>
    <row r="34" spans="3:13" x14ac:dyDescent="0.25">
      <c r="C34" s="4"/>
      <c r="D34" s="4"/>
      <c r="F34" s="4"/>
      <c r="H34" s="4"/>
    </row>
    <row r="35" spans="3:13" x14ac:dyDescent="0.25">
      <c r="C35" s="3447" t="s">
        <v>294</v>
      </c>
      <c r="D35" s="3447"/>
      <c r="F35" s="229" t="s">
        <v>271</v>
      </c>
      <c r="H35" s="229" t="s">
        <v>295</v>
      </c>
    </row>
    <row r="36" spans="3:13" x14ac:dyDescent="0.25">
      <c r="K36" s="1247"/>
      <c r="L36" s="1247"/>
      <c r="M36" s="1247"/>
    </row>
    <row r="37" spans="3:13" x14ac:dyDescent="0.25">
      <c r="I37">
        <v>90</v>
      </c>
    </row>
  </sheetData>
  <mergeCells count="14">
    <mergeCell ref="H16:I16"/>
    <mergeCell ref="C35:D35"/>
    <mergeCell ref="B2:I2"/>
    <mergeCell ref="B3:I3"/>
    <mergeCell ref="B4:I4"/>
    <mergeCell ref="B5:I5"/>
    <mergeCell ref="B15:C17"/>
    <mergeCell ref="D15:F15"/>
    <mergeCell ref="G15:I15"/>
    <mergeCell ref="D16:D17"/>
    <mergeCell ref="E16:F16"/>
    <mergeCell ref="G16:G17"/>
    <mergeCell ref="B28:C28"/>
    <mergeCell ref="B26:C26"/>
  </mergeCells>
  <pageMargins left="0.25" right="0.25" top="0.75" bottom="0.75" header="0.3" footer="0.3"/>
  <pageSetup paperSize="5" scale="92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tabColor rgb="FFFF0000"/>
  </sheetPr>
  <dimension ref="A1:EW54"/>
  <sheetViews>
    <sheetView topLeftCell="A7" zoomScale="110" zoomScaleNormal="110" workbookViewId="0">
      <selection activeCell="E26" sqref="E26"/>
    </sheetView>
  </sheetViews>
  <sheetFormatPr baseColWidth="10" defaultRowHeight="15" x14ac:dyDescent="0.25"/>
  <cols>
    <col min="1" max="1" width="13.28515625" style="1246" customWidth="1"/>
    <col min="2" max="2" width="7.7109375" customWidth="1"/>
    <col min="4" max="4" width="6.7109375" customWidth="1"/>
    <col min="5" max="5" width="5.140625" customWidth="1"/>
    <col min="6" max="6" width="6.5703125" customWidth="1"/>
    <col min="7" max="7" width="6.7109375" customWidth="1"/>
    <col min="8" max="8" width="7.28515625" customWidth="1"/>
    <col min="9" max="9" width="4.7109375" customWidth="1"/>
    <col min="10" max="11" width="5.7109375" customWidth="1"/>
    <col min="12" max="12" width="5.42578125" customWidth="1"/>
    <col min="13" max="13" width="7.85546875" customWidth="1"/>
    <col min="14" max="14" width="7.28515625" customWidth="1"/>
    <col min="18" max="18" width="19.140625" customWidth="1"/>
    <col min="19" max="19" width="12.85546875" customWidth="1"/>
    <col min="20" max="20" width="11.42578125" customWidth="1"/>
    <col min="21" max="21" width="10.140625" customWidth="1"/>
    <col min="22" max="22" width="10.7109375" customWidth="1"/>
    <col min="23" max="23" width="18" customWidth="1"/>
    <col min="24" max="24" width="17.7109375" customWidth="1"/>
    <col min="25" max="25" width="20.28515625" customWidth="1"/>
  </cols>
  <sheetData>
    <row r="1" spans="2:25" s="1246" customFormat="1" ht="15.75" thickBot="1" x14ac:dyDescent="0.3"/>
    <row r="2" spans="2:25" ht="23.25" x14ac:dyDescent="0.35">
      <c r="B2" s="3106" t="s">
        <v>17</v>
      </c>
      <c r="C2" s="3107"/>
      <c r="D2" s="3107"/>
      <c r="E2" s="3107"/>
      <c r="F2" s="3107"/>
      <c r="G2" s="3107"/>
      <c r="H2" s="3107"/>
      <c r="I2" s="3107"/>
      <c r="J2" s="3107"/>
      <c r="K2" s="3107"/>
      <c r="L2" s="3107"/>
      <c r="M2" s="3107"/>
      <c r="N2" s="3107"/>
      <c r="O2" s="3107"/>
      <c r="P2" s="3107"/>
      <c r="Q2" s="3107"/>
      <c r="R2" s="3107"/>
      <c r="S2" s="3107"/>
      <c r="T2" s="3107"/>
      <c r="U2" s="3107"/>
      <c r="V2" s="3107"/>
      <c r="W2" s="3107"/>
      <c r="X2" s="3107"/>
      <c r="Y2" s="3108"/>
    </row>
    <row r="3" spans="2:25" ht="17.45" customHeight="1" x14ac:dyDescent="0.25">
      <c r="B3" s="2999" t="s">
        <v>1849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7.45" customHeight="1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3102" t="s">
        <v>684</v>
      </c>
      <c r="C6" s="3036"/>
      <c r="D6" s="3036"/>
      <c r="E6" s="3036"/>
      <c r="F6" s="268"/>
      <c r="G6" s="268"/>
      <c r="H6" s="268"/>
      <c r="I6" s="268"/>
      <c r="J6" s="268"/>
      <c r="K6" s="268"/>
      <c r="L6" s="268"/>
      <c r="M6" s="268"/>
      <c r="N6" s="268"/>
      <c r="O6" s="34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61"/>
    </row>
    <row r="7" spans="2:25" x14ac:dyDescent="0.25">
      <c r="B7" s="55"/>
      <c r="C7" s="2"/>
      <c r="D7" s="2"/>
      <c r="E7" s="2"/>
      <c r="F7" s="805" t="s">
        <v>2266</v>
      </c>
      <c r="G7" s="805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25" x14ac:dyDescent="0.25">
      <c r="B8" s="3038" t="s">
        <v>774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X9" s="2"/>
      <c r="Y9" s="62"/>
    </row>
    <row r="10" spans="2:25" x14ac:dyDescent="0.25">
      <c r="B10" s="55"/>
      <c r="C10" s="3000" t="s">
        <v>709</v>
      </c>
      <c r="D10" s="3000"/>
      <c r="E10" s="3000"/>
      <c r="F10" s="3000"/>
      <c r="G10" s="3000"/>
      <c r="H10" s="2"/>
      <c r="I10" s="2"/>
      <c r="J10" s="3000" t="s">
        <v>975</v>
      </c>
      <c r="K10" s="3000"/>
      <c r="L10" s="3000"/>
      <c r="M10" s="3000"/>
      <c r="N10" s="3000"/>
      <c r="O10" s="3000"/>
      <c r="P10" s="3000"/>
      <c r="Q10" s="3000"/>
      <c r="R10" s="3000"/>
      <c r="S10" s="3000"/>
      <c r="T10" s="26"/>
      <c r="U10" s="2"/>
      <c r="V10" s="2"/>
      <c r="W10" s="2"/>
      <c r="X10" s="2"/>
      <c r="Y10" s="62"/>
    </row>
    <row r="11" spans="2:25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25" ht="17.25" customHeight="1" thickBot="1" x14ac:dyDescent="0.3">
      <c r="B12" s="3401" t="s">
        <v>757</v>
      </c>
      <c r="C12" s="3401" t="s">
        <v>976</v>
      </c>
      <c r="D12" s="3010" t="s">
        <v>16</v>
      </c>
      <c r="E12" s="3010"/>
      <c r="F12" s="3010"/>
      <c r="G12" s="3010"/>
      <c r="H12" s="3011"/>
      <c r="I12" s="3401" t="s">
        <v>713</v>
      </c>
      <c r="J12" s="3009" t="s">
        <v>45</v>
      </c>
      <c r="K12" s="3010"/>
      <c r="L12" s="3010"/>
      <c r="M12" s="3010"/>
      <c r="N12" s="3011"/>
      <c r="O12" s="60"/>
      <c r="P12" s="34"/>
      <c r="Q12" s="34"/>
      <c r="R12" s="61"/>
      <c r="S12" s="98"/>
      <c r="T12" s="3394" t="s">
        <v>47</v>
      </c>
      <c r="U12" s="3394" t="s">
        <v>678</v>
      </c>
      <c r="V12" s="3246" t="s">
        <v>13</v>
      </c>
      <c r="W12" s="3413" t="s">
        <v>2305</v>
      </c>
      <c r="X12" s="3414"/>
      <c r="Y12" s="128" t="s">
        <v>2455</v>
      </c>
    </row>
    <row r="13" spans="2:25" ht="15.75" customHeight="1" x14ac:dyDescent="0.25">
      <c r="B13" s="3402"/>
      <c r="C13" s="3402"/>
      <c r="D13" s="3401" t="s">
        <v>690</v>
      </c>
      <c r="E13" s="3401" t="s">
        <v>21</v>
      </c>
      <c r="F13" s="3401" t="s">
        <v>890</v>
      </c>
      <c r="G13" s="3401" t="s">
        <v>712</v>
      </c>
      <c r="H13" s="3401" t="s">
        <v>694</v>
      </c>
      <c r="I13" s="3402"/>
      <c r="J13" s="3401" t="s">
        <v>671</v>
      </c>
      <c r="K13" s="3401" t="s">
        <v>111</v>
      </c>
      <c r="L13" s="3837" t="s">
        <v>5</v>
      </c>
      <c r="M13" s="3835" t="s">
        <v>113</v>
      </c>
      <c r="N13" s="3837" t="s">
        <v>6</v>
      </c>
      <c r="O13" s="55"/>
      <c r="P13" s="2"/>
      <c r="Q13" s="2"/>
      <c r="R13" s="62"/>
      <c r="S13" s="57"/>
      <c r="T13" s="3403"/>
      <c r="U13" s="3403"/>
      <c r="V13" s="3200"/>
      <c r="W13" s="3394" t="s">
        <v>760</v>
      </c>
      <c r="X13" s="3394" t="s">
        <v>761</v>
      </c>
      <c r="Y13" s="3394" t="s">
        <v>706</v>
      </c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564"/>
      <c r="M14" s="3836"/>
      <c r="N14" s="3564"/>
      <c r="O14" s="2999" t="s">
        <v>46</v>
      </c>
      <c r="P14" s="3000"/>
      <c r="Q14" s="3000"/>
      <c r="R14" s="3001"/>
      <c r="S14" s="495" t="s">
        <v>22</v>
      </c>
      <c r="T14" s="3403"/>
      <c r="U14" s="3403"/>
      <c r="V14" s="3200"/>
      <c r="W14" s="3395"/>
      <c r="X14" s="3395"/>
      <c r="Y14" s="3395"/>
    </row>
    <row r="15" spans="2:25" x14ac:dyDescent="0.25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564"/>
      <c r="M15" s="3836"/>
      <c r="N15" s="3564"/>
      <c r="O15" s="55"/>
      <c r="P15" s="2"/>
      <c r="Q15" s="2"/>
      <c r="R15" s="62"/>
      <c r="S15" s="57"/>
      <c r="T15" s="3403"/>
      <c r="U15" s="3403"/>
      <c r="V15" s="3200"/>
      <c r="W15" s="3395"/>
      <c r="X15" s="3395"/>
      <c r="Y15" s="3395"/>
    </row>
    <row r="16" spans="2:25" ht="36" customHeight="1" thickBot="1" x14ac:dyDescent="0.3">
      <c r="B16" s="3402"/>
      <c r="C16" s="3402"/>
      <c r="D16" s="3402"/>
      <c r="E16" s="3402"/>
      <c r="F16" s="3402"/>
      <c r="G16" s="3402"/>
      <c r="H16" s="3402"/>
      <c r="I16" s="3402"/>
      <c r="J16" s="3402"/>
      <c r="K16" s="3402"/>
      <c r="L16" s="3564"/>
      <c r="M16" s="3836"/>
      <c r="N16" s="3564"/>
      <c r="O16" s="63"/>
      <c r="P16" s="64"/>
      <c r="Q16" s="64"/>
      <c r="R16" s="65"/>
      <c r="S16" s="631"/>
      <c r="T16" s="3478"/>
      <c r="U16" s="3478"/>
      <c r="V16" s="3201"/>
      <c r="W16" s="3481"/>
      <c r="X16" s="3481"/>
      <c r="Y16" s="3481"/>
    </row>
    <row r="17" spans="2:25" ht="15.75" thickBot="1" x14ac:dyDescent="0.3">
      <c r="B17" s="48">
        <v>1</v>
      </c>
      <c r="C17" s="616">
        <v>2</v>
      </c>
      <c r="D17" s="614">
        <v>3</v>
      </c>
      <c r="E17" s="614">
        <v>4</v>
      </c>
      <c r="F17" s="614">
        <v>5</v>
      </c>
      <c r="G17" s="614">
        <v>6</v>
      </c>
      <c r="H17" s="614">
        <v>7</v>
      </c>
      <c r="I17" s="614"/>
      <c r="J17" s="614">
        <v>8</v>
      </c>
      <c r="K17" s="614">
        <v>9</v>
      </c>
      <c r="L17" s="614">
        <v>10</v>
      </c>
      <c r="M17" s="614">
        <v>11</v>
      </c>
      <c r="N17" s="615">
        <v>12</v>
      </c>
      <c r="O17" s="3166">
        <v>13</v>
      </c>
      <c r="P17" s="3719"/>
      <c r="Q17" s="3719"/>
      <c r="R17" s="3770"/>
      <c r="S17" s="609"/>
      <c r="T17" s="97">
        <v>14</v>
      </c>
      <c r="U17" s="100">
        <v>15</v>
      </c>
      <c r="V17" s="227">
        <v>16</v>
      </c>
      <c r="W17" s="228">
        <v>17</v>
      </c>
      <c r="X17" s="97">
        <v>18</v>
      </c>
      <c r="Y17" s="97">
        <v>19</v>
      </c>
    </row>
    <row r="18" spans="2:25" x14ac:dyDescent="0.25">
      <c r="B18" s="745"/>
      <c r="C18" s="412"/>
      <c r="D18" s="506" t="s">
        <v>679</v>
      </c>
      <c r="E18" s="506" t="s">
        <v>1716</v>
      </c>
      <c r="F18" s="506" t="s">
        <v>542</v>
      </c>
      <c r="G18" s="412"/>
      <c r="H18" s="412"/>
      <c r="I18" s="412"/>
      <c r="J18" s="1334" t="s">
        <v>675</v>
      </c>
      <c r="K18" s="1334" t="s">
        <v>677</v>
      </c>
      <c r="L18" s="1334"/>
      <c r="M18" s="1334"/>
      <c r="N18" s="608"/>
      <c r="O18" s="3223" t="s">
        <v>719</v>
      </c>
      <c r="P18" s="2993"/>
      <c r="Q18" s="2993"/>
      <c r="R18" s="3224"/>
      <c r="S18" s="217"/>
      <c r="T18" s="259"/>
      <c r="U18" s="8"/>
      <c r="V18" s="260"/>
      <c r="W18" s="2036"/>
      <c r="X18" s="2037"/>
      <c r="Y18" s="2037"/>
    </row>
    <row r="19" spans="2:25" s="1468" customFormat="1" x14ac:dyDescent="0.25">
      <c r="B19" s="2390"/>
      <c r="C19" s="2273"/>
      <c r="D19" s="2273"/>
      <c r="E19" s="2273"/>
      <c r="F19" s="2273"/>
      <c r="G19" s="2273"/>
      <c r="H19" s="2273"/>
      <c r="I19" s="2273"/>
      <c r="J19" s="2276" t="s">
        <v>675</v>
      </c>
      <c r="K19" s="2276" t="s">
        <v>677</v>
      </c>
      <c r="L19" s="2276" t="s">
        <v>677</v>
      </c>
      <c r="M19" s="2276"/>
      <c r="N19" s="2277"/>
      <c r="O19" s="3387" t="s">
        <v>811</v>
      </c>
      <c r="P19" s="3149"/>
      <c r="Q19" s="3149"/>
      <c r="R19" s="3388"/>
      <c r="S19" s="2483"/>
      <c r="T19" s="2335"/>
      <c r="U19" s="2276"/>
      <c r="V19" s="2289"/>
      <c r="W19" s="2484"/>
      <c r="X19" s="2485"/>
      <c r="Y19" s="2485"/>
    </row>
    <row r="20" spans="2:25" s="1468" customFormat="1" ht="15.75" thickBot="1" x14ac:dyDescent="0.3">
      <c r="B20" s="2390"/>
      <c r="C20" s="2273"/>
      <c r="D20" s="2273"/>
      <c r="E20" s="2273"/>
      <c r="F20" s="2273"/>
      <c r="G20" s="2273"/>
      <c r="H20" s="2273"/>
      <c r="I20" s="2273"/>
      <c r="J20" s="2276" t="s">
        <v>675</v>
      </c>
      <c r="K20" s="2276" t="s">
        <v>677</v>
      </c>
      <c r="L20" s="2276" t="s">
        <v>677</v>
      </c>
      <c r="M20" s="2276" t="s">
        <v>675</v>
      </c>
      <c r="N20" s="2277"/>
      <c r="O20" s="3387" t="s">
        <v>1363</v>
      </c>
      <c r="P20" s="3149"/>
      <c r="Q20" s="3149"/>
      <c r="R20" s="3388"/>
      <c r="S20" s="2483"/>
      <c r="T20" s="2335"/>
      <c r="U20" s="2276"/>
      <c r="V20" s="2289"/>
      <c r="W20" s="2484"/>
      <c r="X20" s="2485"/>
      <c r="Y20" s="2486"/>
    </row>
    <row r="21" spans="2:25" s="1468" customFormat="1" x14ac:dyDescent="0.25">
      <c r="B21" s="2275" t="s">
        <v>53</v>
      </c>
      <c r="C21" s="2273"/>
      <c r="D21" s="2273"/>
      <c r="E21" s="2273"/>
      <c r="F21" s="2273"/>
      <c r="G21" s="2273"/>
      <c r="H21" s="2273"/>
      <c r="I21" s="2273"/>
      <c r="J21" s="2282" t="s">
        <v>675</v>
      </c>
      <c r="K21" s="2282" t="s">
        <v>677</v>
      </c>
      <c r="L21" s="2282" t="s">
        <v>677</v>
      </c>
      <c r="M21" s="2282" t="s">
        <v>675</v>
      </c>
      <c r="N21" s="2283" t="s">
        <v>721</v>
      </c>
      <c r="O21" s="3455" t="s">
        <v>374</v>
      </c>
      <c r="P21" s="3104"/>
      <c r="Q21" s="3104"/>
      <c r="R21" s="3456"/>
      <c r="S21" s="1538">
        <v>3202</v>
      </c>
      <c r="T21" s="2335" t="s">
        <v>681</v>
      </c>
      <c r="U21" s="2276" t="s">
        <v>1319</v>
      </c>
      <c r="V21" s="2289" t="s">
        <v>1283</v>
      </c>
      <c r="W21" s="2960">
        <v>26208640.68</v>
      </c>
      <c r="X21" s="2487">
        <v>19656480.510000002</v>
      </c>
      <c r="Y21" s="2960">
        <v>34973066.280000001</v>
      </c>
    </row>
    <row r="22" spans="2:25" s="1468" customFormat="1" x14ac:dyDescent="0.25">
      <c r="B22" s="2275" t="s">
        <v>53</v>
      </c>
      <c r="C22" s="2273"/>
      <c r="D22" s="2273"/>
      <c r="E22" s="2273"/>
      <c r="F22" s="2273"/>
      <c r="G22" s="2273"/>
      <c r="H22" s="2273"/>
      <c r="I22" s="2273"/>
      <c r="J22" s="2282" t="s">
        <v>675</v>
      </c>
      <c r="K22" s="2282" t="s">
        <v>677</v>
      </c>
      <c r="L22" s="2282" t="s">
        <v>677</v>
      </c>
      <c r="M22" s="2282" t="s">
        <v>675</v>
      </c>
      <c r="N22" s="2283" t="s">
        <v>660</v>
      </c>
      <c r="O22" s="3455" t="s">
        <v>1770</v>
      </c>
      <c r="P22" s="3104"/>
      <c r="Q22" s="3104"/>
      <c r="R22" s="3456"/>
      <c r="S22" s="1538">
        <v>3202</v>
      </c>
      <c r="T22" s="2335" t="s">
        <v>668</v>
      </c>
      <c r="U22" s="2276" t="s">
        <v>1319</v>
      </c>
      <c r="V22" s="2339"/>
      <c r="W22" s="2961">
        <v>300000</v>
      </c>
      <c r="X22" s="2485">
        <v>225000</v>
      </c>
      <c r="Y22" s="2961">
        <v>300000</v>
      </c>
    </row>
    <row r="23" spans="2:25" s="1468" customFormat="1" ht="15.75" thickBot="1" x14ac:dyDescent="0.3">
      <c r="B23" s="2390"/>
      <c r="C23" s="2273"/>
      <c r="D23" s="2273"/>
      <c r="E23" s="2273"/>
      <c r="F23" s="2273"/>
      <c r="G23" s="2273"/>
      <c r="H23" s="2273"/>
      <c r="I23" s="2323"/>
      <c r="J23" s="2276" t="s">
        <v>675</v>
      </c>
      <c r="K23" s="2276" t="s">
        <v>677</v>
      </c>
      <c r="L23" s="2276" t="s">
        <v>677</v>
      </c>
      <c r="M23" s="2276" t="s">
        <v>722</v>
      </c>
      <c r="N23" s="2277"/>
      <c r="O23" s="3387" t="s">
        <v>935</v>
      </c>
      <c r="P23" s="3149"/>
      <c r="Q23" s="3149"/>
      <c r="R23" s="3388"/>
      <c r="S23" s="2477"/>
      <c r="T23" s="2335"/>
      <c r="U23" s="2276"/>
      <c r="V23" s="2289"/>
      <c r="W23" s="2486"/>
      <c r="X23" s="2488"/>
      <c r="Y23" s="2486"/>
    </row>
    <row r="24" spans="2:25" s="1468" customFormat="1" x14ac:dyDescent="0.25">
      <c r="B24" s="2275" t="s">
        <v>53</v>
      </c>
      <c r="C24" s="2273"/>
      <c r="D24" s="2273"/>
      <c r="E24" s="2273"/>
      <c r="F24" s="2273"/>
      <c r="G24" s="2273"/>
      <c r="H24" s="2273"/>
      <c r="I24" s="2273"/>
      <c r="J24" s="2282" t="s">
        <v>675</v>
      </c>
      <c r="K24" s="2282" t="s">
        <v>677</v>
      </c>
      <c r="L24" s="2282" t="s">
        <v>677</v>
      </c>
      <c r="M24" s="2282" t="s">
        <v>722</v>
      </c>
      <c r="N24" s="2283" t="s">
        <v>598</v>
      </c>
      <c r="O24" s="3574" t="s">
        <v>935</v>
      </c>
      <c r="P24" s="3546"/>
      <c r="Q24" s="3546"/>
      <c r="R24" s="3575"/>
      <c r="S24" s="1538">
        <v>3202</v>
      </c>
      <c r="T24" s="2335" t="s">
        <v>667</v>
      </c>
      <c r="U24" s="2276" t="s">
        <v>1282</v>
      </c>
      <c r="V24" s="2289" t="s">
        <v>541</v>
      </c>
      <c r="W24" s="2485">
        <v>1557708.77</v>
      </c>
      <c r="X24" s="2485">
        <v>1168281.6299999999</v>
      </c>
      <c r="Y24" s="2485">
        <v>1608503.42</v>
      </c>
    </row>
    <row r="25" spans="2:25" s="1468" customFormat="1" x14ac:dyDescent="0.25">
      <c r="B25" s="2275" t="s">
        <v>53</v>
      </c>
      <c r="C25" s="2273"/>
      <c r="D25" s="2273"/>
      <c r="E25" s="2273"/>
      <c r="F25" s="2273"/>
      <c r="G25" s="2273"/>
      <c r="H25" s="2273"/>
      <c r="I25" s="2273"/>
      <c r="J25" s="2282" t="s">
        <v>675</v>
      </c>
      <c r="K25" s="2282" t="s">
        <v>677</v>
      </c>
      <c r="L25" s="2282" t="s">
        <v>677</v>
      </c>
      <c r="M25" s="2282" t="s">
        <v>723</v>
      </c>
      <c r="N25" s="2327" t="s">
        <v>610</v>
      </c>
      <c r="O25" s="3387" t="s">
        <v>1771</v>
      </c>
      <c r="P25" s="3149"/>
      <c r="Q25" s="3149"/>
      <c r="R25" s="3388"/>
      <c r="S25" s="2857">
        <v>3202</v>
      </c>
      <c r="T25" s="2275" t="s">
        <v>668</v>
      </c>
      <c r="U25" s="2276" t="s">
        <v>1319</v>
      </c>
      <c r="V25" s="2289" t="s">
        <v>875</v>
      </c>
      <c r="W25" s="2485">
        <v>50000</v>
      </c>
      <c r="X25" s="2485">
        <v>37500</v>
      </c>
      <c r="Y25" s="2485">
        <v>50000</v>
      </c>
    </row>
    <row r="26" spans="2:25" s="1468" customFormat="1" x14ac:dyDescent="0.25">
      <c r="B26" s="2390"/>
      <c r="C26" s="2273"/>
      <c r="D26" s="2273"/>
      <c r="E26" s="2273"/>
      <c r="F26" s="2273"/>
      <c r="G26" s="2273"/>
      <c r="H26" s="2273"/>
      <c r="I26" s="2273"/>
      <c r="J26" s="2276" t="s">
        <v>675</v>
      </c>
      <c r="K26" s="2276" t="s">
        <v>677</v>
      </c>
      <c r="L26" s="2276" t="s">
        <v>675</v>
      </c>
      <c r="M26" s="2276"/>
      <c r="N26" s="2276"/>
      <c r="O26" s="3387" t="s">
        <v>982</v>
      </c>
      <c r="P26" s="3149"/>
      <c r="Q26" s="3149"/>
      <c r="R26" s="3388"/>
      <c r="S26" s="2412"/>
      <c r="T26" s="2335"/>
      <c r="U26" s="2276"/>
      <c r="V26" s="2289"/>
      <c r="W26" s="2485"/>
      <c r="X26" s="2485"/>
      <c r="Y26" s="2485"/>
    </row>
    <row r="27" spans="2:25" s="1468" customFormat="1" x14ac:dyDescent="0.25">
      <c r="B27" s="2390"/>
      <c r="C27" s="2273"/>
      <c r="D27" s="2273"/>
      <c r="E27" s="2273"/>
      <c r="F27" s="2273"/>
      <c r="G27" s="2273"/>
      <c r="H27" s="2273"/>
      <c r="I27" s="2273"/>
      <c r="J27" s="2276" t="s">
        <v>675</v>
      </c>
      <c r="K27" s="2276" t="s">
        <v>677</v>
      </c>
      <c r="L27" s="2276" t="s">
        <v>675</v>
      </c>
      <c r="M27" s="2276" t="s">
        <v>677</v>
      </c>
      <c r="N27" s="2429"/>
      <c r="O27" s="3455" t="s">
        <v>983</v>
      </c>
      <c r="P27" s="3104"/>
      <c r="Q27" s="3104"/>
      <c r="R27" s="3456"/>
      <c r="S27" s="2412"/>
      <c r="T27" s="2335"/>
      <c r="U27" s="2276"/>
      <c r="V27" s="2289"/>
      <c r="W27" s="2485"/>
      <c r="X27" s="2485"/>
      <c r="Y27" s="2485"/>
    </row>
    <row r="28" spans="2:25" s="1468" customFormat="1" x14ac:dyDescent="0.25">
      <c r="B28" s="2390"/>
      <c r="C28" s="2273"/>
      <c r="D28" s="2273"/>
      <c r="E28" s="2273"/>
      <c r="F28" s="2273"/>
      <c r="G28" s="2273"/>
      <c r="H28" s="2273"/>
      <c r="I28" s="2273"/>
      <c r="J28" s="2276" t="s">
        <v>675</v>
      </c>
      <c r="K28" s="2276" t="s">
        <v>677</v>
      </c>
      <c r="L28" s="2276" t="s">
        <v>675</v>
      </c>
      <c r="M28" s="2276" t="s">
        <v>675</v>
      </c>
      <c r="N28" s="2429"/>
      <c r="O28" s="3455" t="s">
        <v>984</v>
      </c>
      <c r="P28" s="3104"/>
      <c r="Q28" s="3104"/>
      <c r="R28" s="3456"/>
      <c r="S28" s="2412"/>
      <c r="T28" s="2335"/>
      <c r="U28" s="2276"/>
      <c r="V28" s="2289"/>
      <c r="W28" s="2485"/>
      <c r="X28" s="2485"/>
      <c r="Y28" s="2485"/>
    </row>
    <row r="29" spans="2:25" s="1468" customFormat="1" ht="15.75" thickBot="1" x14ac:dyDescent="0.3">
      <c r="B29" s="2275" t="s">
        <v>68</v>
      </c>
      <c r="C29" s="2273"/>
      <c r="D29" s="2273"/>
      <c r="E29" s="2273"/>
      <c r="F29" s="2273"/>
      <c r="G29" s="2273"/>
      <c r="H29" s="2273"/>
      <c r="I29" s="2273"/>
      <c r="J29" s="2281" t="s">
        <v>675</v>
      </c>
      <c r="K29" s="2281" t="s">
        <v>677</v>
      </c>
      <c r="L29" s="2282" t="s">
        <v>675</v>
      </c>
      <c r="M29" s="2282" t="s">
        <v>675</v>
      </c>
      <c r="N29" s="2283" t="s">
        <v>660</v>
      </c>
      <c r="O29" s="3387" t="s">
        <v>391</v>
      </c>
      <c r="P29" s="3149"/>
      <c r="Q29" s="3149"/>
      <c r="R29" s="3388"/>
      <c r="S29" s="2279">
        <v>3202</v>
      </c>
      <c r="T29" s="2335" t="s">
        <v>681</v>
      </c>
      <c r="U29" s="2276" t="s">
        <v>1319</v>
      </c>
      <c r="V29" s="2289" t="s">
        <v>875</v>
      </c>
      <c r="W29" s="2485">
        <v>70000</v>
      </c>
      <c r="X29" s="2485">
        <v>52500</v>
      </c>
      <c r="Y29" s="2485">
        <v>70000</v>
      </c>
    </row>
    <row r="30" spans="2:25" s="1468" customFormat="1" x14ac:dyDescent="0.25">
      <c r="B30" s="2390"/>
      <c r="C30" s="2273"/>
      <c r="D30" s="2273"/>
      <c r="E30" s="2273"/>
      <c r="F30" s="2273"/>
      <c r="G30" s="2273"/>
      <c r="H30" s="2273"/>
      <c r="I30" s="2273"/>
      <c r="J30" s="2276" t="s">
        <v>675</v>
      </c>
      <c r="K30" s="2276" t="s">
        <v>677</v>
      </c>
      <c r="L30" s="2276" t="s">
        <v>723</v>
      </c>
      <c r="M30" s="2276"/>
      <c r="N30" s="2277"/>
      <c r="O30" s="3574" t="s">
        <v>392</v>
      </c>
      <c r="P30" s="3546"/>
      <c r="Q30" s="3546"/>
      <c r="R30" s="3575"/>
      <c r="S30" s="2285"/>
      <c r="T30" s="2335"/>
      <c r="U30" s="2276"/>
      <c r="V30" s="2289"/>
      <c r="W30" s="2485"/>
      <c r="X30" s="2485"/>
      <c r="Y30" s="2485"/>
    </row>
    <row r="31" spans="2:25" s="1468" customFormat="1" x14ac:dyDescent="0.25">
      <c r="B31" s="2390"/>
      <c r="C31" s="2273"/>
      <c r="D31" s="2273"/>
      <c r="E31" s="2273"/>
      <c r="F31" s="2273"/>
      <c r="G31" s="2273"/>
      <c r="H31" s="2273"/>
      <c r="I31" s="2273"/>
      <c r="J31" s="2276" t="s">
        <v>675</v>
      </c>
      <c r="K31" s="2276" t="s">
        <v>677</v>
      </c>
      <c r="L31" s="2276" t="s">
        <v>723</v>
      </c>
      <c r="M31" s="2276" t="s">
        <v>677</v>
      </c>
      <c r="N31" s="2277"/>
      <c r="O31" s="3387" t="s">
        <v>1081</v>
      </c>
      <c r="P31" s="3149"/>
      <c r="Q31" s="3149"/>
      <c r="R31" s="3388"/>
      <c r="S31" s="2285"/>
      <c r="T31" s="2335"/>
      <c r="U31" s="2276"/>
      <c r="V31" s="2289"/>
      <c r="W31" s="2485"/>
      <c r="X31" s="2485"/>
      <c r="Y31" s="2485"/>
    </row>
    <row r="32" spans="2:25" s="1468" customFormat="1" x14ac:dyDescent="0.25">
      <c r="B32" s="2275" t="s">
        <v>53</v>
      </c>
      <c r="C32" s="2273"/>
      <c r="D32" s="2273"/>
      <c r="E32" s="2273"/>
      <c r="F32" s="2273"/>
      <c r="G32" s="2273"/>
      <c r="H32" s="2273"/>
      <c r="I32" s="2273"/>
      <c r="J32" s="2281" t="s">
        <v>675</v>
      </c>
      <c r="K32" s="2281" t="s">
        <v>677</v>
      </c>
      <c r="L32" s="2282" t="s">
        <v>723</v>
      </c>
      <c r="M32" s="2282" t="s">
        <v>677</v>
      </c>
      <c r="N32" s="2283" t="s">
        <v>598</v>
      </c>
      <c r="O32" s="3387" t="s">
        <v>137</v>
      </c>
      <c r="P32" s="3149"/>
      <c r="Q32" s="3149"/>
      <c r="R32" s="3388"/>
      <c r="S32" s="2279">
        <v>3202</v>
      </c>
      <c r="T32" s="2335" t="s">
        <v>668</v>
      </c>
      <c r="U32" s="2276" t="s">
        <v>1319</v>
      </c>
      <c r="V32" s="2289" t="s">
        <v>1283</v>
      </c>
      <c r="W32" s="2485">
        <v>50000</v>
      </c>
      <c r="X32" s="2485">
        <v>37500</v>
      </c>
      <c r="Y32" s="2485">
        <v>50000</v>
      </c>
    </row>
    <row r="33" spans="2:25" s="1468" customFormat="1" x14ac:dyDescent="0.25">
      <c r="B33" s="2390"/>
      <c r="C33" s="2273"/>
      <c r="D33" s="2273"/>
      <c r="E33" s="2273"/>
      <c r="F33" s="2273"/>
      <c r="G33" s="2273"/>
      <c r="H33" s="2273"/>
      <c r="I33" s="2273"/>
      <c r="J33" s="2276" t="s">
        <v>675</v>
      </c>
      <c r="K33" s="2276" t="s">
        <v>677</v>
      </c>
      <c r="L33" s="2276" t="s">
        <v>723</v>
      </c>
      <c r="M33" s="2276" t="s">
        <v>675</v>
      </c>
      <c r="N33" s="2277"/>
      <c r="O33" s="3455" t="s">
        <v>1365</v>
      </c>
      <c r="P33" s="3104"/>
      <c r="Q33" s="3104"/>
      <c r="R33" s="3456"/>
      <c r="S33" s="2285"/>
      <c r="T33" s="2335"/>
      <c r="U33" s="2276"/>
      <c r="V33" s="2289"/>
      <c r="W33" s="2485"/>
      <c r="X33" s="2485"/>
      <c r="Y33" s="2485"/>
    </row>
    <row r="34" spans="2:25" s="1468" customFormat="1" x14ac:dyDescent="0.25">
      <c r="B34" s="2275" t="s">
        <v>53</v>
      </c>
      <c r="C34" s="2273"/>
      <c r="D34" s="2273"/>
      <c r="E34" s="2273"/>
      <c r="F34" s="2273"/>
      <c r="G34" s="2273"/>
      <c r="H34" s="2273"/>
      <c r="I34" s="2273"/>
      <c r="J34" s="2281" t="s">
        <v>675</v>
      </c>
      <c r="K34" s="2281" t="s">
        <v>677</v>
      </c>
      <c r="L34" s="2282" t="s">
        <v>723</v>
      </c>
      <c r="M34" s="2282" t="s">
        <v>675</v>
      </c>
      <c r="N34" s="2283" t="s">
        <v>598</v>
      </c>
      <c r="O34" s="3455" t="s">
        <v>393</v>
      </c>
      <c r="P34" s="3104"/>
      <c r="Q34" s="3104"/>
      <c r="R34" s="3456"/>
      <c r="S34" s="2279">
        <v>3202</v>
      </c>
      <c r="T34" s="2335" t="s">
        <v>668</v>
      </c>
      <c r="U34" s="2276" t="s">
        <v>1319</v>
      </c>
      <c r="V34" s="2289" t="s">
        <v>1283</v>
      </c>
      <c r="W34" s="2485">
        <v>60000</v>
      </c>
      <c r="X34" s="2485">
        <v>45000</v>
      </c>
      <c r="Y34" s="2485">
        <v>60000</v>
      </c>
    </row>
    <row r="35" spans="2:25" s="1468" customFormat="1" ht="15.75" thickBot="1" x14ac:dyDescent="0.3">
      <c r="B35" s="2390"/>
      <c r="C35" s="2273"/>
      <c r="D35" s="2273"/>
      <c r="E35" s="2273"/>
      <c r="F35" s="2273"/>
      <c r="G35" s="2273"/>
      <c r="H35" s="2273"/>
      <c r="I35" s="2273"/>
      <c r="J35" s="2276" t="s">
        <v>675</v>
      </c>
      <c r="K35" s="2276" t="s">
        <v>677</v>
      </c>
      <c r="L35" s="2276" t="s">
        <v>723</v>
      </c>
      <c r="M35" s="2276" t="s">
        <v>680</v>
      </c>
      <c r="N35" s="2277"/>
      <c r="O35" s="3387" t="s">
        <v>1236</v>
      </c>
      <c r="P35" s="3149"/>
      <c r="Q35" s="3149"/>
      <c r="R35" s="3388"/>
      <c r="S35" s="2285"/>
      <c r="T35" s="2335"/>
      <c r="U35" s="2276"/>
      <c r="V35" s="2289"/>
      <c r="W35" s="2485"/>
      <c r="X35" s="2485"/>
      <c r="Y35" s="2485"/>
    </row>
    <row r="36" spans="2:25" s="1468" customFormat="1" x14ac:dyDescent="0.25">
      <c r="B36" s="2275" t="s">
        <v>53</v>
      </c>
      <c r="C36" s="2273"/>
      <c r="D36" s="2273"/>
      <c r="E36" s="2273"/>
      <c r="F36" s="2273"/>
      <c r="G36" s="2273"/>
      <c r="H36" s="2273"/>
      <c r="I36" s="2273"/>
      <c r="J36" s="2281" t="s">
        <v>675</v>
      </c>
      <c r="K36" s="2281" t="s">
        <v>677</v>
      </c>
      <c r="L36" s="2282" t="s">
        <v>723</v>
      </c>
      <c r="M36" s="2282" t="s">
        <v>680</v>
      </c>
      <c r="N36" s="2283" t="s">
        <v>598</v>
      </c>
      <c r="O36" s="3574" t="s">
        <v>394</v>
      </c>
      <c r="P36" s="3546"/>
      <c r="Q36" s="3546"/>
      <c r="R36" s="3575"/>
      <c r="S36" s="2279">
        <v>3202</v>
      </c>
      <c r="T36" s="2335" t="s">
        <v>668</v>
      </c>
      <c r="U36" s="2276" t="s">
        <v>1319</v>
      </c>
      <c r="V36" s="2289" t="s">
        <v>1283</v>
      </c>
      <c r="W36" s="2485">
        <v>20000</v>
      </c>
      <c r="X36" s="2485">
        <v>15000</v>
      </c>
      <c r="Y36" s="2485">
        <v>20000</v>
      </c>
    </row>
    <row r="37" spans="2:25" s="1468" customFormat="1" x14ac:dyDescent="0.25">
      <c r="B37" s="2390"/>
      <c r="C37" s="2273"/>
      <c r="D37" s="2273"/>
      <c r="E37" s="2273"/>
      <c r="F37" s="2273"/>
      <c r="G37" s="2273"/>
      <c r="H37" s="2273"/>
      <c r="I37" s="2273"/>
      <c r="J37" s="2276" t="s">
        <v>675</v>
      </c>
      <c r="K37" s="2276" t="s">
        <v>677</v>
      </c>
      <c r="L37" s="2276" t="s">
        <v>723</v>
      </c>
      <c r="M37" s="2276" t="s">
        <v>722</v>
      </c>
      <c r="N37" s="2277"/>
      <c r="O37" s="3387" t="s">
        <v>985</v>
      </c>
      <c r="P37" s="3149"/>
      <c r="Q37" s="3149"/>
      <c r="R37" s="3388"/>
      <c r="S37" s="2285"/>
      <c r="T37" s="2335"/>
      <c r="U37" s="2276"/>
      <c r="V37" s="2289"/>
      <c r="W37" s="2485"/>
      <c r="X37" s="2485"/>
      <c r="Y37" s="2485"/>
    </row>
    <row r="38" spans="2:25" s="1468" customFormat="1" x14ac:dyDescent="0.25">
      <c r="B38" s="2275" t="s">
        <v>53</v>
      </c>
      <c r="C38" s="2273"/>
      <c r="D38" s="2273"/>
      <c r="E38" s="2273"/>
      <c r="F38" s="2273"/>
      <c r="G38" s="2273"/>
      <c r="H38" s="2273"/>
      <c r="I38" s="2273"/>
      <c r="J38" s="2281" t="s">
        <v>675</v>
      </c>
      <c r="K38" s="2281" t="s">
        <v>677</v>
      </c>
      <c r="L38" s="2282" t="s">
        <v>723</v>
      </c>
      <c r="M38" s="2282" t="s">
        <v>722</v>
      </c>
      <c r="N38" s="2283" t="s">
        <v>598</v>
      </c>
      <c r="O38" s="3387" t="s">
        <v>1888</v>
      </c>
      <c r="P38" s="3149"/>
      <c r="Q38" s="3149"/>
      <c r="R38" s="3388"/>
      <c r="S38" s="2279">
        <v>3202</v>
      </c>
      <c r="T38" s="2335" t="s">
        <v>668</v>
      </c>
      <c r="U38" s="2276" t="s">
        <v>1320</v>
      </c>
      <c r="V38" s="2289" t="s">
        <v>1283</v>
      </c>
      <c r="W38" s="2485"/>
      <c r="X38" s="2485"/>
      <c r="Y38" s="2485"/>
    </row>
    <row r="39" spans="2:25" s="1468" customFormat="1" x14ac:dyDescent="0.25">
      <c r="B39" s="2390"/>
      <c r="C39" s="2273"/>
      <c r="D39" s="2273"/>
      <c r="E39" s="2273"/>
      <c r="F39" s="2273"/>
      <c r="G39" s="2273"/>
      <c r="H39" s="2273"/>
      <c r="I39" s="2273"/>
      <c r="J39" s="2276" t="s">
        <v>675</v>
      </c>
      <c r="K39" s="2276" t="s">
        <v>675</v>
      </c>
      <c r="L39" s="2276"/>
      <c r="M39" s="2276"/>
      <c r="N39" s="2277"/>
      <c r="O39" s="3455" t="s">
        <v>733</v>
      </c>
      <c r="P39" s="3104"/>
      <c r="Q39" s="3104"/>
      <c r="R39" s="3456"/>
      <c r="S39" s="2285"/>
      <c r="T39" s="2335"/>
      <c r="U39" s="2276"/>
      <c r="V39" s="2289"/>
      <c r="W39" s="2485"/>
      <c r="X39" s="2485"/>
      <c r="Y39" s="2485"/>
    </row>
    <row r="40" spans="2:25" s="1468" customFormat="1" x14ac:dyDescent="0.25">
      <c r="B40" s="2390"/>
      <c r="C40" s="2273"/>
      <c r="D40" s="2273"/>
      <c r="E40" s="2273"/>
      <c r="F40" s="2273"/>
      <c r="G40" s="2273"/>
      <c r="H40" s="2273"/>
      <c r="I40" s="2273"/>
      <c r="J40" s="2276" t="s">
        <v>675</v>
      </c>
      <c r="K40" s="2276" t="s">
        <v>675</v>
      </c>
      <c r="L40" s="2276" t="s">
        <v>677</v>
      </c>
      <c r="M40" s="2276"/>
      <c r="N40" s="2277"/>
      <c r="O40" s="3455" t="s">
        <v>159</v>
      </c>
      <c r="P40" s="3104"/>
      <c r="Q40" s="3104"/>
      <c r="R40" s="3456"/>
      <c r="S40" s="2285"/>
      <c r="T40" s="2335"/>
      <c r="U40" s="2276"/>
      <c r="V40" s="2289"/>
      <c r="W40" s="2485"/>
      <c r="X40" s="2485"/>
      <c r="Y40" s="2485"/>
    </row>
    <row r="41" spans="2:25" s="1468" customFormat="1" ht="15.75" thickBot="1" x14ac:dyDescent="0.3">
      <c r="B41" s="2390"/>
      <c r="C41" s="2273"/>
      <c r="D41" s="2273"/>
      <c r="E41" s="2273"/>
      <c r="F41" s="2273"/>
      <c r="G41" s="2273"/>
      <c r="H41" s="2273"/>
      <c r="I41" s="2273"/>
      <c r="J41" s="2276" t="s">
        <v>675</v>
      </c>
      <c r="K41" s="2276" t="s">
        <v>677</v>
      </c>
      <c r="L41" s="2276" t="s">
        <v>677</v>
      </c>
      <c r="M41" s="2276" t="s">
        <v>680</v>
      </c>
      <c r="N41" s="2277"/>
      <c r="O41" s="3387" t="s">
        <v>395</v>
      </c>
      <c r="P41" s="3149"/>
      <c r="Q41" s="3149"/>
      <c r="R41" s="3388"/>
      <c r="S41" s="2285"/>
      <c r="T41" s="2335"/>
      <c r="U41" s="2276"/>
      <c r="V41" s="2289"/>
      <c r="W41" s="2485"/>
      <c r="X41" s="2485"/>
      <c r="Y41" s="2485"/>
    </row>
    <row r="42" spans="2:25" s="1468" customFormat="1" x14ac:dyDescent="0.25">
      <c r="B42" s="2275" t="s">
        <v>53</v>
      </c>
      <c r="C42" s="2273"/>
      <c r="D42" s="2273"/>
      <c r="E42" s="2273"/>
      <c r="F42" s="2273"/>
      <c r="G42" s="2273"/>
      <c r="H42" s="2273"/>
      <c r="I42" s="2273"/>
      <c r="J42" s="2281" t="s">
        <v>675</v>
      </c>
      <c r="K42" s="2281" t="s">
        <v>675</v>
      </c>
      <c r="L42" s="2282" t="s">
        <v>677</v>
      </c>
      <c r="M42" s="2282" t="s">
        <v>680</v>
      </c>
      <c r="N42" s="2283" t="s">
        <v>598</v>
      </c>
      <c r="O42" s="3574" t="s">
        <v>395</v>
      </c>
      <c r="P42" s="3546"/>
      <c r="Q42" s="3546"/>
      <c r="R42" s="3575"/>
      <c r="S42" s="2279">
        <v>3202</v>
      </c>
      <c r="T42" s="2335" t="s">
        <v>668</v>
      </c>
      <c r="U42" s="2276" t="s">
        <v>1320</v>
      </c>
      <c r="V42" s="2289" t="s">
        <v>1283</v>
      </c>
      <c r="W42" s="2485">
        <v>5000</v>
      </c>
      <c r="X42" s="2485">
        <v>3750</v>
      </c>
      <c r="Y42" s="2485">
        <v>5000</v>
      </c>
    </row>
    <row r="43" spans="2:25" s="1468" customFormat="1" x14ac:dyDescent="0.25">
      <c r="B43" s="2390"/>
      <c r="C43" s="2273"/>
      <c r="D43" s="2273"/>
      <c r="E43" s="2273"/>
      <c r="F43" s="2273"/>
      <c r="G43" s="2273"/>
      <c r="H43" s="2273"/>
      <c r="I43" s="2273"/>
      <c r="J43" s="2276" t="s">
        <v>675</v>
      </c>
      <c r="K43" s="2276" t="s">
        <v>675</v>
      </c>
      <c r="L43" s="2276" t="s">
        <v>680</v>
      </c>
      <c r="M43" s="2276"/>
      <c r="N43" s="2277"/>
      <c r="O43" s="3387" t="s">
        <v>141</v>
      </c>
      <c r="P43" s="3149"/>
      <c r="Q43" s="3149"/>
      <c r="R43" s="3388"/>
      <c r="S43" s="2285"/>
      <c r="T43" s="2335"/>
      <c r="U43" s="2276"/>
      <c r="V43" s="2289"/>
      <c r="W43" s="2485"/>
      <c r="X43" s="2485"/>
      <c r="Y43" s="2485"/>
    </row>
    <row r="44" spans="2:25" s="1468" customFormat="1" x14ac:dyDescent="0.25">
      <c r="B44" s="2390"/>
      <c r="C44" s="2273"/>
      <c r="D44" s="2273"/>
      <c r="E44" s="2273"/>
      <c r="F44" s="2273"/>
      <c r="G44" s="2273"/>
      <c r="H44" s="2273"/>
      <c r="I44" s="2273"/>
      <c r="J44" s="2276" t="s">
        <v>675</v>
      </c>
      <c r="K44" s="2276" t="s">
        <v>675</v>
      </c>
      <c r="L44" s="2276" t="s">
        <v>680</v>
      </c>
      <c r="M44" s="2276" t="s">
        <v>677</v>
      </c>
      <c r="N44" s="2277"/>
      <c r="O44" s="3387" t="s">
        <v>1311</v>
      </c>
      <c r="P44" s="3149"/>
      <c r="Q44" s="3149"/>
      <c r="R44" s="3388"/>
      <c r="S44" s="2285"/>
      <c r="T44" s="2335"/>
      <c r="U44" s="2276"/>
      <c r="V44" s="2289"/>
      <c r="W44" s="2485"/>
      <c r="X44" s="2485"/>
      <c r="Y44" s="2485"/>
    </row>
    <row r="45" spans="2:25" s="1468" customFormat="1" x14ac:dyDescent="0.25">
      <c r="B45" s="2275" t="s">
        <v>68</v>
      </c>
      <c r="C45" s="2273"/>
      <c r="D45" s="2273"/>
      <c r="E45" s="2273"/>
      <c r="F45" s="2273"/>
      <c r="G45" s="2273"/>
      <c r="H45" s="2273"/>
      <c r="I45" s="2273"/>
      <c r="J45" s="2281" t="s">
        <v>675</v>
      </c>
      <c r="K45" s="2281" t="s">
        <v>675</v>
      </c>
      <c r="L45" s="2282" t="s">
        <v>680</v>
      </c>
      <c r="M45" s="2282" t="s">
        <v>677</v>
      </c>
      <c r="N45" s="2283" t="s">
        <v>598</v>
      </c>
      <c r="O45" s="3455" t="s">
        <v>316</v>
      </c>
      <c r="P45" s="3104"/>
      <c r="Q45" s="3104"/>
      <c r="R45" s="3456"/>
      <c r="S45" s="2279">
        <v>3202</v>
      </c>
      <c r="T45" s="2335" t="s">
        <v>681</v>
      </c>
      <c r="U45" s="2276" t="s">
        <v>1319</v>
      </c>
      <c r="V45" s="2289" t="s">
        <v>875</v>
      </c>
      <c r="W45" s="2485">
        <v>5000</v>
      </c>
      <c r="X45" s="2485">
        <v>3750</v>
      </c>
      <c r="Y45" s="2485">
        <v>5000</v>
      </c>
    </row>
    <row r="46" spans="2:25" s="1468" customFormat="1" x14ac:dyDescent="0.25">
      <c r="B46" s="2390"/>
      <c r="C46" s="2273"/>
      <c r="D46" s="2273"/>
      <c r="E46" s="2273"/>
      <c r="F46" s="2273"/>
      <c r="G46" s="2273"/>
      <c r="H46" s="2273"/>
      <c r="I46" s="2273"/>
      <c r="J46" s="2276" t="s">
        <v>675</v>
      </c>
      <c r="K46" s="2276" t="s">
        <v>675</v>
      </c>
      <c r="L46" s="2276" t="s">
        <v>723</v>
      </c>
      <c r="M46" s="2276"/>
      <c r="N46" s="2277"/>
      <c r="O46" s="3455" t="s">
        <v>986</v>
      </c>
      <c r="P46" s="3104"/>
      <c r="Q46" s="3104"/>
      <c r="R46" s="3456"/>
      <c r="S46" s="2285"/>
      <c r="T46" s="2335"/>
      <c r="U46" s="2276"/>
      <c r="V46" s="2289"/>
      <c r="W46" s="2485"/>
      <c r="X46" s="2485"/>
      <c r="Y46" s="2485"/>
    </row>
    <row r="47" spans="2:25" s="1468" customFormat="1" ht="15.75" thickBot="1" x14ac:dyDescent="0.3">
      <c r="B47" s="2390"/>
      <c r="C47" s="2273"/>
      <c r="D47" s="2273"/>
      <c r="E47" s="2273"/>
      <c r="F47" s="2273"/>
      <c r="G47" s="2273"/>
      <c r="H47" s="2273"/>
      <c r="I47" s="2273"/>
      <c r="J47" s="2276" t="s">
        <v>675</v>
      </c>
      <c r="K47" s="2276" t="s">
        <v>675</v>
      </c>
      <c r="L47" s="2276" t="s">
        <v>723</v>
      </c>
      <c r="M47" s="2276" t="s">
        <v>722</v>
      </c>
      <c r="N47" s="2277"/>
      <c r="O47" s="3387" t="s">
        <v>1774</v>
      </c>
      <c r="P47" s="3149"/>
      <c r="Q47" s="3149"/>
      <c r="R47" s="3388"/>
      <c r="S47" s="2285"/>
      <c r="T47" s="2335"/>
      <c r="U47" s="2276"/>
      <c r="V47" s="2289"/>
      <c r="W47" s="2485"/>
      <c r="X47" s="2485"/>
      <c r="Y47" s="2485"/>
    </row>
    <row r="48" spans="2:25" s="1468" customFormat="1" x14ac:dyDescent="0.25">
      <c r="B48" s="2275" t="s">
        <v>54</v>
      </c>
      <c r="C48" s="2273"/>
      <c r="D48" s="2273"/>
      <c r="E48" s="2273"/>
      <c r="F48" s="2273"/>
      <c r="G48" s="2273"/>
      <c r="H48" s="2273"/>
      <c r="I48" s="2273"/>
      <c r="J48" s="2281" t="s">
        <v>675</v>
      </c>
      <c r="K48" s="2281" t="s">
        <v>675</v>
      </c>
      <c r="L48" s="2282" t="s">
        <v>723</v>
      </c>
      <c r="M48" s="2282" t="s">
        <v>722</v>
      </c>
      <c r="N48" s="2283" t="s">
        <v>598</v>
      </c>
      <c r="O48" s="3574" t="s">
        <v>1775</v>
      </c>
      <c r="P48" s="3546"/>
      <c r="Q48" s="3546"/>
      <c r="R48" s="3575"/>
      <c r="S48" s="2279">
        <v>3202</v>
      </c>
      <c r="T48" s="2335" t="s">
        <v>681</v>
      </c>
      <c r="U48" s="2276" t="s">
        <v>1319</v>
      </c>
      <c r="V48" s="2289" t="s">
        <v>875</v>
      </c>
      <c r="W48" s="2485">
        <v>4521600</v>
      </c>
      <c r="X48" s="2485">
        <v>3391200</v>
      </c>
      <c r="Y48" s="2485">
        <v>5521600</v>
      </c>
    </row>
    <row r="49" spans="1:153" s="1468" customFormat="1" ht="15.75" thickBot="1" x14ac:dyDescent="0.3">
      <c r="B49" s="2489"/>
      <c r="C49" s="2383"/>
      <c r="D49" s="2383"/>
      <c r="E49" s="2383"/>
      <c r="F49" s="2383"/>
      <c r="G49" s="2383"/>
      <c r="H49" s="2383"/>
      <c r="I49" s="2383"/>
      <c r="J49" s="2490" t="s">
        <v>675</v>
      </c>
      <c r="K49" s="2490" t="s">
        <v>675</v>
      </c>
      <c r="L49" s="2490" t="s">
        <v>743</v>
      </c>
      <c r="M49" s="2490"/>
      <c r="N49" s="2491"/>
      <c r="O49" s="2492" t="s">
        <v>166</v>
      </c>
      <c r="P49" s="2492"/>
      <c r="Q49" s="2493"/>
      <c r="R49" s="2493"/>
      <c r="S49" s="2494"/>
      <c r="T49" s="2349"/>
      <c r="U49" s="2338"/>
      <c r="V49" s="2343"/>
      <c r="W49" s="2495"/>
      <c r="X49" s="2487"/>
      <c r="Y49" s="2495"/>
    </row>
    <row r="50" spans="1:153" s="1888" customFormat="1" ht="15.75" thickBot="1" x14ac:dyDescent="0.3">
      <c r="A50" s="1468"/>
      <c r="B50" s="2258" t="s">
        <v>1</v>
      </c>
      <c r="C50" s="2259"/>
      <c r="D50" s="2259"/>
      <c r="E50" s="2259"/>
      <c r="F50" s="2259"/>
      <c r="G50" s="2259"/>
      <c r="H50" s="2259"/>
      <c r="I50" s="2259"/>
      <c r="J50" s="2259"/>
      <c r="K50" s="2259"/>
      <c r="L50" s="2259"/>
      <c r="M50" s="2259"/>
      <c r="N50" s="2259"/>
      <c r="O50" s="2259"/>
      <c r="P50" s="2259" t="s">
        <v>1</v>
      </c>
      <c r="Q50" s="2259"/>
      <c r="R50" s="2259"/>
      <c r="S50" s="2259"/>
      <c r="T50" s="2259"/>
      <c r="U50" s="2259"/>
      <c r="V50" s="2260"/>
      <c r="W50" s="2038">
        <f>SUM(W21:W49)</f>
        <v>32847949.449999999</v>
      </c>
      <c r="X50" s="2574">
        <f>SUM(X21:X49)</f>
        <v>24635962.140000001</v>
      </c>
      <c r="Y50" s="2038">
        <f>SUM(Y18:Y49)</f>
        <v>42663169.700000003</v>
      </c>
      <c r="Z50" s="1468"/>
      <c r="AA50" s="1468"/>
      <c r="AB50" s="1468"/>
      <c r="AC50" s="1468"/>
      <c r="AD50" s="1468"/>
      <c r="AE50" s="1468"/>
      <c r="AF50" s="1468"/>
      <c r="AG50" s="1468"/>
      <c r="AH50" s="1468"/>
      <c r="AI50" s="1468"/>
      <c r="AJ50" s="1468"/>
      <c r="AK50" s="1468"/>
      <c r="AL50" s="1468"/>
      <c r="AM50" s="1468"/>
      <c r="AN50" s="1468"/>
      <c r="AO50" s="1468"/>
      <c r="AP50" s="1468"/>
      <c r="AQ50" s="1468"/>
      <c r="AR50" s="1468"/>
      <c r="AS50" s="1468"/>
      <c r="AT50" s="1468"/>
      <c r="AU50" s="1468"/>
      <c r="AV50" s="1468"/>
      <c r="AW50" s="1468"/>
      <c r="AX50" s="1468"/>
      <c r="AY50" s="1468"/>
      <c r="AZ50" s="1468"/>
      <c r="BA50" s="1468"/>
      <c r="BB50" s="1468"/>
      <c r="BC50" s="1468"/>
      <c r="BD50" s="1468"/>
      <c r="BE50" s="1468"/>
      <c r="BF50" s="1468"/>
      <c r="BG50" s="1468"/>
      <c r="BH50" s="1468"/>
      <c r="BI50" s="1468"/>
      <c r="BJ50" s="1468"/>
      <c r="BK50" s="1468"/>
      <c r="BL50" s="1468"/>
      <c r="BM50" s="1468"/>
      <c r="BN50" s="1468"/>
      <c r="BO50" s="1468"/>
      <c r="BP50" s="1468"/>
      <c r="BQ50" s="1468"/>
      <c r="BR50" s="1468"/>
      <c r="BS50" s="1468"/>
      <c r="BT50" s="1468"/>
      <c r="BU50" s="1468"/>
      <c r="BV50" s="1468"/>
      <c r="BW50" s="1468"/>
      <c r="BX50" s="1468"/>
      <c r="BY50" s="1468"/>
      <c r="BZ50" s="1468"/>
      <c r="CA50" s="1468"/>
      <c r="CB50" s="1468"/>
      <c r="CC50" s="1468"/>
      <c r="CD50" s="1468"/>
      <c r="CE50" s="1468"/>
      <c r="CF50" s="1468"/>
      <c r="CG50" s="1468"/>
      <c r="CH50" s="1468"/>
      <c r="CI50" s="1468"/>
      <c r="CJ50" s="1468"/>
      <c r="CK50" s="1468"/>
      <c r="CL50" s="1468"/>
      <c r="CM50" s="1468"/>
      <c r="CN50" s="1468"/>
      <c r="CO50" s="1468"/>
      <c r="CP50" s="1468"/>
      <c r="CQ50" s="1468"/>
      <c r="CR50" s="1468"/>
      <c r="CS50" s="1468"/>
      <c r="CT50" s="1468"/>
      <c r="CU50" s="1468"/>
      <c r="CV50" s="1468"/>
      <c r="CW50" s="1468"/>
      <c r="CX50" s="1468"/>
      <c r="CY50" s="1468"/>
      <c r="CZ50" s="1468"/>
      <c r="DA50" s="1468"/>
      <c r="DB50" s="1468"/>
      <c r="DC50" s="1468"/>
      <c r="DD50" s="1468"/>
      <c r="DE50" s="1468"/>
      <c r="DF50" s="1468"/>
      <c r="DG50" s="1468"/>
      <c r="DH50" s="1468"/>
      <c r="DI50" s="1468"/>
      <c r="DJ50" s="1468"/>
      <c r="DK50" s="1468"/>
      <c r="DL50" s="1468"/>
      <c r="DM50" s="1468"/>
      <c r="DN50" s="1468"/>
      <c r="DO50" s="1468"/>
      <c r="DP50" s="1468"/>
      <c r="DQ50" s="1468"/>
      <c r="DR50" s="1468"/>
      <c r="DS50" s="1468"/>
      <c r="DT50" s="1468"/>
      <c r="DU50" s="1468"/>
      <c r="DV50" s="1468"/>
      <c r="DW50" s="1468"/>
      <c r="DX50" s="1468"/>
      <c r="DY50" s="1468"/>
      <c r="DZ50" s="1468"/>
      <c r="EA50" s="1468"/>
      <c r="EB50" s="1468"/>
      <c r="EC50" s="1468"/>
      <c r="ED50" s="1468"/>
      <c r="EE50" s="1468"/>
      <c r="EF50" s="1468"/>
      <c r="EG50" s="1468"/>
      <c r="EH50" s="1468"/>
      <c r="EI50" s="1468"/>
      <c r="EJ50" s="1468"/>
      <c r="EK50" s="1468"/>
      <c r="EL50" s="1468"/>
      <c r="EM50" s="1468"/>
      <c r="EN50" s="1468"/>
      <c r="EO50" s="1468"/>
      <c r="EP50" s="1468"/>
      <c r="EQ50" s="1468"/>
      <c r="ER50" s="1468"/>
      <c r="ES50" s="1468"/>
      <c r="ET50" s="1468"/>
      <c r="EU50" s="1468"/>
      <c r="EV50" s="1468"/>
      <c r="EW50" s="1468"/>
    </row>
    <row r="51" spans="1:153" ht="12" customHeight="1" x14ac:dyDescent="0.25">
      <c r="B51" s="73"/>
      <c r="C51" s="18"/>
      <c r="D51" s="18"/>
      <c r="E51" s="18"/>
      <c r="F51" s="18"/>
      <c r="G51" s="18"/>
      <c r="H51" s="26"/>
      <c r="I51" s="26"/>
      <c r="J51" s="26"/>
      <c r="K51" s="26"/>
      <c r="L51" s="26"/>
      <c r="M51" s="26"/>
      <c r="N51" s="26"/>
      <c r="O51" s="18"/>
      <c r="P51" s="18"/>
      <c r="Q51" s="18"/>
      <c r="R51" s="26"/>
      <c r="S51" s="26"/>
      <c r="T51" s="26"/>
      <c r="U51" s="26"/>
      <c r="V51" s="26"/>
      <c r="W51" s="18"/>
      <c r="X51" s="18"/>
      <c r="Y51" s="210"/>
      <c r="Z51" s="1468"/>
      <c r="AA51" s="1468"/>
      <c r="AB51" s="1468"/>
      <c r="AC51" s="1468"/>
      <c r="AD51" s="1468"/>
      <c r="AE51" s="1468"/>
      <c r="AF51" s="1468"/>
      <c r="AG51" s="1468"/>
      <c r="AH51" s="1468"/>
      <c r="AI51" s="1468"/>
      <c r="AJ51" s="1468"/>
      <c r="AK51" s="1468"/>
      <c r="AL51" s="1468"/>
      <c r="AM51" s="1468"/>
      <c r="AN51" s="1468"/>
      <c r="AO51" s="1468"/>
      <c r="AP51" s="1468"/>
      <c r="AQ51" s="1468"/>
      <c r="AR51" s="1468"/>
      <c r="AS51" s="1468"/>
      <c r="AT51" s="1468"/>
      <c r="AU51" s="1468"/>
      <c r="AV51" s="1468"/>
      <c r="AW51" s="1468"/>
      <c r="AX51" s="1468"/>
      <c r="AY51" s="1468"/>
      <c r="AZ51" s="1468"/>
      <c r="BA51" s="1468"/>
      <c r="BB51" s="1468"/>
      <c r="BC51" s="1468"/>
      <c r="BD51" s="1468"/>
      <c r="BE51" s="1468"/>
      <c r="BF51" s="1468"/>
      <c r="BG51" s="1468"/>
      <c r="BH51" s="1468"/>
      <c r="BI51" s="1468"/>
      <c r="BJ51" s="1468"/>
      <c r="BK51" s="1468"/>
      <c r="BL51" s="1468"/>
      <c r="BM51" s="1468"/>
      <c r="BN51" s="1468"/>
      <c r="BO51" s="1468"/>
      <c r="BP51" s="1468"/>
      <c r="BQ51" s="1468"/>
      <c r="BR51" s="1468"/>
      <c r="BS51" s="1468"/>
      <c r="BT51" s="1468"/>
      <c r="BU51" s="1468"/>
      <c r="BV51" s="1468"/>
      <c r="BW51" s="1468"/>
      <c r="BX51" s="1468"/>
      <c r="BY51" s="1468"/>
      <c r="BZ51" s="1468"/>
      <c r="CA51" s="1468"/>
      <c r="CB51" s="1468"/>
      <c r="CC51" s="1468"/>
      <c r="CD51" s="1468"/>
      <c r="CE51" s="1468"/>
      <c r="CF51" s="1468"/>
      <c r="CG51" s="1468"/>
      <c r="CH51" s="1468"/>
      <c r="CI51" s="1468"/>
      <c r="CJ51" s="1468"/>
      <c r="CK51" s="1468"/>
      <c r="CL51" s="1468"/>
      <c r="CM51" s="1468"/>
      <c r="CN51" s="1468"/>
      <c r="CO51" s="1468"/>
      <c r="CP51" s="1468"/>
      <c r="CQ51" s="1468"/>
      <c r="CR51" s="1468"/>
      <c r="CS51" s="1468"/>
      <c r="CT51" s="1468"/>
      <c r="CU51" s="1468"/>
      <c r="CV51" s="1468"/>
      <c r="CW51" s="1468"/>
      <c r="CX51" s="1468"/>
      <c r="CY51" s="1468"/>
      <c r="CZ51" s="1468"/>
      <c r="DA51" s="1468"/>
      <c r="DB51" s="1468"/>
      <c r="DC51" s="1468"/>
      <c r="DD51" s="1468"/>
      <c r="DE51" s="1468"/>
      <c r="DF51" s="1468"/>
      <c r="DG51" s="1468"/>
      <c r="DH51" s="1468"/>
      <c r="DI51" s="1468"/>
      <c r="DJ51" s="1468"/>
      <c r="DK51" s="1468"/>
      <c r="DL51" s="1468"/>
      <c r="DM51" s="1468"/>
      <c r="DN51" s="1468"/>
      <c r="DO51" s="1468"/>
      <c r="DP51" s="1468"/>
      <c r="DQ51" s="1468"/>
      <c r="DR51" s="1468"/>
      <c r="DS51" s="1468"/>
      <c r="DT51" s="1468"/>
      <c r="DU51" s="1468"/>
      <c r="DV51" s="1468"/>
      <c r="DW51" s="1468"/>
      <c r="DX51" s="1468"/>
      <c r="DY51" s="1468"/>
      <c r="DZ51" s="1468"/>
      <c r="EA51" s="1468"/>
      <c r="EB51" s="1468"/>
      <c r="EC51" s="1468"/>
      <c r="ED51" s="1468"/>
      <c r="EE51" s="1468"/>
      <c r="EF51" s="1468"/>
      <c r="EG51" s="1468"/>
      <c r="EH51" s="1468"/>
      <c r="EI51" s="1468"/>
      <c r="EJ51" s="1468"/>
      <c r="EK51" s="1468"/>
      <c r="EL51" s="1468"/>
      <c r="EM51" s="1468"/>
      <c r="EN51" s="1468"/>
      <c r="EO51" s="1468"/>
      <c r="EP51" s="1468"/>
      <c r="EQ51" s="1468"/>
      <c r="ER51" s="1468"/>
      <c r="ES51" s="1468"/>
      <c r="ET51" s="1468"/>
      <c r="EU51" s="1468"/>
      <c r="EV51" s="1468"/>
      <c r="EW51" s="1468"/>
    </row>
    <row r="52" spans="1:153" x14ac:dyDescent="0.25">
      <c r="B52" s="73"/>
      <c r="C52" s="3000" t="s">
        <v>916</v>
      </c>
      <c r="D52" s="3000"/>
      <c r="E52" s="3000"/>
      <c r="F52" s="3000"/>
      <c r="G52" s="3000"/>
      <c r="H52" s="26"/>
      <c r="I52" s="26"/>
      <c r="J52" s="26"/>
      <c r="K52" s="26"/>
      <c r="L52" s="26"/>
      <c r="M52" s="26"/>
      <c r="N52" s="26"/>
      <c r="O52" s="3000" t="s">
        <v>909</v>
      </c>
      <c r="P52" s="3000"/>
      <c r="Q52" s="3000"/>
      <c r="R52" s="26"/>
      <c r="S52" s="26"/>
      <c r="T52" s="26"/>
      <c r="U52" s="26"/>
      <c r="V52" s="26"/>
      <c r="W52" s="3000" t="s">
        <v>893</v>
      </c>
      <c r="X52" s="3000"/>
      <c r="Y52" s="210"/>
      <c r="Z52" s="1468"/>
      <c r="AA52" s="1468"/>
      <c r="AB52" s="1468"/>
      <c r="AC52" s="1468"/>
      <c r="AD52" s="1468"/>
      <c r="AE52" s="1468"/>
      <c r="AF52" s="1468"/>
      <c r="AG52" s="1468"/>
      <c r="AH52" s="1468"/>
      <c r="AI52" s="1468"/>
      <c r="AJ52" s="1468"/>
      <c r="AK52" s="1468"/>
      <c r="AL52" s="1468"/>
      <c r="AM52" s="1468"/>
      <c r="AN52" s="1468"/>
      <c r="AO52" s="1468"/>
      <c r="AP52" s="1468"/>
      <c r="AQ52" s="1468"/>
      <c r="AR52" s="1468"/>
      <c r="AS52" s="1468"/>
      <c r="AT52" s="1468"/>
      <c r="AU52" s="1468"/>
      <c r="AV52" s="1468"/>
      <c r="AW52" s="1468"/>
      <c r="AX52" s="1468"/>
      <c r="AY52" s="1468"/>
      <c r="AZ52" s="1468"/>
      <c r="BA52" s="1468"/>
      <c r="BB52" s="1468"/>
      <c r="BC52" s="1468"/>
      <c r="BD52" s="1468"/>
      <c r="BE52" s="1468"/>
      <c r="BF52" s="1468"/>
      <c r="BG52" s="1468"/>
      <c r="BH52" s="1468"/>
      <c r="BI52" s="1468"/>
      <c r="BJ52" s="1468"/>
      <c r="BK52" s="1468"/>
      <c r="BL52" s="1468"/>
      <c r="BM52" s="1468"/>
      <c r="BN52" s="1468"/>
      <c r="BO52" s="1468"/>
      <c r="BP52" s="1468"/>
      <c r="BQ52" s="1468"/>
      <c r="BR52" s="1468"/>
      <c r="BS52" s="1468"/>
      <c r="BT52" s="1468"/>
      <c r="BU52" s="1468"/>
      <c r="BV52" s="1468"/>
      <c r="BW52" s="1468"/>
      <c r="BX52" s="1468"/>
      <c r="BY52" s="1468"/>
      <c r="BZ52" s="1468"/>
      <c r="CA52" s="1468"/>
      <c r="CB52" s="1468"/>
      <c r="CC52" s="1468"/>
      <c r="CD52" s="1468"/>
      <c r="CE52" s="1468"/>
      <c r="CF52" s="1468"/>
      <c r="CG52" s="1468"/>
      <c r="CH52" s="1468"/>
      <c r="CI52" s="1468"/>
      <c r="CJ52" s="1468"/>
      <c r="CK52" s="1468"/>
      <c r="CL52" s="1468"/>
      <c r="CM52" s="1468"/>
      <c r="CN52" s="1468"/>
      <c r="CO52" s="1468"/>
      <c r="CP52" s="1468"/>
      <c r="CQ52" s="1468"/>
      <c r="CR52" s="1468"/>
      <c r="CS52" s="1468"/>
      <c r="CT52" s="1468"/>
      <c r="CU52" s="1468"/>
      <c r="CV52" s="1468"/>
      <c r="CW52" s="1468"/>
      <c r="CX52" s="1468"/>
      <c r="CY52" s="1468"/>
      <c r="CZ52" s="1468"/>
      <c r="DA52" s="1468"/>
      <c r="DB52" s="1468"/>
      <c r="DC52" s="1468"/>
      <c r="DD52" s="1468"/>
      <c r="DE52" s="1468"/>
      <c r="DF52" s="1468"/>
      <c r="DG52" s="1468"/>
      <c r="DH52" s="1468"/>
      <c r="DI52" s="1468"/>
      <c r="DJ52" s="1468"/>
      <c r="DK52" s="1468"/>
      <c r="DL52" s="1468"/>
      <c r="DM52" s="1468"/>
      <c r="DN52" s="1468"/>
      <c r="DO52" s="1468"/>
      <c r="DP52" s="1468"/>
      <c r="DQ52" s="1468"/>
      <c r="DR52" s="1468"/>
      <c r="DS52" s="1468"/>
      <c r="DT52" s="1468"/>
      <c r="DU52" s="1468"/>
      <c r="DV52" s="1468"/>
      <c r="DW52" s="1468"/>
      <c r="DX52" s="1468"/>
      <c r="DY52" s="1468"/>
      <c r="DZ52" s="1468"/>
      <c r="EA52" s="1468"/>
      <c r="EB52" s="1468"/>
      <c r="EC52" s="1468"/>
      <c r="ED52" s="1468"/>
      <c r="EE52" s="1468"/>
      <c r="EF52" s="1468"/>
      <c r="EG52" s="1468"/>
      <c r="EH52" s="1468"/>
      <c r="EI52" s="1468"/>
      <c r="EJ52" s="1468"/>
      <c r="EK52" s="1468"/>
      <c r="EL52" s="1468"/>
      <c r="EM52" s="1468"/>
      <c r="EN52" s="1468"/>
      <c r="EO52" s="1468"/>
      <c r="EP52" s="1468"/>
      <c r="EQ52" s="1468"/>
      <c r="ER52" s="1468"/>
      <c r="ES52" s="1468"/>
      <c r="ET52" s="1468"/>
      <c r="EU52" s="1468"/>
      <c r="EV52" s="1468"/>
      <c r="EW52" s="1468"/>
    </row>
    <row r="53" spans="1:153" ht="15.75" thickBot="1" x14ac:dyDescent="0.3">
      <c r="B53" s="63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8"/>
      <c r="Z53" s="1468"/>
      <c r="AA53" s="1468"/>
      <c r="AB53" s="1468"/>
      <c r="AC53" s="1468"/>
      <c r="AD53" s="1468"/>
      <c r="AE53" s="1468"/>
      <c r="AF53" s="1468"/>
      <c r="AG53" s="1468"/>
      <c r="AH53" s="1468"/>
      <c r="AI53" s="1468"/>
      <c r="AJ53" s="1468"/>
      <c r="AK53" s="1468"/>
      <c r="AL53" s="1468"/>
      <c r="AM53" s="1468"/>
      <c r="AN53" s="1468"/>
      <c r="AO53" s="1468"/>
      <c r="AP53" s="1468"/>
      <c r="AQ53" s="1468"/>
      <c r="AR53" s="1468"/>
      <c r="AS53" s="1468"/>
      <c r="AT53" s="1468"/>
      <c r="AU53" s="1468"/>
      <c r="AV53" s="1468"/>
      <c r="AW53" s="1468"/>
      <c r="AX53" s="1468"/>
      <c r="AY53" s="1468"/>
      <c r="AZ53" s="1468"/>
      <c r="BA53" s="1468"/>
      <c r="BB53" s="1468"/>
      <c r="BC53" s="1468"/>
      <c r="BD53" s="1468"/>
      <c r="BE53" s="1468"/>
      <c r="BF53" s="1468"/>
      <c r="BG53" s="1468"/>
      <c r="BH53" s="1468"/>
      <c r="BI53" s="1468"/>
      <c r="BJ53" s="1468"/>
      <c r="BK53" s="1468"/>
      <c r="BL53" s="1468"/>
      <c r="BM53" s="1468"/>
      <c r="BN53" s="1468"/>
      <c r="BO53" s="1468"/>
      <c r="BP53" s="1468"/>
      <c r="BQ53" s="1468"/>
      <c r="BR53" s="1468"/>
      <c r="BS53" s="1468"/>
      <c r="BT53" s="1468"/>
      <c r="BU53" s="1468"/>
      <c r="BV53" s="1468"/>
      <c r="BW53" s="1468"/>
      <c r="BX53" s="1468"/>
      <c r="BY53" s="1468"/>
      <c r="BZ53" s="1468"/>
      <c r="CA53" s="1468"/>
      <c r="CB53" s="1468"/>
      <c r="CC53" s="1468"/>
      <c r="CD53" s="1468"/>
      <c r="CE53" s="1468"/>
      <c r="CF53" s="1468"/>
      <c r="CG53" s="1468"/>
      <c r="CH53" s="1468"/>
      <c r="CI53" s="1468"/>
      <c r="CJ53" s="1468"/>
      <c r="CK53" s="1468"/>
      <c r="CL53" s="1468"/>
      <c r="CM53" s="1468"/>
      <c r="CN53" s="1468"/>
      <c r="CO53" s="1468"/>
      <c r="CP53" s="1468"/>
      <c r="CQ53" s="1468"/>
      <c r="CR53" s="1468"/>
      <c r="CS53" s="1468"/>
      <c r="CT53" s="1468"/>
      <c r="CU53" s="1468"/>
      <c r="CV53" s="1468"/>
      <c r="CW53" s="1468"/>
      <c r="CX53" s="1468"/>
      <c r="CY53" s="1468"/>
      <c r="CZ53" s="1468"/>
      <c r="DA53" s="1468"/>
      <c r="DB53" s="1468"/>
      <c r="DC53" s="1468"/>
      <c r="DD53" s="1468"/>
      <c r="DE53" s="1468"/>
      <c r="DF53" s="1468"/>
      <c r="DG53" s="1468"/>
      <c r="DH53" s="1468"/>
      <c r="DI53" s="1468"/>
      <c r="DJ53" s="1468"/>
      <c r="DK53" s="1468"/>
      <c r="DL53" s="1468"/>
      <c r="DM53" s="1468"/>
      <c r="DN53" s="1468"/>
      <c r="DO53" s="1468"/>
      <c r="DP53" s="1468"/>
      <c r="DQ53" s="1468"/>
      <c r="DR53" s="1468"/>
      <c r="DS53" s="1468"/>
      <c r="DT53" s="1468"/>
      <c r="DU53" s="1468"/>
      <c r="DV53" s="1468"/>
      <c r="DW53" s="1468"/>
      <c r="DX53" s="1468"/>
      <c r="DY53" s="1468"/>
      <c r="DZ53" s="1468"/>
      <c r="EA53" s="1468"/>
      <c r="EB53" s="1468"/>
      <c r="EC53" s="1468"/>
      <c r="ED53" s="1468"/>
      <c r="EE53" s="1468"/>
      <c r="EF53" s="1468"/>
      <c r="EG53" s="1468"/>
      <c r="EH53" s="1468"/>
      <c r="EI53" s="1468"/>
      <c r="EJ53" s="1468"/>
      <c r="EK53" s="1468"/>
      <c r="EL53" s="1468"/>
      <c r="EM53" s="1468"/>
      <c r="EN53" s="1468"/>
      <c r="EO53" s="1468"/>
      <c r="EP53" s="1468"/>
      <c r="EQ53" s="1468"/>
      <c r="ER53" s="1468"/>
      <c r="ES53" s="1468"/>
      <c r="ET53" s="1468"/>
      <c r="EU53" s="1468"/>
      <c r="EV53" s="1468"/>
      <c r="EW53" s="1468"/>
    </row>
    <row r="54" spans="1:153" x14ac:dyDescent="0.25">
      <c r="Y54">
        <v>91</v>
      </c>
    </row>
  </sheetData>
  <mergeCells count="67">
    <mergeCell ref="O45:R45"/>
    <mergeCell ref="O46:R46"/>
    <mergeCell ref="O47:R47"/>
    <mergeCell ref="O48:R48"/>
    <mergeCell ref="O40:R40"/>
    <mergeCell ref="O41:R41"/>
    <mergeCell ref="O42:R42"/>
    <mergeCell ref="O43:R43"/>
    <mergeCell ref="O44:R44"/>
    <mergeCell ref="O35:R35"/>
    <mergeCell ref="O36:R36"/>
    <mergeCell ref="O37:R37"/>
    <mergeCell ref="O38:R38"/>
    <mergeCell ref="O39:R39"/>
    <mergeCell ref="O17:R17"/>
    <mergeCell ref="G13:G16"/>
    <mergeCell ref="H13:H16"/>
    <mergeCell ref="I12:I16"/>
    <mergeCell ref="J13:J16"/>
    <mergeCell ref="K13:K16"/>
    <mergeCell ref="J12:N12"/>
    <mergeCell ref="D12:H12"/>
    <mergeCell ref="L13:L16"/>
    <mergeCell ref="M13:M16"/>
    <mergeCell ref="N13:N16"/>
    <mergeCell ref="O14:R14"/>
    <mergeCell ref="E13:E16"/>
    <mergeCell ref="F13:F16"/>
    <mergeCell ref="O31:R31"/>
    <mergeCell ref="O32:R32"/>
    <mergeCell ref="O33:R33"/>
    <mergeCell ref="O34:R34"/>
    <mergeCell ref="O28:R28"/>
    <mergeCell ref="O29:R29"/>
    <mergeCell ref="O30:R30"/>
    <mergeCell ref="B12:B16"/>
    <mergeCell ref="C12:C16"/>
    <mergeCell ref="D13:D16"/>
    <mergeCell ref="W52:X52"/>
    <mergeCell ref="O52:Q52"/>
    <mergeCell ref="C52:G52"/>
    <mergeCell ref="O18:R18"/>
    <mergeCell ref="O19:R19"/>
    <mergeCell ref="O20:R20"/>
    <mergeCell ref="O21:R21"/>
    <mergeCell ref="O22:R22"/>
    <mergeCell ref="O23:R23"/>
    <mergeCell ref="O24:R24"/>
    <mergeCell ref="O25:R25"/>
    <mergeCell ref="O26:R26"/>
    <mergeCell ref="O27:R27"/>
    <mergeCell ref="W12:X12"/>
    <mergeCell ref="U12:U16"/>
    <mergeCell ref="W6:X6"/>
    <mergeCell ref="B2:Y2"/>
    <mergeCell ref="B3:Y3"/>
    <mergeCell ref="B4:Y4"/>
    <mergeCell ref="B5:Y5"/>
    <mergeCell ref="V12:V16"/>
    <mergeCell ref="W13:W16"/>
    <mergeCell ref="X13:X16"/>
    <mergeCell ref="Y13:Y16"/>
    <mergeCell ref="T12:T16"/>
    <mergeCell ref="J10:S10"/>
    <mergeCell ref="C10:G10"/>
    <mergeCell ref="B8:Y8"/>
    <mergeCell ref="B6:E6"/>
  </mergeCells>
  <pageMargins left="0.70866141732283472" right="0.70866141732283472" top="0.74803149606299213" bottom="0.74803149606299213" header="0.31496062992125984" footer="0.31496062992125984"/>
  <pageSetup paperSize="5" scale="6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FF0000"/>
  </sheetPr>
  <dimension ref="A1:BG75"/>
  <sheetViews>
    <sheetView topLeftCell="A6" zoomScale="90" zoomScaleNormal="90" workbookViewId="0">
      <selection activeCell="G32" sqref="G32"/>
    </sheetView>
  </sheetViews>
  <sheetFormatPr baseColWidth="10" defaultRowHeight="15" x14ac:dyDescent="0.25"/>
  <cols>
    <col min="1" max="1" width="9.5703125" style="1246" customWidth="1"/>
    <col min="2" max="2" width="8.5703125" customWidth="1"/>
    <col min="4" max="5" width="5.7109375" customWidth="1"/>
    <col min="6" max="6" width="7" customWidth="1"/>
    <col min="7" max="7" width="8" customWidth="1"/>
    <col min="8" max="8" width="8.140625" customWidth="1"/>
    <col min="9" max="9" width="5.140625" customWidth="1"/>
    <col min="10" max="11" width="5.42578125" customWidth="1"/>
    <col min="12" max="12" width="5.7109375" customWidth="1"/>
    <col min="13" max="13" width="7.5703125" customWidth="1"/>
    <col min="14" max="14" width="9.7109375" customWidth="1"/>
    <col min="18" max="18" width="43.28515625" customWidth="1"/>
    <col min="19" max="19" width="14.28515625" customWidth="1"/>
    <col min="20" max="20" width="10.140625" customWidth="1"/>
    <col min="21" max="21" width="10.42578125" customWidth="1"/>
    <col min="22" max="22" width="11.28515625" customWidth="1"/>
    <col min="23" max="23" width="20.85546875" customWidth="1"/>
    <col min="24" max="24" width="19.42578125" customWidth="1"/>
    <col min="25" max="25" width="20.5703125" customWidth="1"/>
  </cols>
  <sheetData>
    <row r="1" spans="1:26" s="1246" customFormat="1" ht="15.75" thickBot="1" x14ac:dyDescent="0.3"/>
    <row r="2" spans="1:26" ht="23.25" x14ac:dyDescent="0.35">
      <c r="B2" s="3106" t="s">
        <v>979</v>
      </c>
      <c r="C2" s="3107"/>
      <c r="D2" s="3107"/>
      <c r="E2" s="3107"/>
      <c r="F2" s="3107"/>
      <c r="G2" s="3107"/>
      <c r="H2" s="3107"/>
      <c r="I2" s="3107"/>
      <c r="J2" s="3107"/>
      <c r="K2" s="3107"/>
      <c r="L2" s="3107"/>
      <c r="M2" s="3107"/>
      <c r="N2" s="3107"/>
      <c r="O2" s="3107"/>
      <c r="P2" s="3107"/>
      <c r="Q2" s="3107"/>
      <c r="R2" s="3107"/>
      <c r="S2" s="3107"/>
      <c r="T2" s="3107"/>
      <c r="U2" s="3107"/>
      <c r="V2" s="3107"/>
      <c r="W2" s="3107"/>
      <c r="X2" s="3107"/>
      <c r="Y2" s="3108"/>
    </row>
    <row r="3" spans="1:26" ht="18.600000000000001" customHeight="1" x14ac:dyDescent="0.25">
      <c r="B3" s="2999" t="s">
        <v>74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1:26" ht="21.6" customHeight="1" x14ac:dyDescent="0.25">
      <c r="B4" s="2999" t="s">
        <v>0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1:26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1:26" x14ac:dyDescent="0.25">
      <c r="B6" s="3102"/>
      <c r="C6" s="3036"/>
      <c r="D6" s="3036"/>
      <c r="E6" s="3036"/>
      <c r="F6" s="27"/>
      <c r="G6" s="27"/>
      <c r="H6" s="27"/>
      <c r="I6" s="27"/>
      <c r="J6" s="27"/>
      <c r="K6" s="27"/>
      <c r="L6" s="27"/>
      <c r="M6" s="27"/>
      <c r="N6" s="27"/>
      <c r="O6" s="1247"/>
      <c r="P6" s="1247"/>
      <c r="Q6" s="1247"/>
      <c r="R6" s="1247"/>
      <c r="S6" s="1247"/>
      <c r="T6" s="1247"/>
      <c r="U6" s="1247"/>
      <c r="V6" s="1247"/>
      <c r="W6" s="3036" t="s">
        <v>2454</v>
      </c>
      <c r="X6" s="3036"/>
      <c r="Y6" s="1291"/>
    </row>
    <row r="7" spans="1:26" x14ac:dyDescent="0.25">
      <c r="B7" s="1288"/>
      <c r="C7" s="1247"/>
      <c r="D7" s="1247"/>
      <c r="E7" s="1309" t="s">
        <v>1727</v>
      </c>
      <c r="F7" s="1309"/>
      <c r="G7" s="1309"/>
      <c r="H7" s="1247"/>
      <c r="I7" s="1247"/>
      <c r="J7" s="1247"/>
      <c r="K7" s="1247"/>
      <c r="L7" s="1247"/>
      <c r="M7" s="1247"/>
      <c r="N7" s="1247"/>
      <c r="O7" s="1247"/>
      <c r="P7" s="1247"/>
      <c r="Q7" s="1247"/>
      <c r="R7" s="1247"/>
      <c r="S7" s="1247"/>
      <c r="T7" s="1247"/>
      <c r="U7" s="1247"/>
      <c r="V7" s="1247"/>
      <c r="W7" s="1266" t="s">
        <v>19</v>
      </c>
      <c r="X7" s="1261"/>
      <c r="Y7" s="1291"/>
    </row>
    <row r="8" spans="1:26" x14ac:dyDescent="0.25">
      <c r="A8" s="1291"/>
      <c r="B8" s="3038" t="s">
        <v>992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1:26" x14ac:dyDescent="0.25">
      <c r="B9" s="1288"/>
      <c r="C9" s="3000" t="s">
        <v>709</v>
      </c>
      <c r="D9" s="3000"/>
      <c r="E9" s="3000"/>
      <c r="F9" s="3000"/>
      <c r="G9" s="3000"/>
      <c r="H9" s="3000"/>
      <c r="I9" s="1247"/>
      <c r="J9" s="1247"/>
      <c r="K9" s="1247"/>
      <c r="L9" s="1247"/>
      <c r="M9" s="1247"/>
      <c r="N9" s="1309" t="s">
        <v>993</v>
      </c>
      <c r="O9" s="1309"/>
      <c r="P9" s="1309"/>
      <c r="Q9" s="1309"/>
      <c r="R9" s="1309"/>
      <c r="S9" s="1247"/>
      <c r="T9" s="1247"/>
      <c r="U9" s="1247"/>
      <c r="V9" s="1247"/>
      <c r="W9" s="1247"/>
      <c r="X9" s="1247"/>
      <c r="Y9" s="1291"/>
      <c r="Z9" s="1247"/>
    </row>
    <row r="10" spans="1:26" ht="15.75" thickBot="1" x14ac:dyDescent="0.3">
      <c r="B10" s="1292"/>
      <c r="C10" s="1247"/>
      <c r="D10" s="1247"/>
      <c r="E10" s="1247"/>
      <c r="F10" s="1247"/>
      <c r="G10" s="1247"/>
      <c r="H10" s="1247"/>
      <c r="I10" s="1247"/>
      <c r="J10" s="1247"/>
      <c r="K10" s="1247"/>
      <c r="L10" s="1247"/>
      <c r="M10" s="1247"/>
      <c r="N10" s="1247"/>
      <c r="O10" s="1247"/>
      <c r="P10" s="1247"/>
      <c r="Q10" s="1247"/>
      <c r="R10" s="1247"/>
      <c r="S10" s="1247"/>
      <c r="T10" s="1293"/>
      <c r="U10" s="1293"/>
      <c r="V10" s="1293"/>
      <c r="W10" s="1293"/>
      <c r="X10" s="1293"/>
      <c r="Y10" s="1295"/>
    </row>
    <row r="11" spans="1:26" ht="15.75" thickBot="1" x14ac:dyDescent="0.3">
      <c r="B11" s="3401" t="s">
        <v>977</v>
      </c>
      <c r="C11" s="3401" t="s">
        <v>978</v>
      </c>
      <c r="D11" s="3010" t="s">
        <v>16</v>
      </c>
      <c r="E11" s="3010"/>
      <c r="F11" s="3010"/>
      <c r="G11" s="3010"/>
      <c r="H11" s="3011"/>
      <c r="I11" s="3401" t="s">
        <v>713</v>
      </c>
      <c r="J11" s="3010" t="s">
        <v>45</v>
      </c>
      <c r="K11" s="3010"/>
      <c r="L11" s="3010"/>
      <c r="M11" s="3010"/>
      <c r="N11" s="3011"/>
      <c r="O11" s="1289"/>
      <c r="P11" s="1275"/>
      <c r="Q11" s="1275"/>
      <c r="R11" s="1290"/>
      <c r="S11" s="1303"/>
      <c r="T11" s="3394" t="s">
        <v>47</v>
      </c>
      <c r="U11" s="3394" t="s">
        <v>678</v>
      </c>
      <c r="V11" s="3394" t="s">
        <v>799</v>
      </c>
      <c r="W11" s="3403" t="s">
        <v>49</v>
      </c>
      <c r="X11" s="3403" t="s">
        <v>50</v>
      </c>
      <c r="Y11" s="3200" t="s">
        <v>8</v>
      </c>
    </row>
    <row r="12" spans="1:26" ht="16.5" customHeight="1" x14ac:dyDescent="0.25">
      <c r="B12" s="3402"/>
      <c r="C12" s="3402"/>
      <c r="D12" s="3401" t="s">
        <v>690</v>
      </c>
      <c r="E12" s="3401" t="s">
        <v>21</v>
      </c>
      <c r="F12" s="3401" t="s">
        <v>692</v>
      </c>
      <c r="G12" s="3401" t="s">
        <v>712</v>
      </c>
      <c r="H12" s="3401" t="s">
        <v>694</v>
      </c>
      <c r="I12" s="3402"/>
      <c r="J12" s="3401" t="s">
        <v>671</v>
      </c>
      <c r="K12" s="3401" t="s">
        <v>111</v>
      </c>
      <c r="L12" s="3408" t="s">
        <v>5</v>
      </c>
      <c r="M12" s="3402" t="s">
        <v>113</v>
      </c>
      <c r="N12" s="3564" t="s">
        <v>6</v>
      </c>
      <c r="O12" s="1288"/>
      <c r="P12" s="1247"/>
      <c r="Q12" s="1247"/>
      <c r="R12" s="1291"/>
      <c r="S12" s="1115"/>
      <c r="T12" s="3403"/>
      <c r="U12" s="3403"/>
      <c r="V12" s="3403"/>
      <c r="W12" s="3403"/>
      <c r="X12" s="3403"/>
      <c r="Y12" s="3200"/>
    </row>
    <row r="13" spans="1:26" x14ac:dyDescent="0.25">
      <c r="B13" s="3402"/>
      <c r="C13" s="3402"/>
      <c r="D13" s="3402"/>
      <c r="E13" s="3402"/>
      <c r="F13" s="3402"/>
      <c r="G13" s="3402"/>
      <c r="H13" s="3402"/>
      <c r="I13" s="3402"/>
      <c r="J13" s="3402"/>
      <c r="K13" s="3402"/>
      <c r="L13" s="3408"/>
      <c r="M13" s="3402"/>
      <c r="N13" s="3564"/>
      <c r="O13" s="2999" t="s">
        <v>46</v>
      </c>
      <c r="P13" s="3000"/>
      <c r="Q13" s="3000"/>
      <c r="R13" s="3001"/>
      <c r="S13" s="495" t="s">
        <v>22</v>
      </c>
      <c r="T13" s="3403"/>
      <c r="U13" s="3403"/>
      <c r="V13" s="3403"/>
      <c r="W13" s="3403"/>
      <c r="X13" s="3403"/>
      <c r="Y13" s="3200"/>
    </row>
    <row r="14" spans="1:26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8"/>
      <c r="M14" s="3402"/>
      <c r="N14" s="3564"/>
      <c r="O14" s="1288"/>
      <c r="P14" s="1247"/>
      <c r="Q14" s="1247"/>
      <c r="R14" s="1291"/>
      <c r="S14" s="1115"/>
      <c r="T14" s="3403"/>
      <c r="U14" s="3403"/>
      <c r="V14" s="3403"/>
      <c r="W14" s="3403"/>
      <c r="X14" s="3403"/>
      <c r="Y14" s="3200"/>
    </row>
    <row r="15" spans="1:26" ht="40.5" customHeight="1" thickBot="1" x14ac:dyDescent="0.3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8"/>
      <c r="M15" s="3402"/>
      <c r="N15" s="3564"/>
      <c r="O15" s="1292"/>
      <c r="P15" s="1293"/>
      <c r="Q15" s="1293"/>
      <c r="R15" s="65"/>
      <c r="S15" s="631"/>
      <c r="T15" s="3478"/>
      <c r="U15" s="3478"/>
      <c r="V15" s="3478"/>
      <c r="W15" s="3478"/>
      <c r="X15" s="3478"/>
      <c r="Y15" s="3201"/>
    </row>
    <row r="16" spans="1:26" ht="15.75" thickBot="1" x14ac:dyDescent="0.3">
      <c r="B16" s="2077">
        <v>1</v>
      </c>
      <c r="C16" s="2076">
        <v>2</v>
      </c>
      <c r="D16" s="2076">
        <v>3</v>
      </c>
      <c r="E16" s="2076">
        <v>4</v>
      </c>
      <c r="F16" s="2076">
        <v>5</v>
      </c>
      <c r="G16" s="2076">
        <v>6</v>
      </c>
      <c r="H16" s="2076">
        <v>7</v>
      </c>
      <c r="I16" s="2076"/>
      <c r="J16" s="2076">
        <v>8</v>
      </c>
      <c r="K16" s="2076">
        <v>9</v>
      </c>
      <c r="L16" s="630">
        <v>10</v>
      </c>
      <c r="M16" s="630">
        <v>11</v>
      </c>
      <c r="N16" s="530">
        <v>12</v>
      </c>
      <c r="O16" s="3166">
        <v>13</v>
      </c>
      <c r="P16" s="3719"/>
      <c r="Q16" s="3719"/>
      <c r="R16" s="3167"/>
      <c r="S16" s="97"/>
      <c r="T16" s="97">
        <v>14</v>
      </c>
      <c r="U16" s="97">
        <v>15</v>
      </c>
      <c r="V16" s="2075">
        <v>16</v>
      </c>
      <c r="W16" s="2074">
        <v>17</v>
      </c>
      <c r="X16" s="97">
        <v>18</v>
      </c>
      <c r="Y16" s="97">
        <v>19</v>
      </c>
    </row>
    <row r="17" spans="2:25" s="1468" customFormat="1" x14ac:dyDescent="0.25">
      <c r="B17" s="2496"/>
      <c r="C17" s="2497"/>
      <c r="D17" s="2369" t="s">
        <v>679</v>
      </c>
      <c r="E17" s="2369" t="s">
        <v>1716</v>
      </c>
      <c r="F17" s="2369" t="s">
        <v>542</v>
      </c>
      <c r="G17" s="2305"/>
      <c r="H17" s="2305"/>
      <c r="I17" s="2497"/>
      <c r="J17" s="2362">
        <v>2</v>
      </c>
      <c r="K17" s="2362">
        <v>2</v>
      </c>
      <c r="L17" s="2362">
        <v>6</v>
      </c>
      <c r="M17" s="2362">
        <v>2</v>
      </c>
      <c r="N17" s="2362"/>
      <c r="O17" s="3545" t="s">
        <v>396</v>
      </c>
      <c r="P17" s="3546"/>
      <c r="Q17" s="3546"/>
      <c r="R17" s="3547"/>
      <c r="S17" s="2352"/>
      <c r="T17" s="2352"/>
      <c r="U17" s="2352"/>
      <c r="V17" s="2352"/>
      <c r="W17" s="2362"/>
      <c r="X17" s="2362"/>
      <c r="Y17" s="2498"/>
    </row>
    <row r="18" spans="2:25" s="1468" customFormat="1" x14ac:dyDescent="0.25">
      <c r="B18" s="2499" t="s">
        <v>54</v>
      </c>
      <c r="C18" s="2497"/>
      <c r="D18" s="2497"/>
      <c r="E18" s="2497"/>
      <c r="F18" s="2497"/>
      <c r="G18" s="2497"/>
      <c r="H18" s="2497"/>
      <c r="I18" s="2497"/>
      <c r="J18" s="2915">
        <v>2</v>
      </c>
      <c r="K18" s="2915">
        <v>2</v>
      </c>
      <c r="L18" s="2500">
        <v>6</v>
      </c>
      <c r="M18" s="2500">
        <v>2</v>
      </c>
      <c r="N18" s="2802" t="s">
        <v>598</v>
      </c>
      <c r="O18" s="3455" t="s">
        <v>396</v>
      </c>
      <c r="P18" s="3104"/>
      <c r="Q18" s="3104"/>
      <c r="R18" s="3456"/>
      <c r="S18" s="2303" t="s">
        <v>1372</v>
      </c>
      <c r="T18" s="2456" t="s">
        <v>681</v>
      </c>
      <c r="U18" s="2352" t="s">
        <v>1319</v>
      </c>
      <c r="V18" s="2353" t="s">
        <v>875</v>
      </c>
      <c r="W18" s="2488">
        <v>130000</v>
      </c>
      <c r="X18" s="2488">
        <v>97500</v>
      </c>
      <c r="Y18" s="2488">
        <v>130000</v>
      </c>
    </row>
    <row r="19" spans="2:25" s="1468" customFormat="1" x14ac:dyDescent="0.25">
      <c r="B19" s="2499"/>
      <c r="C19" s="2497"/>
      <c r="D19" s="2497"/>
      <c r="E19" s="2497"/>
      <c r="F19" s="2497"/>
      <c r="G19" s="2497"/>
      <c r="H19" s="2497"/>
      <c r="I19" s="2497"/>
      <c r="J19" s="2362">
        <v>2</v>
      </c>
      <c r="K19" s="2362">
        <v>2</v>
      </c>
      <c r="L19" s="2362">
        <v>7</v>
      </c>
      <c r="M19" s="2362">
        <v>2</v>
      </c>
      <c r="N19" s="2454"/>
      <c r="O19" s="3387" t="s">
        <v>1402</v>
      </c>
      <c r="P19" s="3149"/>
      <c r="Q19" s="3149"/>
      <c r="R19" s="3388"/>
      <c r="S19" s="2303"/>
      <c r="T19" s="2456"/>
      <c r="U19" s="2352"/>
      <c r="V19" s="2353"/>
      <c r="W19" s="2488"/>
      <c r="X19" s="2488"/>
      <c r="Y19" s="2488"/>
    </row>
    <row r="20" spans="2:25" s="1468" customFormat="1" ht="15.75" thickBot="1" x14ac:dyDescent="0.3">
      <c r="B20" s="2499" t="s">
        <v>54</v>
      </c>
      <c r="C20" s="2497"/>
      <c r="D20" s="2497"/>
      <c r="E20" s="2497"/>
      <c r="F20" s="2497"/>
      <c r="G20" s="2497"/>
      <c r="H20" s="2497"/>
      <c r="I20" s="2497"/>
      <c r="J20" s="2915">
        <v>2</v>
      </c>
      <c r="K20" s="2915">
        <v>2</v>
      </c>
      <c r="L20" s="2500">
        <v>7</v>
      </c>
      <c r="M20" s="2500">
        <v>2</v>
      </c>
      <c r="N20" s="2802" t="s">
        <v>721</v>
      </c>
      <c r="O20" s="3455" t="s">
        <v>1403</v>
      </c>
      <c r="P20" s="3104"/>
      <c r="Q20" s="3104"/>
      <c r="R20" s="3456"/>
      <c r="S20" s="2303" t="s">
        <v>1372</v>
      </c>
      <c r="T20" s="2456" t="s">
        <v>681</v>
      </c>
      <c r="U20" s="2352" t="s">
        <v>1319</v>
      </c>
      <c r="V20" s="2353" t="s">
        <v>875</v>
      </c>
      <c r="W20" s="2488">
        <v>300000</v>
      </c>
      <c r="X20" s="2488">
        <v>225000</v>
      </c>
      <c r="Y20" s="2488">
        <v>300000</v>
      </c>
    </row>
    <row r="21" spans="2:25" s="1468" customFormat="1" x14ac:dyDescent="0.25">
      <c r="B21" s="2405"/>
      <c r="C21" s="2411"/>
      <c r="D21" s="2411"/>
      <c r="E21" s="2411"/>
      <c r="F21" s="2411"/>
      <c r="G21" s="2411"/>
      <c r="H21" s="2411"/>
      <c r="I21" s="2411"/>
      <c r="J21" s="2322">
        <v>2</v>
      </c>
      <c r="K21" s="2322">
        <v>3</v>
      </c>
      <c r="L21" s="2322"/>
      <c r="M21" s="2322"/>
      <c r="N21" s="2277"/>
      <c r="O21" s="3545" t="s">
        <v>62</v>
      </c>
      <c r="P21" s="3546"/>
      <c r="Q21" s="3546"/>
      <c r="R21" s="3547"/>
      <c r="S21" s="2336"/>
      <c r="T21" s="2335"/>
      <c r="U21" s="2276"/>
      <c r="V21" s="2289"/>
      <c r="W21" s="2485"/>
      <c r="X21" s="2485"/>
      <c r="Y21" s="2485"/>
    </row>
    <row r="22" spans="2:25" s="1468" customFormat="1" x14ac:dyDescent="0.25">
      <c r="B22" s="2405"/>
      <c r="C22" s="2411"/>
      <c r="D22" s="2411"/>
      <c r="E22" s="2411"/>
      <c r="F22" s="2411"/>
      <c r="G22" s="2411"/>
      <c r="H22" s="2411"/>
      <c r="I22" s="2411"/>
      <c r="J22" s="2322">
        <v>2</v>
      </c>
      <c r="K22" s="2322">
        <v>3</v>
      </c>
      <c r="L22" s="2322">
        <v>1</v>
      </c>
      <c r="M22" s="2322"/>
      <c r="N22" s="2277"/>
      <c r="O22" s="3455" t="s">
        <v>397</v>
      </c>
      <c r="P22" s="3104"/>
      <c r="Q22" s="3104"/>
      <c r="R22" s="3456"/>
      <c r="S22" s="2336"/>
      <c r="T22" s="2335"/>
      <c r="U22" s="2276"/>
      <c r="V22" s="2289"/>
      <c r="W22" s="2485"/>
      <c r="X22" s="2485"/>
      <c r="Y22" s="2485"/>
    </row>
    <row r="23" spans="2:25" s="1468" customFormat="1" x14ac:dyDescent="0.25">
      <c r="B23" s="2405"/>
      <c r="C23" s="2411"/>
      <c r="D23" s="2411"/>
      <c r="E23" s="2411"/>
      <c r="F23" s="2411"/>
      <c r="G23" s="2411"/>
      <c r="H23" s="2411"/>
      <c r="I23" s="2411"/>
      <c r="J23" s="2322">
        <v>2</v>
      </c>
      <c r="K23" s="2322">
        <v>3</v>
      </c>
      <c r="L23" s="2322">
        <v>1</v>
      </c>
      <c r="M23" s="2322">
        <v>1</v>
      </c>
      <c r="N23" s="2414"/>
      <c r="O23" s="3387" t="s">
        <v>1359</v>
      </c>
      <c r="P23" s="3149"/>
      <c r="Q23" s="3149"/>
      <c r="R23" s="3388"/>
      <c r="S23" s="2476"/>
      <c r="T23" s="2335"/>
      <c r="U23" s="2276"/>
      <c r="V23" s="2289"/>
      <c r="W23" s="2485"/>
      <c r="X23" s="2485"/>
      <c r="Y23" s="2485"/>
    </row>
    <row r="24" spans="2:25" s="1468" customFormat="1" ht="15.75" thickBot="1" x14ac:dyDescent="0.3">
      <c r="B24" s="2410" t="s">
        <v>53</v>
      </c>
      <c r="C24" s="2411"/>
      <c r="D24" s="2411"/>
      <c r="E24" s="2411"/>
      <c r="F24" s="2411"/>
      <c r="G24" s="2411"/>
      <c r="H24" s="2411"/>
      <c r="I24" s="2411"/>
      <c r="J24" s="2409">
        <v>2</v>
      </c>
      <c r="K24" s="2409">
        <v>3</v>
      </c>
      <c r="L24" s="2501">
        <v>1</v>
      </c>
      <c r="M24" s="2501">
        <v>1</v>
      </c>
      <c r="N24" s="2283" t="s">
        <v>598</v>
      </c>
      <c r="O24" s="3455" t="s">
        <v>64</v>
      </c>
      <c r="P24" s="3104"/>
      <c r="Q24" s="3104"/>
      <c r="R24" s="3456"/>
      <c r="S24" s="2300" t="s">
        <v>1372</v>
      </c>
      <c r="T24" s="2335" t="s">
        <v>668</v>
      </c>
      <c r="U24" s="2276" t="s">
        <v>1320</v>
      </c>
      <c r="V24" s="2289" t="s">
        <v>1283</v>
      </c>
      <c r="W24" s="2485">
        <v>70000</v>
      </c>
      <c r="X24" s="2485">
        <v>52499.97</v>
      </c>
      <c r="Y24" s="2485">
        <v>70000</v>
      </c>
    </row>
    <row r="25" spans="2:25" s="1468" customFormat="1" x14ac:dyDescent="0.25">
      <c r="B25" s="2410" t="s">
        <v>53</v>
      </c>
      <c r="C25" s="2411"/>
      <c r="D25" s="2411"/>
      <c r="E25" s="2411"/>
      <c r="F25" s="2411"/>
      <c r="G25" s="2411"/>
      <c r="H25" s="2411"/>
      <c r="I25" s="2411"/>
      <c r="J25" s="2409">
        <v>2</v>
      </c>
      <c r="K25" s="2409">
        <v>3</v>
      </c>
      <c r="L25" s="2501">
        <v>2</v>
      </c>
      <c r="M25" s="2501">
        <v>3</v>
      </c>
      <c r="N25" s="2283" t="s">
        <v>598</v>
      </c>
      <c r="O25" s="3545" t="s">
        <v>449</v>
      </c>
      <c r="P25" s="3546"/>
      <c r="Q25" s="3546"/>
      <c r="R25" s="3547"/>
      <c r="S25" s="2300" t="s">
        <v>1372</v>
      </c>
      <c r="T25" s="2335" t="s">
        <v>668</v>
      </c>
      <c r="U25" s="2276" t="s">
        <v>1320</v>
      </c>
      <c r="V25" s="2289" t="s">
        <v>1283</v>
      </c>
      <c r="W25" s="2485"/>
      <c r="X25" s="2485"/>
      <c r="Y25" s="2485"/>
    </row>
    <row r="26" spans="2:25" s="1468" customFormat="1" x14ac:dyDescent="0.25">
      <c r="B26" s="2405"/>
      <c r="C26" s="2411"/>
      <c r="D26" s="2411"/>
      <c r="E26" s="2411"/>
      <c r="F26" s="2411"/>
      <c r="G26" s="2411"/>
      <c r="H26" s="2411"/>
      <c r="I26" s="2411"/>
      <c r="J26" s="2322">
        <v>2</v>
      </c>
      <c r="K26" s="2322">
        <v>3</v>
      </c>
      <c r="L26" s="2322">
        <v>7</v>
      </c>
      <c r="M26" s="2322"/>
      <c r="N26" s="2446"/>
      <c r="O26" s="3455" t="s">
        <v>987</v>
      </c>
      <c r="P26" s="3104"/>
      <c r="Q26" s="3104"/>
      <c r="R26" s="3456"/>
      <c r="S26" s="2336"/>
      <c r="T26" s="2335"/>
      <c r="U26" s="2276"/>
      <c r="V26" s="2289"/>
      <c r="W26" s="2485"/>
      <c r="X26" s="2485"/>
      <c r="Y26" s="2485"/>
    </row>
    <row r="27" spans="2:25" s="1468" customFormat="1" x14ac:dyDescent="0.25">
      <c r="B27" s="2405"/>
      <c r="C27" s="2411"/>
      <c r="D27" s="2411"/>
      <c r="E27" s="2411"/>
      <c r="F27" s="2411"/>
      <c r="G27" s="2411"/>
      <c r="H27" s="2411"/>
      <c r="I27" s="2411"/>
      <c r="J27" s="2322">
        <v>2</v>
      </c>
      <c r="K27" s="2322">
        <v>3</v>
      </c>
      <c r="L27" s="2322">
        <v>7</v>
      </c>
      <c r="M27" s="2322">
        <v>1</v>
      </c>
      <c r="N27" s="2446"/>
      <c r="O27" s="3387" t="s">
        <v>66</v>
      </c>
      <c r="P27" s="3149"/>
      <c r="Q27" s="3149"/>
      <c r="R27" s="3388"/>
      <c r="S27" s="2336"/>
      <c r="T27" s="2335"/>
      <c r="U27" s="2276"/>
      <c r="V27" s="2289"/>
      <c r="W27" s="2485"/>
      <c r="X27" s="2485"/>
      <c r="Y27" s="2485"/>
    </row>
    <row r="28" spans="2:25" s="1468" customFormat="1" ht="15.75" thickBot="1" x14ac:dyDescent="0.3">
      <c r="B28" s="2410" t="s">
        <v>54</v>
      </c>
      <c r="C28" s="2411"/>
      <c r="D28" s="2411"/>
      <c r="E28" s="2411"/>
      <c r="F28" s="2411"/>
      <c r="G28" s="2411"/>
      <c r="H28" s="2411"/>
      <c r="I28" s="2411"/>
      <c r="J28" s="2322">
        <v>2</v>
      </c>
      <c r="K28" s="2409">
        <v>3</v>
      </c>
      <c r="L28" s="2501">
        <v>7</v>
      </c>
      <c r="M28" s="2501">
        <v>1</v>
      </c>
      <c r="N28" s="2283" t="s">
        <v>598</v>
      </c>
      <c r="O28" s="3455" t="s">
        <v>1153</v>
      </c>
      <c r="P28" s="3104"/>
      <c r="Q28" s="3104"/>
      <c r="R28" s="3456"/>
      <c r="S28" s="2300" t="s">
        <v>1372</v>
      </c>
      <c r="T28" s="2335" t="s">
        <v>681</v>
      </c>
      <c r="U28" s="2276" t="s">
        <v>1319</v>
      </c>
      <c r="V28" s="2289" t="s">
        <v>875</v>
      </c>
      <c r="W28" s="2485">
        <v>1900000</v>
      </c>
      <c r="X28" s="2485">
        <v>1425000</v>
      </c>
      <c r="Y28" s="2485">
        <v>1000000</v>
      </c>
    </row>
    <row r="29" spans="2:25" s="1468" customFormat="1" x14ac:dyDescent="0.25">
      <c r="B29" s="2410" t="s">
        <v>54</v>
      </c>
      <c r="C29" s="2411"/>
      <c r="D29" s="2411"/>
      <c r="E29" s="2411"/>
      <c r="F29" s="2411"/>
      <c r="G29" s="2411"/>
      <c r="H29" s="2411"/>
      <c r="I29" s="2411"/>
      <c r="J29" s="2322">
        <v>2</v>
      </c>
      <c r="K29" s="2322">
        <v>3</v>
      </c>
      <c r="L29" s="2501">
        <v>7</v>
      </c>
      <c r="M29" s="2501">
        <v>1</v>
      </c>
      <c r="N29" s="2283" t="s">
        <v>610</v>
      </c>
      <c r="O29" s="3545" t="s">
        <v>1896</v>
      </c>
      <c r="P29" s="3546"/>
      <c r="Q29" s="3546"/>
      <c r="R29" s="3547"/>
      <c r="S29" s="2300" t="s">
        <v>1372</v>
      </c>
      <c r="T29" s="2335" t="s">
        <v>681</v>
      </c>
      <c r="U29" s="2276" t="s">
        <v>1319</v>
      </c>
      <c r="V29" s="2289" t="s">
        <v>875</v>
      </c>
      <c r="W29" s="2485">
        <v>5000000</v>
      </c>
      <c r="X29" s="2485">
        <v>3750000</v>
      </c>
      <c r="Y29" s="2485"/>
    </row>
    <row r="30" spans="2:25" s="1468" customFormat="1" x14ac:dyDescent="0.25">
      <c r="B30" s="2410" t="s">
        <v>53</v>
      </c>
      <c r="C30" s="2411"/>
      <c r="D30" s="2411"/>
      <c r="E30" s="2411"/>
      <c r="F30" s="2411"/>
      <c r="G30" s="2411"/>
      <c r="H30" s="2411"/>
      <c r="I30" s="2411"/>
      <c r="J30" s="2322">
        <v>2</v>
      </c>
      <c r="K30" s="2322">
        <v>3</v>
      </c>
      <c r="L30" s="2501">
        <v>7</v>
      </c>
      <c r="M30" s="2501">
        <v>1</v>
      </c>
      <c r="N30" s="2283" t="s">
        <v>610</v>
      </c>
      <c r="O30" s="2852" t="s">
        <v>2627</v>
      </c>
      <c r="P30" s="2852"/>
      <c r="Q30" s="2852"/>
      <c r="R30" s="2852"/>
      <c r="S30" s="2300" t="s">
        <v>1372</v>
      </c>
      <c r="T30" s="2335" t="s">
        <v>681</v>
      </c>
      <c r="U30" s="2276" t="s">
        <v>1319</v>
      </c>
      <c r="V30" s="2289" t="s">
        <v>875</v>
      </c>
      <c r="W30" s="2485"/>
      <c r="X30" s="2485"/>
      <c r="Y30" s="2485">
        <v>5729671.3300000001</v>
      </c>
    </row>
    <row r="31" spans="2:25" s="1468" customFormat="1" x14ac:dyDescent="0.25">
      <c r="B31" s="2410" t="s">
        <v>54</v>
      </c>
      <c r="C31" s="2411"/>
      <c r="D31" s="2411"/>
      <c r="E31" s="2411"/>
      <c r="F31" s="2411"/>
      <c r="G31" s="2411"/>
      <c r="H31" s="2411"/>
      <c r="I31" s="2411"/>
      <c r="J31" s="2322">
        <v>2</v>
      </c>
      <c r="K31" s="2322">
        <v>3</v>
      </c>
      <c r="L31" s="2501">
        <v>7</v>
      </c>
      <c r="M31" s="2501">
        <v>1</v>
      </c>
      <c r="N31" s="2283" t="s">
        <v>726</v>
      </c>
      <c r="O31" s="3455" t="s">
        <v>1406</v>
      </c>
      <c r="P31" s="3104"/>
      <c r="Q31" s="3104"/>
      <c r="R31" s="3456"/>
      <c r="S31" s="2300" t="s">
        <v>1372</v>
      </c>
      <c r="T31" s="2335" t="s">
        <v>681</v>
      </c>
      <c r="U31" s="2276" t="s">
        <v>1319</v>
      </c>
      <c r="V31" s="2289" t="s">
        <v>875</v>
      </c>
      <c r="W31" s="2485">
        <v>100000</v>
      </c>
      <c r="X31" s="2485">
        <v>75000</v>
      </c>
      <c r="Y31" s="2485">
        <v>100000</v>
      </c>
    </row>
    <row r="32" spans="2:25" s="1468" customFormat="1" x14ac:dyDescent="0.25">
      <c r="B32" s="2410" t="s">
        <v>54</v>
      </c>
      <c r="C32" s="2411"/>
      <c r="D32" s="2411"/>
      <c r="E32" s="2411"/>
      <c r="F32" s="2411"/>
      <c r="G32" s="2411"/>
      <c r="H32" s="2411"/>
      <c r="I32" s="2411"/>
      <c r="J32" s="2322">
        <v>2</v>
      </c>
      <c r="K32" s="2322">
        <v>3</v>
      </c>
      <c r="L32" s="2501">
        <v>7</v>
      </c>
      <c r="M32" s="2501">
        <v>1</v>
      </c>
      <c r="N32" s="2283" t="s">
        <v>727</v>
      </c>
      <c r="O32" s="3387" t="s">
        <v>1366</v>
      </c>
      <c r="P32" s="3149"/>
      <c r="Q32" s="3149"/>
      <c r="R32" s="3388"/>
      <c r="S32" s="2300" t="s">
        <v>1372</v>
      </c>
      <c r="T32" s="2335" t="s">
        <v>681</v>
      </c>
      <c r="U32" s="2276" t="s">
        <v>1319</v>
      </c>
      <c r="V32" s="2289" t="s">
        <v>875</v>
      </c>
      <c r="W32" s="2485"/>
      <c r="X32" s="2485"/>
      <c r="Y32" s="2485"/>
    </row>
    <row r="33" spans="2:25" s="1468" customFormat="1" ht="15.75" thickBot="1" x14ac:dyDescent="0.3">
      <c r="B33" s="2410" t="s">
        <v>54</v>
      </c>
      <c r="C33" s="2411"/>
      <c r="D33" s="2411"/>
      <c r="E33" s="2411"/>
      <c r="F33" s="2411"/>
      <c r="G33" s="2411"/>
      <c r="H33" s="2411"/>
      <c r="I33" s="2411"/>
      <c r="J33" s="2322">
        <v>2</v>
      </c>
      <c r="K33" s="2322">
        <v>3</v>
      </c>
      <c r="L33" s="2501">
        <v>7</v>
      </c>
      <c r="M33" s="2501">
        <v>1</v>
      </c>
      <c r="N33" s="2283" t="s">
        <v>721</v>
      </c>
      <c r="O33" s="3455" t="s">
        <v>1367</v>
      </c>
      <c r="P33" s="3104"/>
      <c r="Q33" s="3104"/>
      <c r="R33" s="3456"/>
      <c r="S33" s="2300" t="s">
        <v>1372</v>
      </c>
      <c r="T33" s="2335" t="s">
        <v>681</v>
      </c>
      <c r="U33" s="2276" t="s">
        <v>1319</v>
      </c>
      <c r="V33" s="2289" t="s">
        <v>875</v>
      </c>
      <c r="W33" s="2485">
        <v>900000</v>
      </c>
      <c r="X33" s="2485">
        <v>675000</v>
      </c>
      <c r="Y33" s="2485">
        <v>900000</v>
      </c>
    </row>
    <row r="34" spans="2:25" s="1468" customFormat="1" x14ac:dyDescent="0.25">
      <c r="B34" s="2405"/>
      <c r="C34" s="2411"/>
      <c r="D34" s="2411"/>
      <c r="E34" s="2411"/>
      <c r="F34" s="2411"/>
      <c r="G34" s="2411"/>
      <c r="H34" s="2411"/>
      <c r="I34" s="2411"/>
      <c r="J34" s="2322">
        <v>2</v>
      </c>
      <c r="K34" s="2322">
        <v>3</v>
      </c>
      <c r="L34" s="2322">
        <v>3</v>
      </c>
      <c r="M34" s="2322"/>
      <c r="N34" s="2446"/>
      <c r="O34" s="3545" t="s">
        <v>398</v>
      </c>
      <c r="P34" s="3546"/>
      <c r="Q34" s="3546"/>
      <c r="R34" s="3547"/>
      <c r="S34" s="2336"/>
      <c r="T34" s="2335"/>
      <c r="U34" s="2276"/>
      <c r="V34" s="2289"/>
      <c r="W34" s="2485"/>
      <c r="X34" s="2485"/>
      <c r="Y34" s="2485"/>
    </row>
    <row r="35" spans="2:25" s="1468" customFormat="1" x14ac:dyDescent="0.25">
      <c r="B35" s="2405"/>
      <c r="C35" s="2411"/>
      <c r="D35" s="2411"/>
      <c r="E35" s="2411"/>
      <c r="F35" s="2411"/>
      <c r="G35" s="2411"/>
      <c r="H35" s="2411"/>
      <c r="I35" s="2411"/>
      <c r="J35" s="2322">
        <v>2</v>
      </c>
      <c r="K35" s="2322">
        <v>3</v>
      </c>
      <c r="L35" s="2322">
        <v>5</v>
      </c>
      <c r="M35" s="2322">
        <v>3</v>
      </c>
      <c r="N35" s="2446"/>
      <c r="O35" s="3455" t="s">
        <v>67</v>
      </c>
      <c r="P35" s="3104"/>
      <c r="Q35" s="3104"/>
      <c r="R35" s="3456"/>
      <c r="S35" s="2336"/>
      <c r="T35" s="2335"/>
      <c r="U35" s="2276"/>
      <c r="V35" s="2289"/>
      <c r="W35" s="2485"/>
      <c r="X35" s="2485"/>
      <c r="Y35" s="2485"/>
    </row>
    <row r="36" spans="2:25" s="1468" customFormat="1" x14ac:dyDescent="0.25">
      <c r="B36" s="2410" t="s">
        <v>54</v>
      </c>
      <c r="C36" s="2411"/>
      <c r="D36" s="2411"/>
      <c r="E36" s="2411"/>
      <c r="F36" s="2411"/>
      <c r="G36" s="2411"/>
      <c r="H36" s="2411"/>
      <c r="I36" s="2411"/>
      <c r="J36" s="2322">
        <v>2</v>
      </c>
      <c r="K36" s="2322">
        <v>3</v>
      </c>
      <c r="L36" s="2322">
        <v>5</v>
      </c>
      <c r="M36" s="2322">
        <v>3</v>
      </c>
      <c r="N36" s="2322" t="s">
        <v>598</v>
      </c>
      <c r="O36" s="3387" t="s">
        <v>67</v>
      </c>
      <c r="P36" s="3149"/>
      <c r="Q36" s="3149"/>
      <c r="R36" s="3388"/>
      <c r="S36" s="2300" t="s">
        <v>1372</v>
      </c>
      <c r="T36" s="2335" t="s">
        <v>681</v>
      </c>
      <c r="U36" s="2276" t="s">
        <v>1319</v>
      </c>
      <c r="V36" s="2289" t="s">
        <v>875</v>
      </c>
      <c r="W36" s="2485">
        <v>800000</v>
      </c>
      <c r="X36" s="2485">
        <v>600000</v>
      </c>
      <c r="Y36" s="2485">
        <v>800000</v>
      </c>
    </row>
    <row r="37" spans="2:25" s="1468" customFormat="1" ht="15.75" thickBot="1" x14ac:dyDescent="0.3">
      <c r="B37" s="2405"/>
      <c r="C37" s="2411"/>
      <c r="D37" s="2411"/>
      <c r="E37" s="2411"/>
      <c r="F37" s="2411"/>
      <c r="G37" s="2411"/>
      <c r="H37" s="2411"/>
      <c r="I37" s="2411"/>
      <c r="J37" s="2322">
        <v>2</v>
      </c>
      <c r="K37" s="2322">
        <v>3</v>
      </c>
      <c r="L37" s="2322">
        <v>9</v>
      </c>
      <c r="M37" s="2322"/>
      <c r="N37" s="2446"/>
      <c r="O37" s="3455" t="s">
        <v>411</v>
      </c>
      <c r="P37" s="3104"/>
      <c r="Q37" s="3104"/>
      <c r="R37" s="3456"/>
      <c r="S37" s="2336"/>
      <c r="T37" s="2335"/>
      <c r="U37" s="2276"/>
      <c r="V37" s="2289"/>
      <c r="W37" s="2485"/>
      <c r="X37" s="2485"/>
      <c r="Y37" s="2485"/>
    </row>
    <row r="38" spans="2:25" s="1468" customFormat="1" x14ac:dyDescent="0.25">
      <c r="B38" s="2410" t="s">
        <v>53</v>
      </c>
      <c r="C38" s="2411"/>
      <c r="D38" s="2411"/>
      <c r="E38" s="2411"/>
      <c r="F38" s="2411"/>
      <c r="G38" s="2411"/>
      <c r="H38" s="2411"/>
      <c r="I38" s="2411"/>
      <c r="J38" s="2322">
        <v>2</v>
      </c>
      <c r="K38" s="2409">
        <v>3</v>
      </c>
      <c r="L38" s="2501">
        <v>9</v>
      </c>
      <c r="M38" s="2501">
        <v>9</v>
      </c>
      <c r="N38" s="2283" t="s">
        <v>598</v>
      </c>
      <c r="O38" s="3545" t="s">
        <v>988</v>
      </c>
      <c r="P38" s="3546"/>
      <c r="Q38" s="3546"/>
      <c r="R38" s="3547"/>
      <c r="S38" s="2300" t="s">
        <v>1372</v>
      </c>
      <c r="T38" s="2335" t="s">
        <v>668</v>
      </c>
      <c r="U38" s="2276" t="s">
        <v>1320</v>
      </c>
      <c r="V38" s="2289" t="s">
        <v>1283</v>
      </c>
      <c r="W38" s="2485">
        <v>60000</v>
      </c>
      <c r="X38" s="2485">
        <v>45000</v>
      </c>
      <c r="Y38" s="2485">
        <v>60000</v>
      </c>
    </row>
    <row r="39" spans="2:25" s="1468" customFormat="1" x14ac:dyDescent="0.25">
      <c r="B39" s="2405"/>
      <c r="C39" s="2411"/>
      <c r="D39" s="2411"/>
      <c r="E39" s="2411"/>
      <c r="F39" s="2411"/>
      <c r="G39" s="2411"/>
      <c r="H39" s="2411"/>
      <c r="I39" s="2411"/>
      <c r="J39" s="2322">
        <v>2</v>
      </c>
      <c r="K39" s="2322">
        <v>6</v>
      </c>
      <c r="L39" s="2322">
        <v>4</v>
      </c>
      <c r="M39" s="2322"/>
      <c r="N39" s="2446"/>
      <c r="O39" s="3455" t="s">
        <v>989</v>
      </c>
      <c r="P39" s="3104"/>
      <c r="Q39" s="3104"/>
      <c r="R39" s="3456"/>
      <c r="S39" s="2336"/>
      <c r="T39" s="2335"/>
      <c r="U39" s="2276"/>
      <c r="V39" s="2289"/>
      <c r="W39" s="2485"/>
      <c r="X39" s="2485"/>
      <c r="Y39" s="2485"/>
    </row>
    <row r="40" spans="2:25" s="1468" customFormat="1" x14ac:dyDescent="0.25">
      <c r="B40" s="2405"/>
      <c r="C40" s="2411"/>
      <c r="D40" s="2411"/>
      <c r="E40" s="2411"/>
      <c r="F40" s="2411"/>
      <c r="G40" s="2411"/>
      <c r="H40" s="2411"/>
      <c r="I40" s="2411"/>
      <c r="J40" s="2322">
        <v>2</v>
      </c>
      <c r="K40" s="2322">
        <v>6</v>
      </c>
      <c r="L40" s="2322">
        <v>4</v>
      </c>
      <c r="M40" s="2322">
        <v>1</v>
      </c>
      <c r="N40" s="2446"/>
      <c r="O40" s="3387" t="s">
        <v>990</v>
      </c>
      <c r="P40" s="3149"/>
      <c r="Q40" s="3149"/>
      <c r="R40" s="3388"/>
      <c r="S40" s="2336"/>
      <c r="T40" s="2335"/>
      <c r="U40" s="2276"/>
      <c r="V40" s="2289"/>
      <c r="W40" s="2485"/>
      <c r="X40" s="2485"/>
      <c r="Y40" s="2485"/>
    </row>
    <row r="41" spans="2:25" s="1468" customFormat="1" ht="15.75" thickBot="1" x14ac:dyDescent="0.3">
      <c r="B41" s="2410" t="s">
        <v>54</v>
      </c>
      <c r="C41" s="2411"/>
      <c r="D41" s="2411"/>
      <c r="E41" s="2411"/>
      <c r="F41" s="2411"/>
      <c r="G41" s="2411"/>
      <c r="H41" s="2411"/>
      <c r="I41" s="2411"/>
      <c r="J41" s="2322">
        <v>2</v>
      </c>
      <c r="K41" s="2322">
        <v>6</v>
      </c>
      <c r="L41" s="2322">
        <v>4</v>
      </c>
      <c r="M41" s="2322">
        <v>1</v>
      </c>
      <c r="N41" s="2283" t="s">
        <v>598</v>
      </c>
      <c r="O41" s="3455" t="s">
        <v>990</v>
      </c>
      <c r="P41" s="3104"/>
      <c r="Q41" s="3104"/>
      <c r="R41" s="3456"/>
      <c r="S41" s="2300" t="s">
        <v>1372</v>
      </c>
      <c r="T41" s="2335" t="s">
        <v>681</v>
      </c>
      <c r="U41" s="2276" t="s">
        <v>874</v>
      </c>
      <c r="V41" s="2289" t="s">
        <v>875</v>
      </c>
      <c r="W41" s="2485">
        <v>200000</v>
      </c>
      <c r="X41" s="2485">
        <v>16666.669999999998</v>
      </c>
      <c r="Y41" s="2485">
        <v>200000</v>
      </c>
    </row>
    <row r="42" spans="2:25" s="1468" customFormat="1" x14ac:dyDescent="0.25">
      <c r="B42" s="2410" t="s">
        <v>54</v>
      </c>
      <c r="C42" s="2411"/>
      <c r="D42" s="2411"/>
      <c r="E42" s="2411"/>
      <c r="F42" s="2411"/>
      <c r="G42" s="2411"/>
      <c r="H42" s="2411"/>
      <c r="I42" s="2411"/>
      <c r="J42" s="2322">
        <v>2</v>
      </c>
      <c r="K42" s="2322">
        <v>6</v>
      </c>
      <c r="L42" s="2322">
        <v>4</v>
      </c>
      <c r="M42" s="2322">
        <v>8</v>
      </c>
      <c r="N42" s="2322" t="s">
        <v>598</v>
      </c>
      <c r="O42" s="3545" t="s">
        <v>1790</v>
      </c>
      <c r="P42" s="3546"/>
      <c r="Q42" s="3546"/>
      <c r="R42" s="3547"/>
      <c r="S42" s="2300"/>
      <c r="T42" s="2335"/>
      <c r="U42" s="2276"/>
      <c r="V42" s="2289"/>
      <c r="W42" s="2485">
        <v>100000</v>
      </c>
      <c r="X42" s="2485">
        <v>75000</v>
      </c>
      <c r="Y42" s="2485">
        <v>100000</v>
      </c>
    </row>
    <row r="43" spans="2:25" s="1468" customFormat="1" x14ac:dyDescent="0.25">
      <c r="B43" s="2405"/>
      <c r="C43" s="2502"/>
      <c r="D43" s="2502"/>
      <c r="E43" s="2502"/>
      <c r="F43" s="2411"/>
      <c r="G43" s="2411"/>
      <c r="H43" s="2411"/>
      <c r="I43" s="2411"/>
      <c r="J43" s="2322">
        <v>2</v>
      </c>
      <c r="K43" s="2322">
        <v>6</v>
      </c>
      <c r="L43" s="2322">
        <v>5</v>
      </c>
      <c r="M43" s="2322"/>
      <c r="N43" s="2503"/>
      <c r="O43" s="3455" t="s">
        <v>747</v>
      </c>
      <c r="P43" s="3104"/>
      <c r="Q43" s="3104"/>
      <c r="R43" s="3456"/>
      <c r="S43" s="2336"/>
      <c r="T43" s="2335"/>
      <c r="U43" s="2276"/>
      <c r="V43" s="2289"/>
      <c r="W43" s="2485"/>
      <c r="X43" s="2485"/>
      <c r="Y43" s="2485"/>
    </row>
    <row r="44" spans="2:25" s="1468" customFormat="1" x14ac:dyDescent="0.25">
      <c r="B44" s="2405"/>
      <c r="C44" s="2411"/>
      <c r="D44" s="2411"/>
      <c r="E44" s="2411"/>
      <c r="F44" s="2411"/>
      <c r="G44" s="2411"/>
      <c r="H44" s="2411"/>
      <c r="I44" s="2411"/>
      <c r="J44" s="2322">
        <v>2</v>
      </c>
      <c r="K44" s="2322">
        <v>6</v>
      </c>
      <c r="L44" s="2322">
        <v>5</v>
      </c>
      <c r="M44" s="2322">
        <v>7</v>
      </c>
      <c r="N44" s="2503"/>
      <c r="O44" s="3387" t="s">
        <v>991</v>
      </c>
      <c r="P44" s="3149"/>
      <c r="Q44" s="3149"/>
      <c r="R44" s="3388"/>
      <c r="S44" s="2336"/>
      <c r="T44" s="2335"/>
      <c r="U44" s="2276"/>
      <c r="V44" s="2289"/>
      <c r="W44" s="2485"/>
      <c r="X44" s="2485"/>
      <c r="Y44" s="2485"/>
    </row>
    <row r="45" spans="2:25" s="1468" customFormat="1" ht="15.75" thickBot="1" x14ac:dyDescent="0.3">
      <c r="B45" s="2410" t="s">
        <v>54</v>
      </c>
      <c r="C45" s="2411"/>
      <c r="D45" s="2411"/>
      <c r="E45" s="2411"/>
      <c r="F45" s="2411"/>
      <c r="G45" s="2411"/>
      <c r="H45" s="2411"/>
      <c r="I45" s="2411"/>
      <c r="J45" s="2322">
        <v>2</v>
      </c>
      <c r="K45" s="2322">
        <v>6</v>
      </c>
      <c r="L45" s="2322">
        <v>5</v>
      </c>
      <c r="M45" s="2322">
        <v>7</v>
      </c>
      <c r="N45" s="2277" t="s">
        <v>598</v>
      </c>
      <c r="O45" s="3455" t="s">
        <v>991</v>
      </c>
      <c r="P45" s="3104"/>
      <c r="Q45" s="3104"/>
      <c r="R45" s="3456"/>
      <c r="S45" s="2300" t="s">
        <v>1372</v>
      </c>
      <c r="T45" s="2335" t="s">
        <v>681</v>
      </c>
      <c r="U45" s="2276" t="s">
        <v>1319</v>
      </c>
      <c r="V45" s="2289" t="s">
        <v>875</v>
      </c>
      <c r="W45" s="2485">
        <v>1500000</v>
      </c>
      <c r="X45" s="2485">
        <v>1125000</v>
      </c>
      <c r="Y45" s="2485">
        <v>1500000</v>
      </c>
    </row>
    <row r="46" spans="2:25" s="1468" customFormat="1" x14ac:dyDescent="0.25">
      <c r="B46" s="2405"/>
      <c r="C46" s="2411"/>
      <c r="D46" s="2411"/>
      <c r="E46" s="2411"/>
      <c r="F46" s="2411"/>
      <c r="G46" s="2411"/>
      <c r="H46" s="2411"/>
      <c r="I46" s="2411"/>
      <c r="J46" s="2322">
        <v>2</v>
      </c>
      <c r="K46" s="2322">
        <v>6</v>
      </c>
      <c r="L46" s="2501"/>
      <c r="M46" s="2501"/>
      <c r="N46" s="2503"/>
      <c r="O46" s="3545" t="s">
        <v>807</v>
      </c>
      <c r="P46" s="3546"/>
      <c r="Q46" s="3546"/>
      <c r="R46" s="3547"/>
      <c r="S46" s="2336"/>
      <c r="T46" s="2335"/>
      <c r="U46" s="2276"/>
      <c r="V46" s="2289"/>
      <c r="W46" s="2485"/>
      <c r="X46" s="2485"/>
      <c r="Y46" s="2485"/>
    </row>
    <row r="47" spans="2:25" s="1468" customFormat="1" x14ac:dyDescent="0.25">
      <c r="B47" s="2410" t="s">
        <v>54</v>
      </c>
      <c r="C47" s="2411"/>
      <c r="D47" s="2411"/>
      <c r="E47" s="2411"/>
      <c r="F47" s="2411"/>
      <c r="G47" s="2411"/>
      <c r="H47" s="2411"/>
      <c r="I47" s="2411"/>
      <c r="J47" s="2322">
        <v>2</v>
      </c>
      <c r="K47" s="2322">
        <v>6</v>
      </c>
      <c r="L47" s="2322">
        <v>1</v>
      </c>
      <c r="M47" s="2322">
        <v>9</v>
      </c>
      <c r="N47" s="2446"/>
      <c r="O47" s="3455" t="s">
        <v>994</v>
      </c>
      <c r="P47" s="3104"/>
      <c r="Q47" s="3104"/>
      <c r="R47" s="3456"/>
      <c r="S47" s="2336"/>
      <c r="T47" s="2335"/>
      <c r="U47" s="2276"/>
      <c r="V47" s="2289"/>
      <c r="W47" s="2485"/>
      <c r="X47" s="2485"/>
      <c r="Y47" s="2485"/>
    </row>
    <row r="48" spans="2:25" s="1468" customFormat="1" x14ac:dyDescent="0.25">
      <c r="B48" s="2410" t="s">
        <v>54</v>
      </c>
      <c r="C48" s="2411"/>
      <c r="D48" s="2411"/>
      <c r="E48" s="2411"/>
      <c r="F48" s="2411"/>
      <c r="G48" s="2411"/>
      <c r="H48" s="2411"/>
      <c r="I48" s="2411"/>
      <c r="J48" s="2322">
        <v>2</v>
      </c>
      <c r="K48" s="2322">
        <v>6</v>
      </c>
      <c r="L48" s="2322">
        <v>1</v>
      </c>
      <c r="M48" s="2322">
        <v>9</v>
      </c>
      <c r="N48" s="2277" t="s">
        <v>598</v>
      </c>
      <c r="O48" s="3387" t="s">
        <v>994</v>
      </c>
      <c r="P48" s="3149"/>
      <c r="Q48" s="3149"/>
      <c r="R48" s="3388"/>
      <c r="S48" s="2300" t="s">
        <v>1372</v>
      </c>
      <c r="T48" s="2335" t="s">
        <v>681</v>
      </c>
      <c r="U48" s="2276" t="s">
        <v>1319</v>
      </c>
      <c r="V48" s="2289" t="s">
        <v>875</v>
      </c>
      <c r="W48" s="2485">
        <v>300000</v>
      </c>
      <c r="X48" s="2485">
        <v>225000</v>
      </c>
      <c r="Y48" s="2485">
        <v>300000</v>
      </c>
    </row>
    <row r="49" spans="1:59" s="1468" customFormat="1" ht="15.75" thickBot="1" x14ac:dyDescent="0.3">
      <c r="B49" s="2504"/>
      <c r="C49" s="2411"/>
      <c r="D49" s="2411"/>
      <c r="E49" s="2411"/>
      <c r="F49" s="2411"/>
      <c r="G49" s="2411"/>
      <c r="H49" s="2411"/>
      <c r="I49" s="2411"/>
      <c r="J49" s="2322">
        <v>4</v>
      </c>
      <c r="K49" s="2322">
        <v>2</v>
      </c>
      <c r="L49" s="2322"/>
      <c r="M49" s="2322"/>
      <c r="N49" s="2446"/>
      <c r="O49" s="3455" t="s">
        <v>997</v>
      </c>
      <c r="P49" s="3104"/>
      <c r="Q49" s="3104"/>
      <c r="R49" s="3456"/>
      <c r="S49" s="2336"/>
      <c r="T49" s="2335"/>
      <c r="U49" s="2276"/>
      <c r="V49" s="2289"/>
      <c r="W49" s="2485"/>
      <c r="X49" s="2485"/>
      <c r="Y49" s="2485"/>
    </row>
    <row r="50" spans="1:59" s="1468" customFormat="1" x14ac:dyDescent="0.25">
      <c r="B50" s="2504"/>
      <c r="C50" s="2411"/>
      <c r="D50" s="2411"/>
      <c r="E50" s="2411"/>
      <c r="F50" s="2411"/>
      <c r="G50" s="2411"/>
      <c r="H50" s="2411"/>
      <c r="I50" s="2411"/>
      <c r="J50" s="2322">
        <v>4</v>
      </c>
      <c r="K50" s="2322">
        <v>2</v>
      </c>
      <c r="L50" s="2322">
        <v>1</v>
      </c>
      <c r="M50" s="2322"/>
      <c r="N50" s="2446"/>
      <c r="O50" s="3545" t="s">
        <v>998</v>
      </c>
      <c r="P50" s="3546"/>
      <c r="Q50" s="3546"/>
      <c r="R50" s="3547"/>
      <c r="S50" s="2336"/>
      <c r="T50" s="2335"/>
      <c r="U50" s="2276"/>
      <c r="V50" s="2289"/>
      <c r="W50" s="2485"/>
      <c r="X50" s="2485"/>
      <c r="Y50" s="2485"/>
    </row>
    <row r="51" spans="1:59" s="1468" customFormat="1" x14ac:dyDescent="0.25">
      <c r="B51" s="2504"/>
      <c r="C51" s="2411"/>
      <c r="D51" s="2411"/>
      <c r="E51" s="2411"/>
      <c r="F51" s="2411"/>
      <c r="G51" s="2411"/>
      <c r="H51" s="2411"/>
      <c r="I51" s="2411"/>
      <c r="J51" s="2322">
        <v>4</v>
      </c>
      <c r="K51" s="2322">
        <v>2</v>
      </c>
      <c r="L51" s="2322">
        <v>1</v>
      </c>
      <c r="M51" s="2322">
        <v>1</v>
      </c>
      <c r="N51" s="2446"/>
      <c r="O51" s="3455" t="s">
        <v>999</v>
      </c>
      <c r="P51" s="3104"/>
      <c r="Q51" s="3104"/>
      <c r="R51" s="3456"/>
      <c r="S51" s="2336"/>
      <c r="T51" s="2335"/>
      <c r="U51" s="2276"/>
      <c r="V51" s="2289"/>
      <c r="W51" s="2485"/>
      <c r="X51" s="2485"/>
      <c r="Y51" s="2485"/>
    </row>
    <row r="52" spans="1:59" s="1468" customFormat="1" x14ac:dyDescent="0.25">
      <c r="B52" s="2410" t="s">
        <v>53</v>
      </c>
      <c r="C52" s="2322"/>
      <c r="D52" s="2411"/>
      <c r="E52" s="2411"/>
      <c r="F52" s="2411"/>
      <c r="G52" s="2411"/>
      <c r="H52" s="2411"/>
      <c r="I52" s="2411"/>
      <c r="J52" s="2501">
        <v>4</v>
      </c>
      <c r="K52" s="2501">
        <v>2</v>
      </c>
      <c r="L52" s="2501">
        <v>1</v>
      </c>
      <c r="M52" s="2501">
        <v>1</v>
      </c>
      <c r="N52" s="2283" t="s">
        <v>598</v>
      </c>
      <c r="O52" s="3455" t="s">
        <v>2290</v>
      </c>
      <c r="P52" s="3104"/>
      <c r="Q52" s="3104"/>
      <c r="R52" s="3456"/>
      <c r="S52" s="2300"/>
      <c r="T52" s="2335"/>
      <c r="U52" s="2276"/>
      <c r="V52" s="2289"/>
      <c r="W52" s="2485">
        <v>84000</v>
      </c>
      <c r="X52" s="2485">
        <v>63000</v>
      </c>
      <c r="Y52" s="2485">
        <v>84000</v>
      </c>
    </row>
    <row r="53" spans="1:59" s="1468" customFormat="1" x14ac:dyDescent="0.25">
      <c r="A53" s="1468" t="s">
        <v>531</v>
      </c>
      <c r="B53" s="2410" t="s">
        <v>54</v>
      </c>
      <c r="C53" s="2322">
        <v>96</v>
      </c>
      <c r="D53" s="2411"/>
      <c r="E53" s="2411"/>
      <c r="F53" s="2411"/>
      <c r="G53" s="2411"/>
      <c r="H53" s="2411"/>
      <c r="I53" s="2411"/>
      <c r="J53" s="2501">
        <v>4</v>
      </c>
      <c r="K53" s="2501">
        <v>2</v>
      </c>
      <c r="L53" s="2501">
        <v>1</v>
      </c>
      <c r="M53" s="2501">
        <v>1</v>
      </c>
      <c r="N53" s="2283" t="s">
        <v>598</v>
      </c>
      <c r="O53" s="3455" t="s">
        <v>1369</v>
      </c>
      <c r="P53" s="3104"/>
      <c r="Q53" s="3104"/>
      <c r="R53" s="3456"/>
      <c r="S53" s="2336"/>
      <c r="T53" s="2335"/>
      <c r="U53" s="2276"/>
      <c r="V53" s="2289"/>
      <c r="W53" s="2485">
        <v>1300000</v>
      </c>
      <c r="X53" s="2485">
        <v>974999.97</v>
      </c>
      <c r="Y53" s="2485">
        <v>1752539.65</v>
      </c>
    </row>
    <row r="54" spans="1:59" s="1468" customFormat="1" ht="15.75" thickBot="1" x14ac:dyDescent="0.3">
      <c r="B54" s="2962" t="s">
        <v>54</v>
      </c>
      <c r="C54" s="2322"/>
      <c r="D54" s="2411"/>
      <c r="E54" s="2411"/>
      <c r="F54" s="2411"/>
      <c r="G54" s="2411"/>
      <c r="H54" s="2411"/>
      <c r="I54" s="2411"/>
      <c r="J54" s="2501">
        <v>4</v>
      </c>
      <c r="K54" s="2501">
        <v>2</v>
      </c>
      <c r="L54" s="2501">
        <v>1</v>
      </c>
      <c r="M54" s="2501">
        <v>3</v>
      </c>
      <c r="N54" s="2283" t="s">
        <v>598</v>
      </c>
      <c r="O54" s="3561" t="s">
        <v>2413</v>
      </c>
      <c r="P54" s="3562"/>
      <c r="Q54" s="3562"/>
      <c r="R54" s="3563"/>
      <c r="S54" s="2336"/>
      <c r="T54" s="2335"/>
      <c r="U54" s="2276"/>
      <c r="V54" s="2289"/>
      <c r="W54" s="2485">
        <v>2654022.6</v>
      </c>
      <c r="X54" s="2485">
        <v>1990516.95</v>
      </c>
      <c r="Y54" s="2485">
        <v>1686347.15</v>
      </c>
    </row>
    <row r="55" spans="1:59" s="1468" customFormat="1" x14ac:dyDescent="0.25">
      <c r="B55" s="2505"/>
      <c r="C55" s="2411"/>
      <c r="D55" s="2411"/>
      <c r="E55" s="2411"/>
      <c r="F55" s="2411"/>
      <c r="G55" s="2411"/>
      <c r="H55" s="2411"/>
      <c r="I55" s="2411"/>
      <c r="J55" s="2322">
        <v>4</v>
      </c>
      <c r="K55" s="2322">
        <v>2</v>
      </c>
      <c r="L55" s="2322">
        <v>2</v>
      </c>
      <c r="M55" s="2501"/>
      <c r="N55" s="2503"/>
      <c r="O55" s="3545" t="s">
        <v>947</v>
      </c>
      <c r="P55" s="3546"/>
      <c r="Q55" s="3546"/>
      <c r="R55" s="3547"/>
      <c r="S55" s="2336"/>
      <c r="T55" s="2335"/>
      <c r="U55" s="2276"/>
      <c r="V55" s="2289"/>
      <c r="W55" s="2485"/>
      <c r="X55" s="2485"/>
      <c r="Y55" s="2485"/>
    </row>
    <row r="56" spans="1:59" s="1468" customFormat="1" x14ac:dyDescent="0.25">
      <c r="B56" s="2504"/>
      <c r="C56" s="2411"/>
      <c r="D56" s="2411"/>
      <c r="E56" s="2411"/>
      <c r="F56" s="2411"/>
      <c r="G56" s="2411"/>
      <c r="H56" s="2411"/>
      <c r="I56" s="2411"/>
      <c r="J56" s="2322">
        <v>4</v>
      </c>
      <c r="K56" s="2322">
        <v>2</v>
      </c>
      <c r="L56" s="2322">
        <v>2</v>
      </c>
      <c r="M56" s="2322">
        <v>1</v>
      </c>
      <c r="N56" s="2503"/>
      <c r="O56" s="3455" t="s">
        <v>996</v>
      </c>
      <c r="P56" s="3104"/>
      <c r="Q56" s="3104"/>
      <c r="R56" s="3456"/>
      <c r="S56" s="2336"/>
      <c r="T56" s="2335"/>
      <c r="U56" s="2276"/>
      <c r="V56" s="2289"/>
      <c r="W56" s="2485"/>
      <c r="X56" s="2485"/>
      <c r="Y56" s="2485"/>
    </row>
    <row r="57" spans="1:59" s="1468" customFormat="1" x14ac:dyDescent="0.25">
      <c r="B57" s="2504"/>
      <c r="C57" s="2322">
        <v>96</v>
      </c>
      <c r="D57" s="2411"/>
      <c r="E57" s="2411"/>
      <c r="F57" s="2411"/>
      <c r="G57" s="2411"/>
      <c r="H57" s="2411"/>
      <c r="I57" s="2411"/>
      <c r="J57" s="2501">
        <v>4</v>
      </c>
      <c r="K57" s="2501">
        <v>2</v>
      </c>
      <c r="L57" s="2501">
        <v>2</v>
      </c>
      <c r="M57" s="2501">
        <v>1</v>
      </c>
      <c r="N57" s="2283" t="s">
        <v>598</v>
      </c>
      <c r="O57" s="3387" t="s">
        <v>1370</v>
      </c>
      <c r="P57" s="3149"/>
      <c r="Q57" s="3149"/>
      <c r="R57" s="3388"/>
      <c r="S57" s="2336"/>
      <c r="T57" s="2335"/>
      <c r="U57" s="2276"/>
      <c r="V57" s="2289"/>
      <c r="W57" s="2485"/>
      <c r="X57" s="2487"/>
      <c r="Y57" s="2485"/>
    </row>
    <row r="58" spans="1:59" s="1468" customFormat="1" ht="15.75" thickBot="1" x14ac:dyDescent="0.3">
      <c r="A58" s="1547"/>
      <c r="B58" s="2504"/>
      <c r="C58" s="2411"/>
      <c r="D58" s="2411"/>
      <c r="E58" s="2411"/>
      <c r="F58" s="2411"/>
      <c r="G58" s="2411"/>
      <c r="H58" s="2411"/>
      <c r="I58" s="2411"/>
      <c r="J58" s="2322">
        <v>4</v>
      </c>
      <c r="K58" s="2322">
        <v>2</v>
      </c>
      <c r="L58" s="2322">
        <v>2</v>
      </c>
      <c r="M58" s="2322"/>
      <c r="N58" s="2446"/>
      <c r="O58" s="3455" t="s">
        <v>995</v>
      </c>
      <c r="P58" s="3104"/>
      <c r="Q58" s="3104"/>
      <c r="R58" s="3456"/>
      <c r="S58" s="2336"/>
      <c r="T58" s="2335"/>
      <c r="U58" s="2276"/>
      <c r="V58" s="2289"/>
      <c r="W58" s="2485"/>
      <c r="X58" s="2485"/>
      <c r="Y58" s="2485"/>
    </row>
    <row r="59" spans="1:59" s="1468" customFormat="1" ht="15.75" thickBot="1" x14ac:dyDescent="0.3">
      <c r="B59" s="2506" t="s">
        <v>54</v>
      </c>
      <c r="C59" s="2367">
        <v>96</v>
      </c>
      <c r="D59" s="2411"/>
      <c r="E59" s="2411"/>
      <c r="F59" s="2411"/>
      <c r="G59" s="2411"/>
      <c r="H59" s="2411"/>
      <c r="I59" s="2411"/>
      <c r="J59" s="2409">
        <v>4</v>
      </c>
      <c r="K59" s="2409">
        <v>2</v>
      </c>
      <c r="L59" s="2501">
        <v>2</v>
      </c>
      <c r="M59" s="2501">
        <v>2</v>
      </c>
      <c r="N59" s="2283" t="s">
        <v>598</v>
      </c>
      <c r="O59" s="3545" t="s">
        <v>1371</v>
      </c>
      <c r="P59" s="3546"/>
      <c r="Q59" s="3546"/>
      <c r="R59" s="3547"/>
      <c r="S59" s="2336"/>
      <c r="T59" s="2335"/>
      <c r="U59" s="2276"/>
      <c r="V59" s="2289"/>
      <c r="W59" s="2485"/>
      <c r="X59" s="2485"/>
      <c r="Y59" s="2485"/>
    </row>
    <row r="60" spans="1:59" s="2046" customFormat="1" ht="15.75" thickBot="1" x14ac:dyDescent="0.3">
      <c r="A60" s="1468"/>
      <c r="B60" s="3463" t="s">
        <v>194</v>
      </c>
      <c r="C60" s="3464"/>
      <c r="D60" s="3464"/>
      <c r="E60" s="3464"/>
      <c r="F60" s="3464"/>
      <c r="G60" s="3464"/>
      <c r="H60" s="3464"/>
      <c r="I60" s="3464"/>
      <c r="J60" s="3464"/>
      <c r="K60" s="3464"/>
      <c r="L60" s="3464"/>
      <c r="M60" s="3464"/>
      <c r="N60" s="3464"/>
      <c r="O60" s="3464"/>
      <c r="P60" s="3464"/>
      <c r="Q60" s="3464"/>
      <c r="R60" s="3464"/>
      <c r="S60" s="3464"/>
      <c r="T60" s="3464"/>
      <c r="U60" s="3464"/>
      <c r="V60" s="3465"/>
      <c r="W60" s="2871">
        <f>SUM(W18:W59)</f>
        <v>15398022.6</v>
      </c>
      <c r="X60" s="2872">
        <f>SUM(X18:X59)</f>
        <v>11415183.560000001</v>
      </c>
      <c r="Y60" s="2871">
        <f>(Y18+Y20+Y24+Y28+Y29+Y30+Y31+Y33+Y36+Y38+Y41+Y42+Y45+Y48+Y52+Y53+Y54)</f>
        <v>14712558.130000001</v>
      </c>
      <c r="Z60" s="1468"/>
      <c r="AA60" s="1468"/>
      <c r="AB60" s="1468"/>
      <c r="AC60" s="1468"/>
      <c r="AD60" s="1468"/>
      <c r="AE60" s="1468"/>
      <c r="AF60" s="1468"/>
      <c r="AG60" s="1468"/>
      <c r="AH60" s="1468"/>
      <c r="AI60" s="1468"/>
      <c r="AJ60" s="1468"/>
      <c r="AK60" s="1468"/>
      <c r="AL60" s="1468"/>
      <c r="AM60" s="1468"/>
      <c r="AN60" s="1468"/>
      <c r="AO60" s="1468"/>
      <c r="AP60" s="1468"/>
      <c r="AQ60" s="1468"/>
      <c r="AR60" s="1468"/>
      <c r="AS60" s="1468"/>
      <c r="AT60" s="1468"/>
      <c r="AU60" s="1468"/>
      <c r="AV60" s="1468"/>
      <c r="AW60" s="1468"/>
      <c r="AX60" s="1468"/>
      <c r="AY60" s="1468"/>
      <c r="AZ60" s="1468"/>
      <c r="BA60" s="1468"/>
      <c r="BB60" s="1468"/>
      <c r="BC60" s="1468"/>
      <c r="BD60" s="1468"/>
      <c r="BE60" s="1468"/>
      <c r="BF60" s="1468"/>
      <c r="BG60" s="1468"/>
    </row>
    <row r="61" spans="1:59" ht="15.75" thickBot="1" x14ac:dyDescent="0.3">
      <c r="A61" s="1468"/>
      <c r="B61" s="3415" t="s">
        <v>1798</v>
      </c>
      <c r="C61" s="3416"/>
      <c r="D61" s="3416"/>
      <c r="E61" s="3416"/>
      <c r="F61" s="3416"/>
      <c r="G61" s="3416"/>
      <c r="H61" s="3416"/>
      <c r="I61" s="3416"/>
      <c r="J61" s="3416"/>
      <c r="K61" s="3416"/>
      <c r="L61" s="3416"/>
      <c r="M61" s="3416"/>
      <c r="N61" s="3416"/>
      <c r="O61" s="3416"/>
      <c r="P61" s="3416"/>
      <c r="Q61" s="3416"/>
      <c r="R61" s="3416"/>
      <c r="S61" s="3416"/>
      <c r="T61" s="3416"/>
      <c r="U61" s="3416"/>
      <c r="V61" s="3417"/>
      <c r="W61" s="2078">
        <f>W60+pag..91!W50</f>
        <v>48245972.049999997</v>
      </c>
      <c r="X61" s="2038">
        <f>X60+pag..91!X50</f>
        <v>36051145.700000003</v>
      </c>
      <c r="Y61" s="2038">
        <f>(pag..91!Y50+pag..92!Y60)</f>
        <v>57375727.830000006</v>
      </c>
      <c r="Z61" s="1468"/>
      <c r="AA61" s="1468"/>
      <c r="AB61" s="1468"/>
      <c r="AC61" s="1468"/>
      <c r="AD61" s="1468"/>
      <c r="AE61" s="1468"/>
      <c r="AF61" s="1468"/>
      <c r="AG61" s="1468"/>
      <c r="AH61" s="1468"/>
      <c r="AI61" s="1468"/>
      <c r="AJ61" s="1468"/>
      <c r="AK61" s="1468"/>
      <c r="AL61" s="1468"/>
      <c r="AM61" s="1468"/>
      <c r="AN61" s="1468"/>
      <c r="AO61" s="1468"/>
      <c r="AP61" s="1468"/>
      <c r="AQ61" s="1468"/>
      <c r="AR61" s="1468"/>
      <c r="AS61" s="1468"/>
      <c r="AT61" s="1468"/>
      <c r="AU61" s="1468"/>
      <c r="AV61" s="1468"/>
      <c r="AW61" s="1468"/>
      <c r="AX61" s="1468"/>
      <c r="AY61" s="1468"/>
      <c r="AZ61" s="1468"/>
      <c r="BA61" s="1468"/>
      <c r="BB61" s="1468"/>
      <c r="BC61" s="1468"/>
      <c r="BD61" s="1468"/>
      <c r="BE61" s="1468"/>
      <c r="BF61" s="1468"/>
      <c r="BG61" s="1468"/>
    </row>
    <row r="62" spans="1:59" x14ac:dyDescent="0.25">
      <c r="A62" s="1468"/>
      <c r="B62" s="1289"/>
      <c r="C62" s="1275"/>
      <c r="D62" s="1275"/>
      <c r="E62" s="1275"/>
      <c r="F62" s="1275"/>
      <c r="G62" s="1275"/>
      <c r="H62" s="1275"/>
      <c r="I62" s="1275"/>
      <c r="J62" s="1275"/>
      <c r="K62" s="1275"/>
      <c r="L62" s="1275"/>
      <c r="M62" s="1275"/>
      <c r="N62" s="1275"/>
      <c r="O62" s="1275"/>
      <c r="P62" s="1275"/>
      <c r="Q62" s="1275"/>
      <c r="R62" s="1275"/>
      <c r="S62" s="1275"/>
      <c r="T62" s="1275"/>
      <c r="U62" s="1275"/>
      <c r="V62" s="1275"/>
      <c r="W62" s="1275"/>
      <c r="X62" s="1275"/>
      <c r="Y62" s="1290"/>
      <c r="Z62" s="1468"/>
      <c r="AA62" s="1468"/>
      <c r="AB62" s="1468"/>
      <c r="AC62" s="1468"/>
      <c r="AD62" s="1468"/>
      <c r="AE62" s="1468"/>
      <c r="AF62" s="1468"/>
      <c r="AG62" s="1468"/>
      <c r="AH62" s="1468"/>
      <c r="AI62" s="1468"/>
      <c r="AJ62" s="1468"/>
      <c r="AK62" s="1468"/>
      <c r="AL62" s="1468"/>
      <c r="AM62" s="1468"/>
      <c r="AN62" s="1468"/>
      <c r="AO62" s="1468"/>
      <c r="AP62" s="1468"/>
      <c r="AQ62" s="1468"/>
      <c r="AR62" s="1468"/>
      <c r="AS62" s="1468"/>
      <c r="AT62" s="1468"/>
      <c r="AU62" s="1468"/>
      <c r="AV62" s="1468"/>
      <c r="AW62" s="1468"/>
      <c r="AX62" s="1468"/>
      <c r="AY62" s="1468"/>
      <c r="AZ62" s="1468"/>
      <c r="BA62" s="1468"/>
      <c r="BB62" s="1468"/>
      <c r="BC62" s="1468"/>
      <c r="BD62" s="1468"/>
      <c r="BE62" s="1468"/>
      <c r="BF62" s="1468"/>
      <c r="BG62" s="1468"/>
    </row>
    <row r="63" spans="1:59" x14ac:dyDescent="0.25">
      <c r="A63" s="1468"/>
      <c r="B63" s="1288"/>
      <c r="C63" s="1261"/>
      <c r="D63" s="1261"/>
      <c r="E63" s="1261"/>
      <c r="F63" s="1261"/>
      <c r="G63" s="1266"/>
      <c r="H63" s="1266"/>
      <c r="I63" s="1266"/>
      <c r="J63" s="1266"/>
      <c r="K63" s="1266"/>
      <c r="L63" s="1266"/>
      <c r="M63" s="1266"/>
      <c r="N63" s="1266"/>
      <c r="O63" s="1261"/>
      <c r="P63" s="1261"/>
      <c r="Q63" s="1261"/>
      <c r="R63" s="1266"/>
      <c r="S63" s="1266"/>
      <c r="T63" s="1266"/>
      <c r="U63" s="1266"/>
      <c r="V63" s="1261"/>
      <c r="W63" s="1261"/>
      <c r="X63" s="1261"/>
      <c r="Y63" s="1291"/>
      <c r="Z63" s="1468"/>
      <c r="AA63" s="1468"/>
      <c r="AB63" s="1468"/>
      <c r="AC63" s="1468"/>
      <c r="AD63" s="1468"/>
      <c r="AE63" s="1468"/>
      <c r="AF63" s="1468"/>
      <c r="AG63" s="1468"/>
      <c r="AH63" s="1468"/>
      <c r="AI63" s="1468"/>
      <c r="AJ63" s="1468"/>
      <c r="AK63" s="1468"/>
      <c r="AL63" s="1468"/>
      <c r="AM63" s="1468"/>
      <c r="AN63" s="1468"/>
      <c r="AO63" s="1468"/>
      <c r="AP63" s="1468"/>
      <c r="AQ63" s="1468"/>
      <c r="AR63" s="1468"/>
      <c r="AS63" s="1468"/>
      <c r="AT63" s="1468"/>
      <c r="AU63" s="1468"/>
      <c r="AV63" s="1468"/>
      <c r="AW63" s="1468"/>
      <c r="AX63" s="1468"/>
      <c r="AY63" s="1468"/>
      <c r="AZ63" s="1468"/>
      <c r="BA63" s="1468"/>
      <c r="BB63" s="1468"/>
      <c r="BC63" s="1468"/>
      <c r="BD63" s="1468"/>
      <c r="BE63" s="1468"/>
      <c r="BF63" s="1468"/>
      <c r="BG63" s="1468"/>
    </row>
    <row r="64" spans="1:59" x14ac:dyDescent="0.25">
      <c r="B64" s="1288"/>
      <c r="C64" s="3000" t="s">
        <v>916</v>
      </c>
      <c r="D64" s="3000"/>
      <c r="E64" s="3000"/>
      <c r="F64" s="3000"/>
      <c r="G64" s="1266"/>
      <c r="H64" s="1266"/>
      <c r="I64" s="1266"/>
      <c r="J64" s="1266"/>
      <c r="K64" s="1266"/>
      <c r="L64" s="1266"/>
      <c r="M64" s="1266"/>
      <c r="N64" s="1266"/>
      <c r="O64" s="3000" t="s">
        <v>763</v>
      </c>
      <c r="P64" s="3000"/>
      <c r="Q64" s="3000"/>
      <c r="R64" s="1266"/>
      <c r="S64" s="1266"/>
      <c r="T64" s="1266"/>
      <c r="U64" s="1266"/>
      <c r="V64" s="3000" t="s">
        <v>893</v>
      </c>
      <c r="W64" s="3000"/>
      <c r="X64" s="3000"/>
      <c r="Y64" s="1291">
        <v>92</v>
      </c>
    </row>
    <row r="65" spans="2:25" ht="15.75" thickBot="1" x14ac:dyDescent="0.3">
      <c r="B65" s="1292"/>
      <c r="C65" s="1293"/>
      <c r="D65" s="1293"/>
      <c r="E65" s="1293"/>
      <c r="F65" s="1293"/>
      <c r="G65" s="1293"/>
      <c r="H65" s="1293"/>
      <c r="I65" s="1293"/>
      <c r="J65" s="1293"/>
      <c r="K65" s="1293"/>
      <c r="L65" s="1293"/>
      <c r="M65" s="1293"/>
      <c r="N65" s="1293"/>
      <c r="O65" s="1293"/>
      <c r="P65" s="1293"/>
      <c r="Q65" s="1293"/>
      <c r="R65" s="1293"/>
      <c r="S65" s="1293"/>
      <c r="T65" s="1293"/>
      <c r="U65" s="1293"/>
      <c r="V65" s="1293"/>
      <c r="W65" s="1293"/>
      <c r="X65" s="1293"/>
      <c r="Y65" s="1295"/>
    </row>
    <row r="69" spans="2:25" x14ac:dyDescent="0.25">
      <c r="Y69" s="336"/>
    </row>
    <row r="70" spans="2:25" x14ac:dyDescent="0.25">
      <c r="Y70" s="336"/>
    </row>
    <row r="71" spans="2:25" x14ac:dyDescent="0.25">
      <c r="Y71" s="336"/>
    </row>
    <row r="73" spans="2:25" x14ac:dyDescent="0.25">
      <c r="X73" s="2485"/>
    </row>
    <row r="74" spans="2:25" x14ac:dyDescent="0.25">
      <c r="X74" s="336"/>
    </row>
    <row r="75" spans="2:25" x14ac:dyDescent="0.25">
      <c r="X75" s="336"/>
    </row>
  </sheetData>
  <mergeCells count="78">
    <mergeCell ref="O59:R59"/>
    <mergeCell ref="O53:R53"/>
    <mergeCell ref="O55:R55"/>
    <mergeCell ref="O56:R56"/>
    <mergeCell ref="O57:R57"/>
    <mergeCell ref="O58:R58"/>
    <mergeCell ref="O54:R54"/>
    <mergeCell ref="O48:R48"/>
    <mergeCell ref="O49:R49"/>
    <mergeCell ref="O50:R50"/>
    <mergeCell ref="O51:R51"/>
    <mergeCell ref="O52:R52"/>
    <mergeCell ref="O43:R43"/>
    <mergeCell ref="O44:R44"/>
    <mergeCell ref="O45:R45"/>
    <mergeCell ref="O46:R46"/>
    <mergeCell ref="O47:R47"/>
    <mergeCell ref="O38:R38"/>
    <mergeCell ref="O39:R39"/>
    <mergeCell ref="O40:R40"/>
    <mergeCell ref="O41:R41"/>
    <mergeCell ref="O42:R42"/>
    <mergeCell ref="O33:R33"/>
    <mergeCell ref="O34:R34"/>
    <mergeCell ref="O35:R35"/>
    <mergeCell ref="O36:R36"/>
    <mergeCell ref="O37:R37"/>
    <mergeCell ref="O27:R27"/>
    <mergeCell ref="O28:R28"/>
    <mergeCell ref="O29:R29"/>
    <mergeCell ref="O31:R31"/>
    <mergeCell ref="O32:R32"/>
    <mergeCell ref="O22:R22"/>
    <mergeCell ref="O23:R23"/>
    <mergeCell ref="O24:R24"/>
    <mergeCell ref="O25:R25"/>
    <mergeCell ref="O26:R26"/>
    <mergeCell ref="O17:R17"/>
    <mergeCell ref="O18:R18"/>
    <mergeCell ref="O19:R19"/>
    <mergeCell ref="O20:R20"/>
    <mergeCell ref="O21:R21"/>
    <mergeCell ref="O16:R16"/>
    <mergeCell ref="U11:U15"/>
    <mergeCell ref="V11:V15"/>
    <mergeCell ref="L12:L15"/>
    <mergeCell ref="M12:M15"/>
    <mergeCell ref="N12:N15"/>
    <mergeCell ref="O13:R13"/>
    <mergeCell ref="T11:T15"/>
    <mergeCell ref="J11:N11"/>
    <mergeCell ref="V64:X64"/>
    <mergeCell ref="O64:Q64"/>
    <mergeCell ref="C64:F64"/>
    <mergeCell ref="B60:V60"/>
    <mergeCell ref="B61:V61"/>
    <mergeCell ref="G12:G15"/>
    <mergeCell ref="H12:H15"/>
    <mergeCell ref="I11:I15"/>
    <mergeCell ref="J12:J15"/>
    <mergeCell ref="K12:K15"/>
    <mergeCell ref="D11:H11"/>
    <mergeCell ref="W6:X6"/>
    <mergeCell ref="B11:B15"/>
    <mergeCell ref="B2:Y2"/>
    <mergeCell ref="B3:Y3"/>
    <mergeCell ref="B4:Y4"/>
    <mergeCell ref="B5:Y5"/>
    <mergeCell ref="B6:E6"/>
    <mergeCell ref="C11:C15"/>
    <mergeCell ref="D12:D15"/>
    <mergeCell ref="E12:E15"/>
    <mergeCell ref="F12:F15"/>
    <mergeCell ref="C9:H9"/>
    <mergeCell ref="B8:Y8"/>
    <mergeCell ref="W11:W15"/>
    <mergeCell ref="X11:X15"/>
    <mergeCell ref="Y11:Y15"/>
  </mergeCells>
  <pageMargins left="0.70866141732283472" right="0.70866141732283472" top="0.74803149606299213" bottom="0.74803149606299213" header="0.31496062992125984" footer="0.31496062992125984"/>
  <pageSetup paperSize="5" scale="5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pageSetUpPr fitToPage="1"/>
  </sheetPr>
  <dimension ref="A1:AC45"/>
  <sheetViews>
    <sheetView topLeftCell="A22" zoomScale="130" zoomScaleNormal="130" workbookViewId="0">
      <selection activeCell="G47" sqref="G47"/>
    </sheetView>
  </sheetViews>
  <sheetFormatPr baseColWidth="10" defaultRowHeight="15" x14ac:dyDescent="0.25"/>
  <cols>
    <col min="1" max="1" width="5.28515625" style="1246" customWidth="1"/>
    <col min="3" max="3" width="15.7109375" customWidth="1"/>
    <col min="4" max="4" width="8" customWidth="1"/>
    <col min="5" max="5" width="12.5703125" customWidth="1"/>
    <col min="6" max="6" width="13.42578125" customWidth="1"/>
    <col min="7" max="7" width="8.28515625" customWidth="1"/>
    <col min="8" max="8" width="18.7109375" customWidth="1"/>
    <col min="9" max="9" width="20.140625" customWidth="1"/>
  </cols>
  <sheetData>
    <row r="1" spans="2:10" s="1246" customFormat="1" x14ac:dyDescent="0.25"/>
    <row r="2" spans="2:10" s="1246" customFormat="1" x14ac:dyDescent="0.25">
      <c r="E2" s="3483" t="s">
        <v>2136</v>
      </c>
      <c r="F2" s="3447"/>
    </row>
    <row r="3" spans="2:10" x14ac:dyDescent="0.25">
      <c r="B3" s="3483" t="s">
        <v>74</v>
      </c>
      <c r="C3" s="3483"/>
      <c r="D3" s="3483"/>
      <c r="E3" s="3483"/>
      <c r="F3" s="3483"/>
      <c r="G3" s="3483"/>
      <c r="H3" s="3483"/>
      <c r="I3" s="3483"/>
    </row>
    <row r="4" spans="2:10" x14ac:dyDescent="0.25">
      <c r="B4" s="3483" t="s">
        <v>0</v>
      </c>
      <c r="C4" s="3483"/>
      <c r="D4" s="3483"/>
      <c r="E4" s="3483"/>
      <c r="F4" s="3483"/>
      <c r="G4" s="3483"/>
      <c r="H4" s="3483"/>
      <c r="I4" s="3483"/>
    </row>
    <row r="5" spans="2:10" x14ac:dyDescent="0.25">
      <c r="B5" s="3483" t="s">
        <v>103</v>
      </c>
      <c r="C5" s="3483"/>
      <c r="D5" s="3483"/>
      <c r="E5" s="3483"/>
      <c r="F5" s="3483"/>
      <c r="G5" s="3483"/>
      <c r="H5" s="3483"/>
      <c r="I5" s="3483"/>
    </row>
    <row r="6" spans="2:10" x14ac:dyDescent="0.25">
      <c r="B6" s="3483" t="s">
        <v>2459</v>
      </c>
      <c r="C6" s="3483"/>
      <c r="D6" s="3483"/>
      <c r="E6" s="3483"/>
      <c r="F6" s="3483"/>
      <c r="G6" s="3483"/>
      <c r="H6" s="3483"/>
      <c r="I6" s="3483"/>
    </row>
    <row r="7" spans="2:10" x14ac:dyDescent="0.25">
      <c r="B7" s="171" t="s">
        <v>283</v>
      </c>
    </row>
    <row r="8" spans="2:10" ht="15.75" thickBot="1" x14ac:dyDescent="0.3">
      <c r="B8" s="1250"/>
      <c r="C8" s="1250"/>
      <c r="G8" s="1250"/>
      <c r="H8" s="1250"/>
    </row>
    <row r="9" spans="2:10" x14ac:dyDescent="0.25">
      <c r="B9" s="1" t="s">
        <v>4</v>
      </c>
      <c r="C9" s="1480"/>
      <c r="D9" s="46">
        <v>7122</v>
      </c>
      <c r="E9" s="1762" t="s">
        <v>1874</v>
      </c>
      <c r="F9" s="1258" t="s">
        <v>105</v>
      </c>
      <c r="G9" s="4"/>
      <c r="H9" s="4"/>
      <c r="I9" s="1258"/>
    </row>
    <row r="10" spans="2:10" x14ac:dyDescent="0.25">
      <c r="B10" s="174" t="s">
        <v>76</v>
      </c>
      <c r="C10" s="192"/>
      <c r="D10" s="47">
        <v>12</v>
      </c>
      <c r="E10" s="1150"/>
      <c r="F10" s="4" t="s">
        <v>2024</v>
      </c>
      <c r="G10" s="4"/>
      <c r="H10" s="4"/>
      <c r="I10" s="1258"/>
    </row>
    <row r="11" spans="2:10" x14ac:dyDescent="0.25">
      <c r="B11" s="1177" t="s">
        <v>77</v>
      </c>
      <c r="C11" s="540"/>
      <c r="D11" s="47">
        <v>0</v>
      </c>
      <c r="E11" s="1150"/>
      <c r="F11" s="4" t="s">
        <v>402</v>
      </c>
      <c r="G11" s="4"/>
      <c r="H11" s="4"/>
      <c r="I11" s="1258"/>
    </row>
    <row r="12" spans="2:10" x14ac:dyDescent="0.25">
      <c r="B12" s="1177" t="s">
        <v>78</v>
      </c>
      <c r="C12" s="1480"/>
      <c r="D12" s="47">
        <v>0</v>
      </c>
      <c r="F12" s="4" t="s">
        <v>402</v>
      </c>
      <c r="G12" s="4"/>
      <c r="H12" s="4"/>
      <c r="I12" s="1258"/>
    </row>
    <row r="13" spans="2:10" ht="15.75" thickBot="1" x14ac:dyDescent="0.3">
      <c r="B13" s="1177" t="s">
        <v>284</v>
      </c>
      <c r="C13" s="1480"/>
      <c r="D13" s="56">
        <v>3</v>
      </c>
      <c r="E13" s="1279"/>
      <c r="F13" s="4" t="s">
        <v>402</v>
      </c>
      <c r="G13" s="4"/>
      <c r="H13" s="4"/>
      <c r="I13" s="4"/>
      <c r="J13" s="1221"/>
    </row>
    <row r="14" spans="2:10" ht="15.75" thickBot="1" x14ac:dyDescent="0.3">
      <c r="B14" s="1177" t="s">
        <v>1944</v>
      </c>
      <c r="C14" s="1177"/>
      <c r="D14" s="1"/>
      <c r="E14" s="1257"/>
      <c r="F14" s="4" t="s">
        <v>33</v>
      </c>
      <c r="G14" s="4"/>
      <c r="H14" s="4"/>
      <c r="I14" s="4"/>
      <c r="J14" s="1221"/>
    </row>
    <row r="15" spans="2:10" ht="15.75" thickBot="1" x14ac:dyDescent="0.3">
      <c r="B15" s="193" t="s">
        <v>22</v>
      </c>
      <c r="C15" s="194"/>
      <c r="D15" s="98">
        <v>3202</v>
      </c>
      <c r="E15" s="92" t="s">
        <v>296</v>
      </c>
      <c r="F15" s="92"/>
      <c r="G15" s="57">
        <v>211206</v>
      </c>
      <c r="I15" s="463"/>
    </row>
    <row r="16" spans="2:10" ht="15.75" thickBot="1" x14ac:dyDescent="0.3">
      <c r="B16" s="3524" t="s">
        <v>287</v>
      </c>
      <c r="C16" s="3526"/>
      <c r="D16" s="3009" t="s">
        <v>188</v>
      </c>
      <c r="E16" s="3010"/>
      <c r="F16" s="3011"/>
      <c r="G16" s="3009" t="s">
        <v>290</v>
      </c>
      <c r="H16" s="3010"/>
      <c r="I16" s="3011"/>
    </row>
    <row r="17" spans="2:29" ht="15.75" thickBot="1" x14ac:dyDescent="0.3">
      <c r="B17" s="3701"/>
      <c r="C17" s="3702"/>
      <c r="D17" s="3246" t="s">
        <v>86</v>
      </c>
      <c r="E17" s="3009" t="s">
        <v>288</v>
      </c>
      <c r="F17" s="3011"/>
      <c r="G17" s="3703" t="s">
        <v>86</v>
      </c>
      <c r="H17" s="3009" t="s">
        <v>291</v>
      </c>
      <c r="I17" s="3011"/>
    </row>
    <row r="18" spans="2:29" ht="15.75" thickBot="1" x14ac:dyDescent="0.3">
      <c r="B18" s="3701"/>
      <c r="C18" s="3702"/>
      <c r="D18" s="3200"/>
      <c r="E18" s="100" t="s">
        <v>92</v>
      </c>
      <c r="F18" s="100" t="s">
        <v>289</v>
      </c>
      <c r="G18" s="3704"/>
      <c r="H18" s="100" t="s">
        <v>87</v>
      </c>
      <c r="I18" s="101" t="s">
        <v>188</v>
      </c>
      <c r="J18" s="1246"/>
      <c r="K18" s="1246"/>
      <c r="L18" s="1246"/>
      <c r="M18" s="1246"/>
      <c r="N18" s="1246"/>
      <c r="O18" s="1246"/>
      <c r="P18" s="1246"/>
      <c r="Q18" s="1246"/>
      <c r="R18" s="1246"/>
      <c r="S18" s="1246"/>
      <c r="T18" s="1246"/>
      <c r="U18" s="1246"/>
      <c r="V18" s="1246"/>
      <c r="W18" s="1246"/>
      <c r="X18" s="1246"/>
      <c r="Y18" s="1246"/>
      <c r="Z18" s="1246"/>
      <c r="AA18" s="1246"/>
      <c r="AB18" s="1246"/>
      <c r="AC18" s="1246"/>
    </row>
    <row r="19" spans="2:29" s="1468" customFormat="1" ht="15.75" thickBot="1" x14ac:dyDescent="0.3">
      <c r="B19" s="2625" t="s">
        <v>2437</v>
      </c>
      <c r="C19" s="2626"/>
      <c r="D19" s="2697">
        <v>75</v>
      </c>
      <c r="E19" s="2087">
        <v>131708</v>
      </c>
      <c r="F19" s="2087">
        <f>E19*12</f>
        <v>1580496</v>
      </c>
      <c r="G19" s="2697">
        <v>160</v>
      </c>
      <c r="H19" s="2087">
        <v>356708</v>
      </c>
      <c r="I19" s="2087">
        <f t="shared" ref="I19:I38" si="0">(H19*12)</f>
        <v>4280496</v>
      </c>
      <c r="J19" s="1246"/>
      <c r="K19" s="1246"/>
      <c r="L19" s="1246"/>
      <c r="M19" s="1246"/>
      <c r="N19" s="1246"/>
      <c r="O19" s="1246"/>
      <c r="P19" s="1246"/>
      <c r="Q19" s="1246"/>
      <c r="R19" s="1246"/>
      <c r="S19" s="1246"/>
      <c r="T19" s="1246"/>
      <c r="U19" s="1246"/>
      <c r="V19" s="1246"/>
      <c r="W19" s="1246"/>
      <c r="X19" s="1246"/>
      <c r="Y19" s="1246"/>
      <c r="Z19" s="1246"/>
      <c r="AA19" s="1246"/>
      <c r="AB19" s="1246"/>
      <c r="AC19" s="1246"/>
    </row>
    <row r="20" spans="2:29" s="1468" customFormat="1" ht="15.75" thickBot="1" x14ac:dyDescent="0.3">
      <c r="B20" s="2630" t="s">
        <v>388</v>
      </c>
      <c r="C20" s="2520"/>
      <c r="D20" s="2385">
        <v>20</v>
      </c>
      <c r="E20" s="1494">
        <v>89787</v>
      </c>
      <c r="F20" s="2087">
        <f>E20*12</f>
        <v>1077444</v>
      </c>
      <c r="G20" s="2385">
        <v>30</v>
      </c>
      <c r="H20" s="1494">
        <v>139787</v>
      </c>
      <c r="I20" s="2087">
        <f t="shared" si="0"/>
        <v>1677444</v>
      </c>
      <c r="J20" s="1246"/>
      <c r="K20" s="1246"/>
      <c r="L20" s="1246"/>
      <c r="M20" s="1246"/>
      <c r="N20" s="1246"/>
      <c r="O20" s="1246"/>
      <c r="P20" s="1246"/>
      <c r="Q20" s="1246"/>
      <c r="R20" s="1246"/>
      <c r="S20" s="1246"/>
      <c r="T20" s="1246"/>
      <c r="U20" s="1246"/>
      <c r="V20" s="1246"/>
      <c r="W20" s="1246"/>
      <c r="X20" s="1246"/>
      <c r="Y20" s="1246"/>
      <c r="Z20" s="1246"/>
      <c r="AA20" s="1246"/>
      <c r="AB20" s="1246"/>
      <c r="AC20" s="1246"/>
    </row>
    <row r="21" spans="2:29" s="1468" customFormat="1" ht="15.75" thickBot="1" x14ac:dyDescent="0.3">
      <c r="B21" s="2630" t="s">
        <v>399</v>
      </c>
      <c r="C21" s="2520"/>
      <c r="D21" s="2385">
        <v>110</v>
      </c>
      <c r="E21" s="1494">
        <v>276973.01</v>
      </c>
      <c r="F21" s="2087">
        <f>E21*12</f>
        <v>3323676.12</v>
      </c>
      <c r="G21" s="2385">
        <v>194</v>
      </c>
      <c r="H21" s="1494">
        <v>1272334.97</v>
      </c>
      <c r="I21" s="2087">
        <f>(H21*12)</f>
        <v>15268019.640000001</v>
      </c>
      <c r="J21" s="1246"/>
      <c r="K21" s="1246"/>
      <c r="L21" s="1246"/>
      <c r="M21" s="1246"/>
      <c r="N21" s="1246"/>
      <c r="O21" s="1246"/>
      <c r="P21" s="1246"/>
      <c r="Q21" s="1246"/>
      <c r="R21" s="1246"/>
      <c r="S21" s="1246"/>
      <c r="T21" s="1246"/>
      <c r="U21" s="1246"/>
      <c r="V21" s="1246"/>
      <c r="W21" s="1246"/>
      <c r="X21" s="1246"/>
      <c r="Y21" s="1246"/>
      <c r="Z21" s="1246"/>
      <c r="AA21" s="1246"/>
      <c r="AB21" s="1246"/>
      <c r="AC21" s="1246"/>
    </row>
    <row r="22" spans="2:29" s="1468" customFormat="1" ht="15.75" thickBot="1" x14ac:dyDescent="0.3">
      <c r="B22" s="2630" t="s">
        <v>400</v>
      </c>
      <c r="C22" s="2520"/>
      <c r="D22" s="2385">
        <v>17</v>
      </c>
      <c r="E22" s="1494">
        <v>46800</v>
      </c>
      <c r="F22" s="2087">
        <f>E22*12</f>
        <v>561600</v>
      </c>
      <c r="G22" s="2385">
        <v>17</v>
      </c>
      <c r="H22" s="1494">
        <v>46800</v>
      </c>
      <c r="I22" s="2087">
        <f t="shared" si="0"/>
        <v>561600</v>
      </c>
      <c r="J22" s="1246"/>
      <c r="K22" s="1246"/>
      <c r="L22" s="1246"/>
      <c r="M22" s="1246"/>
      <c r="N22" s="1246"/>
      <c r="O22" s="1246"/>
      <c r="P22" s="1246"/>
      <c r="Q22" s="1246"/>
      <c r="R22" s="1246"/>
      <c r="S22" s="1246"/>
      <c r="T22" s="1246"/>
      <c r="U22" s="1246"/>
      <c r="V22" s="1246"/>
      <c r="W22" s="1246"/>
      <c r="X22" s="1246"/>
      <c r="Y22" s="1246"/>
      <c r="Z22" s="1246"/>
      <c r="AA22" s="1246"/>
      <c r="AB22" s="1246"/>
      <c r="AC22" s="1246"/>
    </row>
    <row r="23" spans="2:29" s="1468" customFormat="1" x14ac:dyDescent="0.25">
      <c r="B23" s="2630" t="s">
        <v>385</v>
      </c>
      <c r="C23" s="2520"/>
      <c r="D23" s="2385">
        <v>18</v>
      </c>
      <c r="E23" s="1494">
        <v>44162.33</v>
      </c>
      <c r="F23" s="2087">
        <f>E23*12</f>
        <v>529947.96</v>
      </c>
      <c r="G23" s="2385">
        <v>25</v>
      </c>
      <c r="H23" s="1494">
        <v>94162.33</v>
      </c>
      <c r="I23" s="2087">
        <f t="shared" si="0"/>
        <v>1129947.96</v>
      </c>
      <c r="J23" s="1246"/>
      <c r="K23" s="1246"/>
      <c r="L23" s="1246"/>
      <c r="M23" s="1246"/>
      <c r="N23" s="1246"/>
      <c r="O23" s="1246"/>
      <c r="P23" s="1246"/>
      <c r="Q23" s="1246"/>
      <c r="R23" s="1246"/>
      <c r="S23" s="1246"/>
      <c r="T23" s="1246"/>
      <c r="U23" s="1246"/>
      <c r="V23" s="1246"/>
      <c r="W23" s="1246"/>
      <c r="X23" s="1246"/>
      <c r="Y23" s="1246"/>
      <c r="Z23" s="1246"/>
      <c r="AA23" s="1246"/>
      <c r="AB23" s="1246"/>
      <c r="AC23" s="1246"/>
    </row>
    <row r="24" spans="2:29" s="1468" customFormat="1" x14ac:dyDescent="0.25">
      <c r="B24" s="2630" t="s">
        <v>401</v>
      </c>
      <c r="C24" s="2520"/>
      <c r="D24" s="2385">
        <v>5</v>
      </c>
      <c r="E24" s="1494">
        <v>14327.33</v>
      </c>
      <c r="F24" s="1494">
        <v>171930</v>
      </c>
      <c r="G24" s="2385">
        <v>5</v>
      </c>
      <c r="H24" s="1494">
        <v>14327.33</v>
      </c>
      <c r="I24" s="1494">
        <f t="shared" si="0"/>
        <v>171927.96</v>
      </c>
      <c r="J24" s="1246"/>
      <c r="K24" s="1246"/>
      <c r="L24" s="1246"/>
      <c r="M24" s="1246"/>
      <c r="N24" s="1246"/>
      <c r="O24" s="1246"/>
      <c r="P24" s="1246"/>
      <c r="Q24" s="1246"/>
      <c r="R24" s="1246"/>
      <c r="S24" s="1246"/>
      <c r="T24" s="1246"/>
      <c r="U24" s="1246"/>
      <c r="V24" s="1246"/>
      <c r="W24" s="1246"/>
      <c r="X24" s="1246"/>
      <c r="Y24" s="1246"/>
      <c r="Z24" s="1246"/>
      <c r="AA24" s="1246"/>
      <c r="AB24" s="1246"/>
      <c r="AC24" s="1246"/>
    </row>
    <row r="25" spans="2:29" s="1468" customFormat="1" x14ac:dyDescent="0.25">
      <c r="B25" s="2630" t="s">
        <v>612</v>
      </c>
      <c r="C25" s="2520"/>
      <c r="D25" s="2384">
        <v>3</v>
      </c>
      <c r="E25" s="1494">
        <v>16500</v>
      </c>
      <c r="F25" s="1494">
        <f>E25*12</f>
        <v>198000</v>
      </c>
      <c r="G25" s="2384">
        <v>3</v>
      </c>
      <c r="H25" s="1494">
        <v>16500</v>
      </c>
      <c r="I25" s="1494">
        <f t="shared" si="0"/>
        <v>198000</v>
      </c>
      <c r="J25" s="1246"/>
      <c r="K25" s="1246"/>
      <c r="L25" s="1246"/>
      <c r="M25" s="1246"/>
      <c r="N25" s="1246"/>
      <c r="O25" s="1246"/>
      <c r="P25" s="1246"/>
      <c r="Q25" s="1246"/>
      <c r="R25" s="1246"/>
      <c r="S25" s="1246"/>
      <c r="T25" s="1246"/>
      <c r="U25" s="1246"/>
      <c r="V25" s="1246"/>
      <c r="W25" s="1246"/>
      <c r="X25" s="1246"/>
      <c r="Y25" s="1246"/>
      <c r="Z25" s="1246"/>
      <c r="AA25" s="1246"/>
      <c r="AB25" s="1246"/>
      <c r="AC25" s="1246"/>
    </row>
    <row r="26" spans="2:29" s="1468" customFormat="1" x14ac:dyDescent="0.25">
      <c r="B26" s="2630" t="s">
        <v>614</v>
      </c>
      <c r="C26" s="2520"/>
      <c r="D26" s="2384">
        <v>1</v>
      </c>
      <c r="E26" s="2707">
        <v>4000</v>
      </c>
      <c r="F26" s="1494">
        <f t="shared" ref="F26:F28" si="1">E26*12</f>
        <v>48000</v>
      </c>
      <c r="G26" s="2384">
        <v>1</v>
      </c>
      <c r="H26" s="2707">
        <v>4000</v>
      </c>
      <c r="I26" s="1494">
        <f t="shared" si="0"/>
        <v>48000</v>
      </c>
      <c r="J26" s="1246"/>
      <c r="K26" s="1246"/>
      <c r="L26" s="1246"/>
      <c r="M26" s="1246"/>
      <c r="N26" s="1246"/>
      <c r="O26" s="1246"/>
      <c r="P26" s="1246"/>
      <c r="Q26" s="1246"/>
      <c r="R26" s="1246"/>
      <c r="S26" s="1246"/>
      <c r="T26" s="1246"/>
      <c r="U26" s="1246"/>
      <c r="V26" s="1246"/>
      <c r="W26" s="1246"/>
      <c r="X26" s="1246"/>
      <c r="Y26" s="1246"/>
      <c r="Z26" s="1246"/>
      <c r="AA26" s="1246"/>
      <c r="AB26" s="1246"/>
      <c r="AC26" s="1246"/>
    </row>
    <row r="27" spans="2:29" s="1468" customFormat="1" x14ac:dyDescent="0.25">
      <c r="B27" s="2630" t="s">
        <v>613</v>
      </c>
      <c r="C27" s="2520"/>
      <c r="D27" s="2384">
        <v>2</v>
      </c>
      <c r="E27" s="2707">
        <v>6500</v>
      </c>
      <c r="F27" s="1494">
        <f t="shared" si="1"/>
        <v>78000</v>
      </c>
      <c r="G27" s="2384">
        <v>2</v>
      </c>
      <c r="H27" s="2707">
        <v>6500</v>
      </c>
      <c r="I27" s="1494">
        <f t="shared" si="0"/>
        <v>78000</v>
      </c>
      <c r="J27" s="1246"/>
      <c r="K27" s="1246"/>
      <c r="L27" s="1246"/>
      <c r="M27" s="1246"/>
      <c r="N27" s="1246"/>
      <c r="O27" s="1246"/>
      <c r="P27" s="1246"/>
      <c r="Q27" s="1246"/>
      <c r="R27" s="1246"/>
      <c r="S27" s="1246"/>
      <c r="T27" s="1246"/>
      <c r="U27" s="1246"/>
      <c r="V27" s="1246"/>
      <c r="W27" s="1246"/>
      <c r="X27" s="1246"/>
      <c r="Y27" s="1246"/>
      <c r="Z27" s="1246"/>
      <c r="AA27" s="1246"/>
      <c r="AB27" s="1246"/>
      <c r="AC27" s="1246"/>
    </row>
    <row r="28" spans="2:29" s="1468" customFormat="1" x14ac:dyDescent="0.25">
      <c r="B28" s="2630" t="s">
        <v>617</v>
      </c>
      <c r="C28" s="2520"/>
      <c r="D28" s="2384">
        <v>16</v>
      </c>
      <c r="E28" s="2707">
        <v>48442</v>
      </c>
      <c r="F28" s="1494">
        <f t="shared" si="1"/>
        <v>581304</v>
      </c>
      <c r="G28" s="2384">
        <v>16</v>
      </c>
      <c r="H28" s="2707">
        <v>48442</v>
      </c>
      <c r="I28" s="1494">
        <f t="shared" si="0"/>
        <v>581304</v>
      </c>
      <c r="J28" s="1246"/>
      <c r="K28" s="1246"/>
      <c r="L28" s="1246"/>
      <c r="M28" s="1246"/>
      <c r="N28" s="1246"/>
      <c r="O28" s="1246"/>
      <c r="P28" s="1246"/>
      <c r="Q28" s="1246"/>
      <c r="R28" s="1246"/>
      <c r="S28" s="1246"/>
      <c r="T28" s="1246"/>
      <c r="U28" s="1246"/>
      <c r="V28" s="1246"/>
      <c r="W28" s="1246"/>
      <c r="X28" s="1246"/>
      <c r="Y28" s="1246"/>
      <c r="Z28" s="1246"/>
      <c r="AA28" s="1246"/>
      <c r="AB28" s="1246"/>
      <c r="AC28" s="1246"/>
    </row>
    <row r="29" spans="2:29" s="1468" customFormat="1" x14ac:dyDescent="0.25">
      <c r="B29" s="2630" t="s">
        <v>423</v>
      </c>
      <c r="C29" s="2520"/>
      <c r="D29" s="2384">
        <v>3</v>
      </c>
      <c r="E29" s="2707">
        <v>17206.560000000001</v>
      </c>
      <c r="F29" s="1494">
        <f>E29*12</f>
        <v>206478.72000000003</v>
      </c>
      <c r="G29" s="2384">
        <v>3</v>
      </c>
      <c r="H29" s="2707">
        <v>17206.560000000001</v>
      </c>
      <c r="I29" s="1494">
        <f t="shared" si="0"/>
        <v>206478.72000000003</v>
      </c>
      <c r="J29" s="1246"/>
      <c r="K29" s="1246"/>
      <c r="L29" s="1246"/>
      <c r="M29" s="1246"/>
      <c r="N29" s="1246"/>
      <c r="O29" s="1246"/>
      <c r="P29" s="1246"/>
      <c r="Q29" s="1246"/>
      <c r="R29" s="1246"/>
      <c r="S29" s="1246"/>
      <c r="T29" s="1246"/>
      <c r="U29" s="1246"/>
      <c r="V29" s="1246"/>
      <c r="W29" s="1246"/>
      <c r="X29" s="1246"/>
      <c r="Y29" s="1246"/>
      <c r="Z29" s="1246"/>
      <c r="AA29" s="1246"/>
      <c r="AB29" s="1246"/>
      <c r="AC29" s="1246"/>
    </row>
    <row r="30" spans="2:29" s="1468" customFormat="1" x14ac:dyDescent="0.25">
      <c r="B30" s="2630" t="s">
        <v>615</v>
      </c>
      <c r="C30" s="2520"/>
      <c r="D30" s="2384">
        <v>2</v>
      </c>
      <c r="E30" s="2707">
        <v>8300</v>
      </c>
      <c r="F30" s="1494">
        <v>99600</v>
      </c>
      <c r="G30" s="2384">
        <v>2</v>
      </c>
      <c r="H30" s="2707">
        <v>8300</v>
      </c>
      <c r="I30" s="1494">
        <f t="shared" si="0"/>
        <v>99600</v>
      </c>
      <c r="J30" s="1246"/>
      <c r="K30" s="1246"/>
      <c r="L30" s="1246"/>
      <c r="M30" s="1246"/>
      <c r="N30" s="1246"/>
      <c r="O30" s="1246"/>
      <c r="P30" s="1246"/>
      <c r="Q30" s="1246"/>
      <c r="R30" s="1246"/>
      <c r="S30" s="1246"/>
      <c r="T30" s="1246"/>
      <c r="U30" s="1246"/>
      <c r="V30" s="1246"/>
      <c r="W30" s="1246"/>
      <c r="X30" s="1246"/>
      <c r="Y30" s="1246"/>
      <c r="Z30" s="1246"/>
      <c r="AA30" s="1246"/>
      <c r="AB30" s="1246"/>
      <c r="AC30" s="1246"/>
    </row>
    <row r="31" spans="2:29" s="1468" customFormat="1" x14ac:dyDescent="0.25">
      <c r="B31" s="2630" t="s">
        <v>616</v>
      </c>
      <c r="C31" s="2520"/>
      <c r="D31" s="2384">
        <v>16</v>
      </c>
      <c r="E31" s="2707">
        <v>45190</v>
      </c>
      <c r="F31" s="1494">
        <f>E31*12</f>
        <v>542280</v>
      </c>
      <c r="G31" s="2384">
        <v>16</v>
      </c>
      <c r="H31" s="2707">
        <v>45190</v>
      </c>
      <c r="I31" s="1494">
        <f t="shared" si="0"/>
        <v>542280</v>
      </c>
      <c r="J31" s="1246"/>
      <c r="K31" s="1246"/>
      <c r="L31" s="1246"/>
      <c r="M31" s="1246"/>
      <c r="N31" s="1246"/>
      <c r="O31" s="1246"/>
      <c r="P31" s="1246"/>
      <c r="Q31" s="1246"/>
      <c r="R31" s="1246"/>
      <c r="S31" s="1246"/>
      <c r="T31" s="1246"/>
      <c r="U31" s="1246"/>
      <c r="V31" s="1246"/>
      <c r="W31" s="1246"/>
      <c r="X31" s="1246"/>
      <c r="Y31" s="1246"/>
      <c r="Z31" s="1246"/>
      <c r="AA31" s="1246"/>
      <c r="AB31" s="1246"/>
      <c r="AC31" s="1246"/>
    </row>
    <row r="32" spans="2:29" s="1468" customFormat="1" x14ac:dyDescent="0.25">
      <c r="B32" s="2630" t="s">
        <v>2268</v>
      </c>
      <c r="C32" s="2520"/>
      <c r="D32" s="2384">
        <v>1</v>
      </c>
      <c r="E32" s="2707">
        <v>15870</v>
      </c>
      <c r="F32" s="1494">
        <f>E32*12</f>
        <v>190440</v>
      </c>
      <c r="G32" s="2384">
        <v>1</v>
      </c>
      <c r="H32" s="2707">
        <v>15870</v>
      </c>
      <c r="I32" s="1494">
        <f t="shared" si="0"/>
        <v>190440</v>
      </c>
      <c r="J32" s="1246"/>
      <c r="K32" s="1246"/>
      <c r="L32" s="1246"/>
      <c r="M32" s="1246"/>
      <c r="N32" s="1246"/>
      <c r="O32" s="1246"/>
      <c r="P32" s="1246"/>
      <c r="Q32" s="1246"/>
      <c r="R32" s="1246"/>
      <c r="S32" s="1246"/>
      <c r="T32" s="1246"/>
      <c r="U32" s="1246"/>
      <c r="V32" s="1246"/>
      <c r="W32" s="1246"/>
      <c r="X32" s="1246"/>
      <c r="Y32" s="1246"/>
      <c r="Z32" s="1246"/>
      <c r="AA32" s="1246"/>
      <c r="AB32" s="1246"/>
      <c r="AC32" s="1246"/>
    </row>
    <row r="33" spans="2:29" s="1468" customFormat="1" x14ac:dyDescent="0.25">
      <c r="B33" s="2630" t="s">
        <v>618</v>
      </c>
      <c r="C33" s="2520"/>
      <c r="D33" s="2384">
        <v>27</v>
      </c>
      <c r="E33" s="2707">
        <v>94776</v>
      </c>
      <c r="F33" s="1494">
        <f>E33*12</f>
        <v>1137312</v>
      </c>
      <c r="G33" s="2384">
        <v>35</v>
      </c>
      <c r="H33" s="2707">
        <v>194766</v>
      </c>
      <c r="I33" s="1494">
        <f t="shared" si="0"/>
        <v>2337192</v>
      </c>
      <c r="J33" s="1246"/>
      <c r="K33" s="1246"/>
      <c r="L33" s="1246"/>
      <c r="M33" s="1246"/>
      <c r="N33" s="1246"/>
      <c r="O33" s="1246"/>
      <c r="P33" s="1246"/>
      <c r="Q33" s="1246"/>
      <c r="R33" s="1246"/>
      <c r="S33" s="1246"/>
      <c r="T33" s="1246"/>
      <c r="U33" s="1246"/>
      <c r="V33" s="1246"/>
      <c r="W33" s="1246"/>
      <c r="X33" s="1246"/>
      <c r="Y33" s="1246"/>
      <c r="Z33" s="1246"/>
      <c r="AA33" s="1246"/>
      <c r="AB33" s="1246"/>
      <c r="AC33" s="1246"/>
    </row>
    <row r="34" spans="2:29" s="1468" customFormat="1" x14ac:dyDescent="0.25">
      <c r="B34" s="2630" t="s">
        <v>619</v>
      </c>
      <c r="C34" s="2520"/>
      <c r="D34" s="2384">
        <v>1</v>
      </c>
      <c r="E34" s="2707">
        <v>8530</v>
      </c>
      <c r="F34" s="1494">
        <v>102360</v>
      </c>
      <c r="G34" s="2384">
        <v>1</v>
      </c>
      <c r="H34" s="2707">
        <v>8530</v>
      </c>
      <c r="I34" s="1494">
        <f t="shared" si="0"/>
        <v>102360</v>
      </c>
      <c r="J34" s="1246"/>
      <c r="K34" s="1246"/>
      <c r="L34" s="1246"/>
      <c r="M34" s="1246"/>
      <c r="N34" s="1246"/>
      <c r="O34" s="1246"/>
      <c r="P34" s="1246"/>
      <c r="Q34" s="1246"/>
      <c r="R34" s="1246"/>
      <c r="S34" s="1246"/>
      <c r="T34" s="1246"/>
      <c r="U34" s="1246"/>
      <c r="V34" s="1246"/>
      <c r="W34" s="1246"/>
      <c r="X34" s="1246"/>
      <c r="Y34" s="1246"/>
      <c r="Z34" s="1246"/>
      <c r="AA34" s="1246"/>
      <c r="AB34" s="1246"/>
      <c r="AC34" s="1246"/>
    </row>
    <row r="35" spans="2:29" s="1468" customFormat="1" x14ac:dyDescent="0.25">
      <c r="B35" s="2630" t="s">
        <v>620</v>
      </c>
      <c r="C35" s="2520"/>
      <c r="D35" s="2384">
        <v>1</v>
      </c>
      <c r="E35" s="2707">
        <v>9500</v>
      </c>
      <c r="F35" s="1494">
        <v>114000</v>
      </c>
      <c r="G35" s="2384">
        <v>1</v>
      </c>
      <c r="H35" s="2707">
        <v>9500</v>
      </c>
      <c r="I35" s="1494">
        <f t="shared" si="0"/>
        <v>114000</v>
      </c>
      <c r="J35" s="1246"/>
      <c r="K35" s="1246"/>
      <c r="L35" s="1246"/>
      <c r="M35" s="1246"/>
      <c r="N35" s="1246"/>
      <c r="O35" s="1246"/>
      <c r="P35" s="1246"/>
      <c r="Q35" s="1246"/>
      <c r="R35" s="1246"/>
      <c r="S35" s="1246"/>
      <c r="T35" s="1246"/>
      <c r="U35" s="1246"/>
      <c r="V35" s="1246"/>
      <c r="W35" s="1246"/>
      <c r="X35" s="1246"/>
      <c r="Y35" s="1246"/>
      <c r="Z35" s="1246"/>
      <c r="AA35" s="1246"/>
      <c r="AB35" s="1246"/>
      <c r="AC35" s="1246"/>
    </row>
    <row r="36" spans="2:29" s="1468" customFormat="1" x14ac:dyDescent="0.25">
      <c r="B36" s="1532" t="s">
        <v>621</v>
      </c>
      <c r="C36" s="1533"/>
      <c r="D36" s="2384">
        <v>8</v>
      </c>
      <c r="E36" s="2707">
        <v>30198</v>
      </c>
      <c r="F36" s="2230">
        <f>E36*12</f>
        <v>362376</v>
      </c>
      <c r="G36" s="2384">
        <v>8</v>
      </c>
      <c r="H36" s="2707">
        <v>30198</v>
      </c>
      <c r="I36" s="2230">
        <f t="shared" si="0"/>
        <v>362376</v>
      </c>
      <c r="J36" s="1246"/>
      <c r="K36" s="1246"/>
      <c r="L36" s="1246"/>
      <c r="M36" s="1246"/>
      <c r="N36" s="1246"/>
      <c r="O36" s="1246"/>
      <c r="P36" s="1246"/>
      <c r="Q36" s="1246"/>
      <c r="R36" s="1246"/>
      <c r="S36" s="1246"/>
      <c r="T36" s="1246"/>
      <c r="U36" s="1246"/>
      <c r="V36" s="1246"/>
      <c r="W36" s="1246"/>
      <c r="X36" s="1246"/>
      <c r="Y36" s="1246"/>
      <c r="Z36" s="1246"/>
      <c r="AA36" s="1246"/>
      <c r="AB36" s="1246"/>
      <c r="AC36" s="1246"/>
    </row>
    <row r="37" spans="2:29" s="1468" customFormat="1" x14ac:dyDescent="0.25">
      <c r="B37" s="3418" t="s">
        <v>2438</v>
      </c>
      <c r="C37" s="3420"/>
      <c r="D37" s="2385">
        <v>1</v>
      </c>
      <c r="E37" s="2230">
        <v>5000</v>
      </c>
      <c r="F37" s="2230"/>
      <c r="G37" s="2384">
        <v>1</v>
      </c>
      <c r="H37" s="2707">
        <v>6000</v>
      </c>
      <c r="I37" s="2230">
        <f>(H37*12)</f>
        <v>72000</v>
      </c>
      <c r="J37" s="1246"/>
      <c r="K37" s="1246"/>
      <c r="L37" s="1246"/>
      <c r="M37" s="1246"/>
      <c r="N37" s="1246"/>
      <c r="O37" s="1246"/>
      <c r="P37" s="1246"/>
      <c r="Q37" s="1246"/>
      <c r="R37" s="1246"/>
      <c r="S37" s="1246"/>
      <c r="T37" s="1246"/>
      <c r="U37" s="1246"/>
      <c r="V37" s="1246"/>
      <c r="W37" s="1246"/>
      <c r="X37" s="1246"/>
      <c r="Y37" s="1246"/>
      <c r="Z37" s="1246"/>
      <c r="AA37" s="1246"/>
      <c r="AB37" s="1246"/>
      <c r="AC37" s="1246"/>
    </row>
    <row r="38" spans="2:29" s="1468" customFormat="1" x14ac:dyDescent="0.25">
      <c r="B38" s="1532" t="s">
        <v>2629</v>
      </c>
      <c r="C38" s="1533"/>
      <c r="D38" s="2630"/>
      <c r="E38" s="2272"/>
      <c r="F38" s="2520"/>
      <c r="G38" s="2384">
        <v>89</v>
      </c>
      <c r="H38" s="2707">
        <v>579300</v>
      </c>
      <c r="I38" s="2230">
        <f t="shared" si="0"/>
        <v>6951600</v>
      </c>
      <c r="J38" s="1246"/>
      <c r="K38" s="1246"/>
      <c r="L38" s="1246"/>
      <c r="M38" s="1246"/>
      <c r="N38" s="1246"/>
      <c r="O38" s="1246"/>
      <c r="P38" s="1246"/>
      <c r="Q38" s="1246"/>
      <c r="R38" s="1246"/>
      <c r="S38" s="1246"/>
      <c r="T38" s="1246"/>
      <c r="U38" s="1246"/>
      <c r="V38" s="1246"/>
      <c r="W38" s="1246"/>
      <c r="X38" s="1246"/>
      <c r="Y38" s="1246"/>
      <c r="Z38" s="1246"/>
      <c r="AA38" s="1246"/>
      <c r="AB38" s="1246"/>
      <c r="AC38" s="1246"/>
    </row>
    <row r="39" spans="2:29" ht="15.75" thickBot="1" x14ac:dyDescent="0.3">
      <c r="B39" s="63"/>
      <c r="C39" s="64"/>
      <c r="D39" s="139"/>
      <c r="E39" s="141"/>
      <c r="F39" s="7"/>
      <c r="G39" s="141"/>
      <c r="H39" s="257"/>
      <c r="I39" s="1048"/>
    </row>
    <row r="40" spans="2:29" ht="15.75" thickBot="1" x14ac:dyDescent="0.3">
      <c r="C40" s="92" t="s">
        <v>99</v>
      </c>
      <c r="D40" s="234"/>
      <c r="E40" s="115">
        <f>SUM(E19:E39)</f>
        <v>913770.23</v>
      </c>
      <c r="F40" s="242">
        <f>SUM(F19:F39)</f>
        <v>10905244.800000001</v>
      </c>
      <c r="G40" s="255"/>
      <c r="H40" s="242">
        <f>SUM(H19:H39)</f>
        <v>2914422.1900000004</v>
      </c>
      <c r="I40" s="337">
        <f>SUM(I19:I39)</f>
        <v>34973066.280000001</v>
      </c>
    </row>
    <row r="42" spans="2:29" x14ac:dyDescent="0.25">
      <c r="C42" s="4"/>
      <c r="D42" s="4"/>
      <c r="F42" s="4"/>
      <c r="H42" s="4"/>
    </row>
    <row r="43" spans="2:29" x14ac:dyDescent="0.25">
      <c r="C43" s="3447" t="s">
        <v>294</v>
      </c>
      <c r="D43" s="3447"/>
      <c r="F43" s="239" t="s">
        <v>271</v>
      </c>
      <c r="H43" s="239" t="s">
        <v>295</v>
      </c>
    </row>
    <row r="45" spans="2:29" x14ac:dyDescent="0.25">
      <c r="I45">
        <v>93</v>
      </c>
    </row>
  </sheetData>
  <mergeCells count="14">
    <mergeCell ref="E2:F2"/>
    <mergeCell ref="H17:I17"/>
    <mergeCell ref="C43:D43"/>
    <mergeCell ref="B3:I3"/>
    <mergeCell ref="B4:I4"/>
    <mergeCell ref="B5:I5"/>
    <mergeCell ref="B6:I6"/>
    <mergeCell ref="B16:C18"/>
    <mergeCell ref="D16:F16"/>
    <mergeCell ref="G16:I16"/>
    <mergeCell ref="D17:D18"/>
    <mergeCell ref="E17:F17"/>
    <mergeCell ref="G17:G18"/>
    <mergeCell ref="B37:C37"/>
  </mergeCells>
  <pageMargins left="0.7" right="0.7" top="0.75" bottom="0.75" header="0.3" footer="0.3"/>
  <pageSetup paperSize="5" scale="75" fitToWidth="0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Q38"/>
  <sheetViews>
    <sheetView topLeftCell="A7" zoomScale="90" zoomScaleNormal="90" workbookViewId="0">
      <selection activeCell="I29" sqref="I29"/>
    </sheetView>
  </sheetViews>
  <sheetFormatPr baseColWidth="10" defaultRowHeight="15" x14ac:dyDescent="0.25"/>
  <cols>
    <col min="1" max="1" width="5.28515625" style="1246" customWidth="1"/>
    <col min="2" max="2" width="8" customWidth="1"/>
    <col min="3" max="3" width="9.7109375" customWidth="1"/>
    <col min="4" max="4" width="6.140625" customWidth="1"/>
    <col min="5" max="5" width="8.42578125" customWidth="1"/>
    <col min="6" max="6" width="9.7109375" customWidth="1"/>
    <col min="7" max="7" width="15.85546875" customWidth="1"/>
    <col min="8" max="8" width="24.85546875" customWidth="1"/>
    <col min="9" max="9" width="12.28515625" customWidth="1"/>
    <col min="10" max="10" width="11.7109375" customWidth="1"/>
    <col min="11" max="11" width="12.28515625" customWidth="1"/>
    <col min="12" max="12" width="14.7109375" customWidth="1"/>
    <col min="13" max="13" width="16.85546875" customWidth="1"/>
    <col min="14" max="14" width="6.5703125" customWidth="1"/>
    <col min="16" max="16" width="14.28515625" customWidth="1"/>
  </cols>
  <sheetData>
    <row r="1" spans="2:17" s="1246" customFormat="1" x14ac:dyDescent="0.25"/>
    <row r="2" spans="2:17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  <c r="J2" s="3483"/>
      <c r="K2" s="3483"/>
      <c r="L2" s="3483"/>
      <c r="M2" s="3483"/>
      <c r="N2" s="3483"/>
      <c r="O2" s="3483"/>
      <c r="P2" s="3483"/>
    </row>
    <row r="3" spans="2:17" x14ac:dyDescent="0.25">
      <c r="B3" s="3483" t="s">
        <v>0</v>
      </c>
      <c r="C3" s="3483"/>
      <c r="D3" s="3483"/>
      <c r="E3" s="3483"/>
      <c r="F3" s="3483"/>
      <c r="G3" s="3483"/>
      <c r="H3" s="3483"/>
      <c r="I3" s="3483"/>
      <c r="J3" s="3483"/>
      <c r="K3" s="3483"/>
      <c r="L3" s="3483"/>
      <c r="M3" s="3483"/>
      <c r="N3" s="3483"/>
      <c r="O3" s="3483"/>
      <c r="P3" s="3483"/>
    </row>
    <row r="4" spans="2:17" x14ac:dyDescent="0.25">
      <c r="B4" s="3483" t="s">
        <v>1987</v>
      </c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</row>
    <row r="5" spans="2:17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  <c r="J5" s="3483"/>
      <c r="K5" s="3483"/>
      <c r="L5" s="3483"/>
      <c r="M5" s="3483"/>
      <c r="N5" s="3483"/>
      <c r="O5" s="3483"/>
      <c r="P5" s="3483"/>
    </row>
    <row r="6" spans="2:17" x14ac:dyDescent="0.25">
      <c r="B6" s="3594" t="s">
        <v>297</v>
      </c>
      <c r="C6" s="3594"/>
    </row>
    <row r="7" spans="2:17" ht="15.75" thickBot="1" x14ac:dyDescent="0.3">
      <c r="H7" s="1250"/>
      <c r="I7" s="1250"/>
      <c r="J7" s="1250"/>
      <c r="K7" s="1250"/>
      <c r="O7" s="1250"/>
      <c r="P7" s="1250"/>
      <c r="Q7" s="1247"/>
    </row>
    <row r="8" spans="2:17" x14ac:dyDescent="0.25">
      <c r="B8" s="1254"/>
      <c r="C8" s="3131" t="s">
        <v>4</v>
      </c>
      <c r="D8" s="3840"/>
      <c r="E8" s="46">
        <v>7122</v>
      </c>
      <c r="F8" s="1763" t="s">
        <v>1874</v>
      </c>
      <c r="G8" s="1260" t="s">
        <v>105</v>
      </c>
      <c r="H8" s="18"/>
      <c r="I8" s="18"/>
      <c r="J8" s="18"/>
      <c r="K8" s="18"/>
      <c r="L8" s="1260"/>
      <c r="M8" s="1260"/>
      <c r="N8" s="1257"/>
      <c r="O8" s="4"/>
      <c r="P8" s="4"/>
      <c r="Q8" s="1221"/>
    </row>
    <row r="9" spans="2:17" x14ac:dyDescent="0.25">
      <c r="B9" s="1254"/>
      <c r="C9" s="3131" t="s">
        <v>76</v>
      </c>
      <c r="D9" s="3840"/>
      <c r="E9" s="47">
        <v>12</v>
      </c>
      <c r="G9" s="4" t="s">
        <v>1903</v>
      </c>
      <c r="H9" s="4"/>
      <c r="I9" s="4"/>
      <c r="J9" s="4"/>
      <c r="K9" s="4"/>
      <c r="L9" s="4"/>
      <c r="M9" s="4"/>
      <c r="N9" s="10"/>
      <c r="O9" s="10"/>
      <c r="P9" s="1258"/>
    </row>
    <row r="10" spans="2:17" x14ac:dyDescent="0.25">
      <c r="B10" s="1257"/>
      <c r="C10" s="3091" t="s">
        <v>77</v>
      </c>
      <c r="D10" s="3239"/>
      <c r="E10" s="47">
        <v>0</v>
      </c>
      <c r="G10" s="4" t="s">
        <v>403</v>
      </c>
      <c r="H10" s="4"/>
      <c r="I10" s="4"/>
      <c r="J10" s="4"/>
      <c r="K10" s="4"/>
      <c r="L10" s="4"/>
      <c r="M10" s="4"/>
      <c r="N10" s="10"/>
      <c r="O10" s="10"/>
      <c r="P10" s="10"/>
      <c r="Q10" s="1221"/>
    </row>
    <row r="11" spans="2:17" x14ac:dyDescent="0.25">
      <c r="B11" s="1257"/>
      <c r="C11" s="3483" t="s">
        <v>78</v>
      </c>
      <c r="D11" s="3001"/>
      <c r="E11" s="47">
        <v>0</v>
      </c>
      <c r="G11" s="4" t="s">
        <v>403</v>
      </c>
      <c r="H11" s="4"/>
      <c r="I11" s="4"/>
      <c r="J11" s="4"/>
      <c r="K11" s="4"/>
      <c r="L11" s="4"/>
      <c r="M11" s="4"/>
      <c r="N11" s="10"/>
      <c r="O11" s="10"/>
      <c r="P11" s="10"/>
      <c r="Q11" s="1221"/>
    </row>
    <row r="12" spans="2:17" ht="15.75" thickBot="1" x14ac:dyDescent="0.3">
      <c r="B12" s="1257"/>
      <c r="C12" s="3091" t="s">
        <v>284</v>
      </c>
      <c r="D12" s="3239"/>
      <c r="E12" s="56">
        <v>3</v>
      </c>
      <c r="G12" s="4" t="s">
        <v>403</v>
      </c>
      <c r="H12" s="4"/>
      <c r="I12" s="4"/>
      <c r="J12" s="4"/>
      <c r="K12" s="4"/>
      <c r="L12" s="4"/>
      <c r="M12" s="4"/>
      <c r="N12" s="10"/>
      <c r="O12" s="10"/>
      <c r="P12" s="10"/>
      <c r="Q12" s="1221"/>
    </row>
    <row r="13" spans="2:17" x14ac:dyDescent="0.25">
      <c r="C13" s="3132"/>
      <c r="D13" s="3132"/>
      <c r="E13" s="3132"/>
      <c r="F13" s="1257"/>
      <c r="H13" s="1257"/>
      <c r="I13" s="1257"/>
      <c r="J13" s="1257"/>
      <c r="K13" s="1257"/>
      <c r="Q13" s="1221"/>
    </row>
    <row r="14" spans="2:17" x14ac:dyDescent="0.25">
      <c r="B14" s="1254"/>
      <c r="C14" s="3483" t="s">
        <v>22</v>
      </c>
      <c r="D14" s="3001"/>
      <c r="E14" s="1115">
        <v>3202</v>
      </c>
      <c r="F14" s="3838" t="s">
        <v>1944</v>
      </c>
      <c r="G14" s="3839"/>
      <c r="H14" s="18" t="s">
        <v>33</v>
      </c>
      <c r="I14" s="18"/>
      <c r="J14" s="18"/>
      <c r="K14" s="18"/>
      <c r="L14" s="1257"/>
      <c r="M14" s="1257"/>
      <c r="N14" s="1257"/>
      <c r="O14" s="1257"/>
      <c r="P14" s="1257"/>
      <c r="Q14" s="1221"/>
    </row>
    <row r="15" spans="2:17" ht="0.75" customHeight="1" thickBot="1" x14ac:dyDescent="0.3"/>
    <row r="16" spans="2:17" ht="22.5" customHeight="1" thickBot="1" x14ac:dyDescent="0.3">
      <c r="B16" s="3009" t="s">
        <v>107</v>
      </c>
      <c r="C16" s="3010"/>
      <c r="D16" s="3010"/>
      <c r="E16" s="3010"/>
      <c r="F16" s="3011"/>
      <c r="G16" s="3524" t="s">
        <v>302</v>
      </c>
      <c r="H16" s="3526"/>
      <c r="I16" s="3711" t="s">
        <v>22</v>
      </c>
      <c r="J16" s="3394" t="s">
        <v>7</v>
      </c>
      <c r="K16" s="3394" t="s">
        <v>678</v>
      </c>
      <c r="L16" s="3708" t="s">
        <v>14</v>
      </c>
      <c r="M16" s="3703" t="s">
        <v>129</v>
      </c>
      <c r="N16" s="3703" t="s">
        <v>130</v>
      </c>
      <c r="O16" s="3703" t="s">
        <v>303</v>
      </c>
      <c r="P16" s="3703" t="s">
        <v>1</v>
      </c>
      <c r="Q16" s="1288"/>
    </row>
    <row r="17" spans="2:17" ht="26.25" customHeight="1" thickBot="1" x14ac:dyDescent="0.3">
      <c r="B17" s="97" t="s">
        <v>671</v>
      </c>
      <c r="C17" s="100" t="s">
        <v>299</v>
      </c>
      <c r="D17" s="100" t="s">
        <v>300</v>
      </c>
      <c r="E17" s="100" t="s">
        <v>301</v>
      </c>
      <c r="F17" s="100" t="s">
        <v>6</v>
      </c>
      <c r="G17" s="3701"/>
      <c r="H17" s="3702"/>
      <c r="I17" s="3712"/>
      <c r="J17" s="3478"/>
      <c r="K17" s="3481"/>
      <c r="L17" s="3709"/>
      <c r="M17" s="3710"/>
      <c r="N17" s="3704"/>
      <c r="O17" s="3704"/>
      <c r="P17" s="3704"/>
    </row>
    <row r="18" spans="2:17" ht="15.75" thickBot="1" x14ac:dyDescent="0.3">
      <c r="B18" s="211">
        <v>1</v>
      </c>
      <c r="C18" s="97">
        <v>1</v>
      </c>
      <c r="D18" s="97">
        <v>2</v>
      </c>
      <c r="E18" s="97">
        <v>3</v>
      </c>
      <c r="F18" s="97">
        <v>4</v>
      </c>
      <c r="G18" s="3717">
        <v>5</v>
      </c>
      <c r="H18" s="3718"/>
      <c r="I18" s="612"/>
      <c r="J18" s="613"/>
      <c r="K18" s="613"/>
      <c r="L18" s="187">
        <v>6</v>
      </c>
      <c r="M18" s="187">
        <v>7</v>
      </c>
      <c r="N18" s="187">
        <v>8</v>
      </c>
      <c r="O18" s="187">
        <v>9</v>
      </c>
      <c r="P18" s="187">
        <v>10</v>
      </c>
    </row>
    <row r="19" spans="2:17" ht="15.75" thickBot="1" x14ac:dyDescent="0.3">
      <c r="B19" s="577">
        <v>2</v>
      </c>
      <c r="C19" s="462">
        <v>6</v>
      </c>
      <c r="D19" s="611">
        <v>4</v>
      </c>
      <c r="E19" s="339"/>
      <c r="F19" s="340"/>
      <c r="G19" s="71" t="s">
        <v>1000</v>
      </c>
      <c r="H19" s="72"/>
      <c r="I19" s="46">
        <v>2202</v>
      </c>
      <c r="J19" s="46">
        <v>20</v>
      </c>
      <c r="K19" s="53">
        <v>1995</v>
      </c>
      <c r="L19" s="70">
        <v>100</v>
      </c>
      <c r="M19" s="46"/>
      <c r="N19" s="46"/>
      <c r="O19" s="46"/>
      <c r="P19" s="1301"/>
      <c r="Q19" s="1247"/>
    </row>
    <row r="20" spans="2:17" ht="29.25" customHeight="1" x14ac:dyDescent="0.25">
      <c r="B20" s="1679">
        <v>2</v>
      </c>
      <c r="C20" s="1672">
        <v>6</v>
      </c>
      <c r="D20" s="1680">
        <v>4</v>
      </c>
      <c r="E20" s="1680">
        <v>1</v>
      </c>
      <c r="F20" s="1681">
        <v>1</v>
      </c>
      <c r="G20" s="3197" t="s">
        <v>2189</v>
      </c>
      <c r="H20" s="3199"/>
      <c r="I20" s="47"/>
      <c r="J20" s="47"/>
      <c r="K20" s="10"/>
      <c r="L20" s="49"/>
      <c r="M20" s="1650"/>
      <c r="N20" s="47"/>
      <c r="O20" s="47"/>
      <c r="P20" s="1634">
        <v>200000</v>
      </c>
    </row>
    <row r="21" spans="2:17" x14ac:dyDescent="0.25">
      <c r="B21" s="1682">
        <v>2</v>
      </c>
      <c r="C21" s="1206">
        <v>6</v>
      </c>
      <c r="D21" s="998">
        <v>5</v>
      </c>
      <c r="E21" s="998"/>
      <c r="F21" s="1683"/>
      <c r="G21" s="38" t="s">
        <v>1001</v>
      </c>
      <c r="H21" s="16"/>
      <c r="I21" s="47"/>
      <c r="J21" s="47"/>
      <c r="K21" s="10"/>
      <c r="L21" s="49"/>
      <c r="M21" s="47"/>
      <c r="N21" s="47"/>
      <c r="O21" s="47"/>
      <c r="P21" s="75"/>
    </row>
    <row r="22" spans="2:17" x14ac:dyDescent="0.25">
      <c r="B22" s="1679">
        <v>2</v>
      </c>
      <c r="C22" s="1672">
        <v>6</v>
      </c>
      <c r="D22" s="1680">
        <v>5</v>
      </c>
      <c r="E22" s="1680">
        <v>7</v>
      </c>
      <c r="F22" s="1681"/>
      <c r="G22" s="36" t="s">
        <v>751</v>
      </c>
      <c r="H22" s="10"/>
      <c r="I22" s="47"/>
      <c r="J22" s="47"/>
      <c r="K22" s="10"/>
      <c r="L22" s="49"/>
      <c r="M22" s="47"/>
      <c r="N22" s="47"/>
      <c r="O22" s="47"/>
      <c r="P22" s="75">
        <v>1500000</v>
      </c>
    </row>
    <row r="23" spans="2:17" x14ac:dyDescent="0.25">
      <c r="B23" s="47"/>
      <c r="C23" s="11"/>
      <c r="D23" s="6"/>
      <c r="E23" s="6"/>
      <c r="F23" s="67"/>
      <c r="G23" s="36"/>
      <c r="H23" s="10"/>
      <c r="I23" s="47"/>
      <c r="J23" s="47"/>
      <c r="K23" s="10"/>
      <c r="L23" s="47"/>
      <c r="M23" s="47"/>
      <c r="N23" s="47"/>
      <c r="O23" s="47"/>
      <c r="P23" s="75"/>
    </row>
    <row r="24" spans="2:17" x14ac:dyDescent="0.25">
      <c r="B24" s="47"/>
      <c r="C24" s="11"/>
      <c r="D24" s="6"/>
      <c r="E24" s="6"/>
      <c r="F24" s="67"/>
      <c r="G24" s="36"/>
      <c r="H24" s="10"/>
      <c r="I24" s="47"/>
      <c r="J24" s="47"/>
      <c r="K24" s="10"/>
      <c r="L24" s="47"/>
      <c r="M24" s="47"/>
      <c r="N24" s="47"/>
      <c r="O24" s="47"/>
      <c r="P24" s="47"/>
    </row>
    <row r="25" spans="2:17" x14ac:dyDescent="0.25">
      <c r="B25" s="47"/>
      <c r="C25" s="11"/>
      <c r="D25" s="6"/>
      <c r="E25" s="6"/>
      <c r="F25" s="67"/>
      <c r="G25" s="36"/>
      <c r="H25" s="10"/>
      <c r="I25" s="47"/>
      <c r="J25" s="47"/>
      <c r="K25" s="10"/>
      <c r="L25" s="47"/>
      <c r="M25" s="47"/>
      <c r="N25" s="47"/>
      <c r="O25" s="47"/>
      <c r="P25" s="47"/>
    </row>
    <row r="26" spans="2:17" x14ac:dyDescent="0.25">
      <c r="B26" s="47"/>
      <c r="C26" s="11"/>
      <c r="D26" s="6"/>
      <c r="E26" s="6"/>
      <c r="F26" s="67"/>
      <c r="G26" s="36"/>
      <c r="H26" s="10"/>
      <c r="I26" s="47"/>
      <c r="J26" s="47"/>
      <c r="K26" s="10"/>
      <c r="L26" s="47"/>
      <c r="M26" s="47"/>
      <c r="N26" s="47"/>
      <c r="O26" s="47"/>
      <c r="P26" s="47"/>
    </row>
    <row r="27" spans="2:17" x14ac:dyDescent="0.25">
      <c r="B27" s="47"/>
      <c r="C27" s="11"/>
      <c r="D27" s="6"/>
      <c r="E27" s="6"/>
      <c r="F27" s="67"/>
      <c r="G27" s="36"/>
      <c r="H27" s="10"/>
      <c r="I27" s="47"/>
      <c r="J27" s="47"/>
      <c r="K27" s="10"/>
      <c r="L27" s="47"/>
      <c r="M27" s="47"/>
      <c r="N27" s="47"/>
      <c r="O27" s="47"/>
      <c r="P27" s="47"/>
    </row>
    <row r="28" spans="2:17" x14ac:dyDescent="0.25">
      <c r="B28" s="47"/>
      <c r="C28" s="11"/>
      <c r="D28" s="6"/>
      <c r="E28" s="6"/>
      <c r="F28" s="67"/>
      <c r="G28" s="36"/>
      <c r="H28" s="10"/>
      <c r="I28" s="47"/>
      <c r="J28" s="47"/>
      <c r="K28" s="10"/>
      <c r="L28" s="47"/>
      <c r="M28" s="47"/>
      <c r="N28" s="47"/>
      <c r="O28" s="47"/>
      <c r="P28" s="47"/>
    </row>
    <row r="29" spans="2:17" x14ac:dyDescent="0.25">
      <c r="B29" s="47"/>
      <c r="C29" s="11"/>
      <c r="D29" s="6"/>
      <c r="E29" s="6"/>
      <c r="F29" s="67"/>
      <c r="G29" s="36"/>
      <c r="H29" s="10"/>
      <c r="I29" s="47"/>
      <c r="J29" s="47"/>
      <c r="K29" s="10"/>
      <c r="L29" s="47"/>
      <c r="M29" s="47"/>
      <c r="N29" s="47"/>
      <c r="O29" s="47"/>
      <c r="P29" s="47"/>
    </row>
    <row r="30" spans="2:17" x14ac:dyDescent="0.25">
      <c r="B30" s="47"/>
      <c r="C30" s="11"/>
      <c r="D30" s="6"/>
      <c r="E30" s="6"/>
      <c r="F30" s="67"/>
      <c r="G30" s="36"/>
      <c r="H30" s="10"/>
      <c r="I30" s="47"/>
      <c r="J30" s="47"/>
      <c r="K30" s="10"/>
      <c r="L30" s="47"/>
      <c r="M30" s="47"/>
      <c r="N30" s="47"/>
      <c r="O30" s="47"/>
      <c r="P30" s="47"/>
    </row>
    <row r="31" spans="2:17" x14ac:dyDescent="0.25">
      <c r="B31" s="47"/>
      <c r="C31" s="11"/>
      <c r="D31" s="6"/>
      <c r="E31" s="6"/>
      <c r="F31" s="67"/>
      <c r="G31" s="36"/>
      <c r="H31" s="10"/>
      <c r="I31" s="47"/>
      <c r="J31" s="47"/>
      <c r="K31" s="10"/>
      <c r="L31" s="47"/>
      <c r="M31" s="47"/>
      <c r="N31" s="47"/>
      <c r="O31" s="47"/>
      <c r="P31" s="47"/>
    </row>
    <row r="32" spans="2:17" ht="15.75" thickBot="1" x14ac:dyDescent="0.3">
      <c r="B32" s="47"/>
      <c r="C32" s="11"/>
      <c r="D32" s="6"/>
      <c r="E32" s="6"/>
      <c r="F32" s="67"/>
      <c r="G32" s="36"/>
      <c r="H32" s="10"/>
      <c r="I32" s="47"/>
      <c r="J32" s="56"/>
      <c r="K32" s="10"/>
      <c r="L32" s="47"/>
      <c r="M32" s="47"/>
      <c r="N32" s="47"/>
      <c r="O32" s="47"/>
      <c r="P32" s="47"/>
    </row>
    <row r="33" spans="2:16" ht="15.75" thickBot="1" x14ac:dyDescent="0.3">
      <c r="B33" s="56"/>
      <c r="C33" s="463"/>
      <c r="D33" s="106"/>
      <c r="E33" s="106"/>
      <c r="F33" s="107"/>
      <c r="G33" s="63"/>
      <c r="H33" s="64"/>
      <c r="I33" s="56"/>
      <c r="J33" s="172"/>
      <c r="K33" s="64"/>
      <c r="L33" s="172"/>
      <c r="M33" s="56"/>
      <c r="N33" s="56"/>
      <c r="O33" s="56"/>
      <c r="P33" s="141"/>
    </row>
    <row r="34" spans="2:16" ht="15.75" thickBot="1" x14ac:dyDescent="0.3">
      <c r="O34" s="92" t="s">
        <v>99</v>
      </c>
      <c r="P34" s="115">
        <f>SUM(P20:P33)</f>
        <v>1700000</v>
      </c>
    </row>
    <row r="35" spans="2:16" x14ac:dyDescent="0.25">
      <c r="D35" s="4"/>
      <c r="E35" s="4"/>
      <c r="F35" s="4"/>
      <c r="H35" s="4"/>
      <c r="I35" s="4"/>
      <c r="J35" s="4"/>
      <c r="K35" s="4"/>
      <c r="L35" s="4"/>
      <c r="N35" s="4"/>
      <c r="O35" s="4"/>
    </row>
    <row r="36" spans="2:16" x14ac:dyDescent="0.25">
      <c r="D36" s="3447" t="s">
        <v>294</v>
      </c>
      <c r="E36" s="3447"/>
      <c r="F36" s="3447"/>
      <c r="H36" s="3447" t="s">
        <v>304</v>
      </c>
      <c r="I36" s="3447"/>
      <c r="J36" s="3447"/>
      <c r="K36" s="3447"/>
      <c r="L36" s="3447"/>
      <c r="N36" s="3447" t="s">
        <v>305</v>
      </c>
      <c r="O36" s="3447"/>
    </row>
    <row r="38" spans="2:16" x14ac:dyDescent="0.25">
      <c r="P38">
        <v>94</v>
      </c>
    </row>
  </sheetData>
  <mergeCells count="28">
    <mergeCell ref="B2:P2"/>
    <mergeCell ref="G18:H18"/>
    <mergeCell ref="D36:F36"/>
    <mergeCell ref="H36:L36"/>
    <mergeCell ref="N36:O36"/>
    <mergeCell ref="G16:H17"/>
    <mergeCell ref="L16:L17"/>
    <mergeCell ref="M16:M17"/>
    <mergeCell ref="N16:N17"/>
    <mergeCell ref="O16:O17"/>
    <mergeCell ref="B16:F16"/>
    <mergeCell ref="I16:I17"/>
    <mergeCell ref="J16:J17"/>
    <mergeCell ref="K16:K17"/>
    <mergeCell ref="P16:P17"/>
    <mergeCell ref="G20:H20"/>
    <mergeCell ref="B3:P3"/>
    <mergeCell ref="C9:D9"/>
    <mergeCell ref="C8:D8"/>
    <mergeCell ref="B6:C6"/>
    <mergeCell ref="B5:P5"/>
    <mergeCell ref="B4:P4"/>
    <mergeCell ref="F14:G14"/>
    <mergeCell ref="C10:D10"/>
    <mergeCell ref="C11:D11"/>
    <mergeCell ref="C12:D12"/>
    <mergeCell ref="C13:E13"/>
    <mergeCell ref="C14:D14"/>
  </mergeCells>
  <pageMargins left="0.70866141732283472" right="0.70866141732283472" top="0.74803149606299213" bottom="0.74803149606299213" header="0.31496062992125984" footer="0.31496062992125984"/>
  <pageSetup paperSize="5" scale="80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4"/>
  <sheetViews>
    <sheetView topLeftCell="A7" zoomScale="120" zoomScaleNormal="120" workbookViewId="0">
      <selection activeCell="H32" sqref="H32"/>
    </sheetView>
  </sheetViews>
  <sheetFormatPr baseColWidth="10" defaultRowHeight="15" x14ac:dyDescent="0.25"/>
  <cols>
    <col min="1" max="1" width="11.42578125" style="1246"/>
    <col min="6" max="6" width="4" customWidth="1"/>
    <col min="7" max="7" width="11.7109375" bestFit="1" customWidth="1"/>
    <col min="8" max="8" width="18.7109375" customWidth="1"/>
  </cols>
  <sheetData>
    <row r="1" spans="2:11" x14ac:dyDescent="0.25">
      <c r="B1" s="2218" t="s">
        <v>256</v>
      </c>
      <c r="C1" s="3843" t="s">
        <v>74</v>
      </c>
      <c r="D1" s="3843"/>
      <c r="E1" s="3843"/>
      <c r="F1" s="3843"/>
      <c r="G1" s="3843"/>
      <c r="H1" s="3843"/>
      <c r="I1" s="3843"/>
      <c r="J1" s="1"/>
    </row>
    <row r="2" spans="2:11" x14ac:dyDescent="0.25">
      <c r="B2" s="2218"/>
      <c r="C2" s="3843" t="s">
        <v>0</v>
      </c>
      <c r="D2" s="3843"/>
      <c r="E2" s="3843"/>
      <c r="F2" s="3843"/>
      <c r="G2" s="3843"/>
      <c r="H2" s="3843"/>
      <c r="I2" s="3843"/>
      <c r="J2" s="1"/>
    </row>
    <row r="3" spans="2:11" x14ac:dyDescent="0.25">
      <c r="B3" s="2218"/>
      <c r="C3" s="3843" t="s">
        <v>255</v>
      </c>
      <c r="D3" s="3843"/>
      <c r="E3" s="3843"/>
      <c r="F3" s="3843"/>
      <c r="G3" s="3843"/>
      <c r="H3" s="3843"/>
      <c r="I3" s="3843"/>
      <c r="J3" s="1"/>
    </row>
    <row r="4" spans="2:11" x14ac:dyDescent="0.25">
      <c r="B4" s="2218"/>
      <c r="C4" s="3843" t="s">
        <v>2458</v>
      </c>
      <c r="D4" s="3843"/>
      <c r="E4" s="3843"/>
      <c r="F4" s="3843"/>
      <c r="G4" s="3843"/>
      <c r="H4" s="3843"/>
      <c r="I4" s="3843"/>
      <c r="J4" s="1"/>
    </row>
    <row r="5" spans="2:11" ht="15.75" thickBot="1" x14ac:dyDescent="0.3">
      <c r="B5" s="2219"/>
      <c r="C5" s="2206"/>
      <c r="D5" s="2218"/>
      <c r="E5" s="2219"/>
      <c r="F5" s="2218"/>
      <c r="G5" s="2218"/>
      <c r="H5" s="2218"/>
      <c r="I5" s="2218"/>
      <c r="J5" s="1246"/>
    </row>
    <row r="6" spans="2:11" ht="15.75" thickBot="1" x14ac:dyDescent="0.3">
      <c r="B6" s="2207" t="s">
        <v>365</v>
      </c>
      <c r="C6" s="2220">
        <v>7122</v>
      </c>
      <c r="D6" s="2221"/>
      <c r="E6" s="2206" t="s">
        <v>1815</v>
      </c>
      <c r="F6" s="2208" t="s">
        <v>367</v>
      </c>
      <c r="G6" s="2209"/>
      <c r="H6" s="2208"/>
      <c r="I6" s="2210"/>
      <c r="J6" s="1246"/>
    </row>
    <row r="7" spans="2:11" ht="15.75" thickBot="1" x14ac:dyDescent="0.3">
      <c r="B7" s="2206" t="s">
        <v>368</v>
      </c>
      <c r="C7" s="2206"/>
      <c r="D7" s="2210" t="s">
        <v>2297</v>
      </c>
      <c r="E7" s="2209"/>
      <c r="F7" s="2211"/>
      <c r="G7" s="2208"/>
      <c r="H7" s="2211"/>
      <c r="I7" s="2222"/>
      <c r="J7" s="1246"/>
    </row>
    <row r="8" spans="2:11" ht="15.75" thickBot="1" x14ac:dyDescent="0.3">
      <c r="B8" s="2210" t="s">
        <v>76</v>
      </c>
      <c r="C8" s="2220">
        <v>12</v>
      </c>
      <c r="D8" s="2221"/>
      <c r="E8" s="2209" t="s">
        <v>369</v>
      </c>
      <c r="F8" s="2209"/>
      <c r="G8" s="3844" t="s">
        <v>33</v>
      </c>
      <c r="H8" s="3844"/>
      <c r="I8" s="3845"/>
      <c r="J8" s="1246"/>
    </row>
    <row r="9" spans="2:11" ht="15.75" thickBot="1" x14ac:dyDescent="0.3">
      <c r="B9" s="2209" t="s">
        <v>45</v>
      </c>
      <c r="C9" s="2206"/>
      <c r="D9" s="2220">
        <v>421301</v>
      </c>
      <c r="E9" s="2206" t="s">
        <v>369</v>
      </c>
      <c r="F9" s="2206"/>
      <c r="G9" s="3841" t="s">
        <v>2298</v>
      </c>
      <c r="H9" s="3841"/>
      <c r="I9" s="3842"/>
      <c r="J9" s="1288"/>
    </row>
    <row r="10" spans="2:11" ht="15.75" thickBot="1" x14ac:dyDescent="0.3">
      <c r="B10" s="2223"/>
      <c r="C10" s="2223"/>
      <c r="D10" s="2218"/>
      <c r="E10" s="2218"/>
      <c r="F10" s="2218"/>
      <c r="G10" s="2218"/>
      <c r="H10" s="2218"/>
      <c r="I10" s="2224"/>
      <c r="J10" s="1246"/>
    </row>
    <row r="11" spans="2:11" ht="15.75" thickBot="1" x14ac:dyDescent="0.3">
      <c r="B11" s="3846" t="s">
        <v>265</v>
      </c>
      <c r="C11" s="3848" t="s">
        <v>266</v>
      </c>
      <c r="D11" s="3849"/>
      <c r="E11" s="3849"/>
      <c r="F11" s="3850"/>
      <c r="G11" s="3667" t="s">
        <v>267</v>
      </c>
      <c r="H11" s="3668"/>
      <c r="I11" s="3669"/>
      <c r="J11" s="1246"/>
    </row>
    <row r="12" spans="2:11" ht="22.5" x14ac:dyDescent="0.25">
      <c r="B12" s="3847"/>
      <c r="C12" s="3851"/>
      <c r="D12" s="3852"/>
      <c r="E12" s="3852"/>
      <c r="F12" s="3853"/>
      <c r="G12" s="2212" t="s">
        <v>194</v>
      </c>
      <c r="H12" s="2213" t="s">
        <v>370</v>
      </c>
      <c r="I12" s="2213" t="s">
        <v>2086</v>
      </c>
      <c r="J12" s="1246"/>
    </row>
    <row r="13" spans="2:11" s="92" customFormat="1" x14ac:dyDescent="0.25">
      <c r="B13" s="2741">
        <v>421301</v>
      </c>
      <c r="C13" s="2742" t="s">
        <v>2299</v>
      </c>
      <c r="D13" s="2743"/>
      <c r="E13" s="2743"/>
      <c r="F13" s="2744"/>
      <c r="G13" s="2745"/>
      <c r="H13" s="2745"/>
      <c r="I13" s="2746"/>
    </row>
    <row r="14" spans="2:11" x14ac:dyDescent="0.25">
      <c r="B14" s="2225">
        <v>1</v>
      </c>
      <c r="C14" s="3854" t="s">
        <v>2414</v>
      </c>
      <c r="D14" s="3855"/>
      <c r="E14" s="3855"/>
      <c r="F14" s="3856"/>
      <c r="G14" s="2227">
        <v>5300000</v>
      </c>
      <c r="H14" s="2227">
        <v>797205.95</v>
      </c>
      <c r="I14" s="2227"/>
      <c r="J14" s="1246"/>
      <c r="K14" t="s">
        <v>531</v>
      </c>
    </row>
    <row r="15" spans="2:11" x14ac:dyDescent="0.25">
      <c r="B15" s="2225">
        <v>2</v>
      </c>
      <c r="C15" s="3854" t="s">
        <v>2563</v>
      </c>
      <c r="D15" s="3855"/>
      <c r="E15" s="3855"/>
      <c r="F15" s="3856"/>
      <c r="G15" s="2227">
        <v>1980000</v>
      </c>
      <c r="H15" s="2227">
        <v>889141.2</v>
      </c>
      <c r="I15" s="2226"/>
      <c r="J15" s="1246"/>
    </row>
    <row r="16" spans="2:11" x14ac:dyDescent="0.25">
      <c r="B16" s="2226"/>
      <c r="C16" s="3857"/>
      <c r="D16" s="3858"/>
      <c r="E16" s="3858"/>
      <c r="F16" s="3859"/>
      <c r="G16" s="2226"/>
      <c r="H16" s="2226"/>
      <c r="I16" s="2226"/>
      <c r="J16" s="1246"/>
    </row>
    <row r="17" spans="2:10" x14ac:dyDescent="0.25">
      <c r="B17" s="2226"/>
      <c r="C17" s="3857"/>
      <c r="D17" s="3858"/>
      <c r="E17" s="3858"/>
      <c r="F17" s="3859"/>
      <c r="G17" s="2226"/>
      <c r="H17" s="2226"/>
      <c r="I17" s="2226"/>
      <c r="J17" s="1246"/>
    </row>
    <row r="18" spans="2:10" x14ac:dyDescent="0.25">
      <c r="B18" s="2226"/>
      <c r="C18" s="3857"/>
      <c r="D18" s="3858"/>
      <c r="E18" s="3858"/>
      <c r="F18" s="3859"/>
      <c r="G18" s="2226"/>
      <c r="H18" s="2226"/>
      <c r="I18" s="2226"/>
      <c r="J18" s="1246"/>
    </row>
    <row r="19" spans="2:10" x14ac:dyDescent="0.25">
      <c r="B19" s="2226"/>
      <c r="C19" s="3857"/>
      <c r="D19" s="3858"/>
      <c r="E19" s="3858"/>
      <c r="F19" s="3859"/>
      <c r="G19" s="2226"/>
      <c r="H19" s="2226"/>
      <c r="I19" s="2226"/>
      <c r="J19" s="1246"/>
    </row>
    <row r="20" spans="2:10" x14ac:dyDescent="0.25">
      <c r="B20" s="2226"/>
      <c r="C20" s="3857"/>
      <c r="D20" s="3858"/>
      <c r="E20" s="3858"/>
      <c r="F20" s="3859"/>
      <c r="G20" s="2226"/>
      <c r="H20" s="2226"/>
      <c r="I20" s="2226"/>
      <c r="J20" s="1246"/>
    </row>
    <row r="21" spans="2:10" x14ac:dyDescent="0.25">
      <c r="B21" s="2226"/>
      <c r="C21" s="3857"/>
      <c r="D21" s="3858"/>
      <c r="E21" s="3858"/>
      <c r="F21" s="3859"/>
      <c r="G21" s="2226"/>
      <c r="H21" s="2226"/>
      <c r="I21" s="2226"/>
      <c r="J21" s="1246"/>
    </row>
    <row r="22" spans="2:10" x14ac:dyDescent="0.25">
      <c r="B22" s="2226"/>
      <c r="C22" s="3857"/>
      <c r="D22" s="3858"/>
      <c r="E22" s="3858"/>
      <c r="F22" s="3859"/>
      <c r="G22" s="2226"/>
      <c r="H22" s="2226"/>
      <c r="I22" s="2226"/>
      <c r="J22" s="1246"/>
    </row>
    <row r="23" spans="2:10" x14ac:dyDescent="0.25">
      <c r="B23" s="2226"/>
      <c r="C23" s="3857"/>
      <c r="D23" s="3858"/>
      <c r="E23" s="3858"/>
      <c r="F23" s="3859"/>
      <c r="G23" s="2226"/>
      <c r="H23" s="2226"/>
      <c r="I23" s="2226"/>
      <c r="J23" s="1246"/>
    </row>
    <row r="24" spans="2:10" x14ac:dyDescent="0.25">
      <c r="B24" s="2226"/>
      <c r="C24" s="3857"/>
      <c r="D24" s="3858"/>
      <c r="E24" s="3858"/>
      <c r="F24" s="3859"/>
      <c r="G24" s="2226"/>
      <c r="H24" s="2226"/>
      <c r="I24" s="2226"/>
      <c r="J24" s="1246"/>
    </row>
    <row r="25" spans="2:10" x14ac:dyDescent="0.25">
      <c r="B25" s="2226"/>
      <c r="C25" s="3857"/>
      <c r="D25" s="3858"/>
      <c r="E25" s="3858"/>
      <c r="F25" s="3859"/>
      <c r="G25" s="2226"/>
      <c r="H25" s="2226"/>
      <c r="I25" s="2226"/>
      <c r="J25" s="1246"/>
    </row>
    <row r="26" spans="2:10" x14ac:dyDescent="0.25">
      <c r="B26" s="2226"/>
      <c r="C26" s="3857"/>
      <c r="D26" s="3858"/>
      <c r="E26" s="3858"/>
      <c r="F26" s="3859"/>
      <c r="G26" s="2226"/>
      <c r="H26" s="2226"/>
      <c r="I26" s="2226"/>
      <c r="J26" s="1246"/>
    </row>
    <row r="27" spans="2:10" x14ac:dyDescent="0.25">
      <c r="B27" s="2226"/>
      <c r="C27" s="3857"/>
      <c r="D27" s="3858"/>
      <c r="E27" s="3858"/>
      <c r="F27" s="3859"/>
      <c r="G27" s="2226"/>
      <c r="H27" s="2226"/>
      <c r="I27" s="2226"/>
      <c r="J27" s="1246"/>
    </row>
    <row r="28" spans="2:10" x14ac:dyDescent="0.25">
      <c r="B28" s="2226"/>
      <c r="C28" s="3857"/>
      <c r="D28" s="3858"/>
      <c r="E28" s="3858"/>
      <c r="F28" s="3859"/>
      <c r="G28" s="2226"/>
      <c r="H28" s="2226"/>
      <c r="I28" s="2226"/>
      <c r="J28" s="1246"/>
    </row>
    <row r="29" spans="2:10" x14ac:dyDescent="0.25">
      <c r="B29" s="2226"/>
      <c r="C29" s="3857"/>
      <c r="D29" s="3858"/>
      <c r="E29" s="3858"/>
      <c r="F29" s="3859"/>
      <c r="G29" s="2226"/>
      <c r="H29" s="2226"/>
      <c r="I29" s="2226"/>
      <c r="J29" s="1246"/>
    </row>
    <row r="30" spans="2:10" x14ac:dyDescent="0.25">
      <c r="B30" s="2226"/>
      <c r="C30" s="3857"/>
      <c r="D30" s="3858"/>
      <c r="E30" s="3858"/>
      <c r="F30" s="3859"/>
      <c r="G30" s="2226"/>
      <c r="H30" s="2226"/>
      <c r="I30" s="2226"/>
      <c r="J30" s="1246"/>
    </row>
    <row r="31" spans="2:10" x14ac:dyDescent="0.25">
      <c r="B31" s="2226"/>
      <c r="C31" s="3857"/>
      <c r="D31" s="3858"/>
      <c r="E31" s="3858"/>
      <c r="F31" s="3859"/>
      <c r="G31" s="2226"/>
      <c r="H31" s="2226"/>
      <c r="I31" s="2226"/>
      <c r="J31" s="1246"/>
    </row>
    <row r="32" spans="2:10" ht="15.75" thickBot="1" x14ac:dyDescent="0.3">
      <c r="B32" s="3860" t="s">
        <v>99</v>
      </c>
      <c r="C32" s="3861"/>
      <c r="D32" s="3861"/>
      <c r="E32" s="3861"/>
      <c r="F32" s="3862"/>
      <c r="G32" s="2214">
        <f>SUM(G14:G31)</f>
        <v>7280000</v>
      </c>
      <c r="H32" s="2215">
        <f>SUM(H14:H31)</f>
        <v>1686347.15</v>
      </c>
      <c r="I32" s="2216"/>
      <c r="J32" s="1246"/>
    </row>
    <row r="33" spans="2:10" x14ac:dyDescent="0.25">
      <c r="B33" s="2217"/>
      <c r="C33" s="2205"/>
      <c r="D33" s="2205"/>
      <c r="E33" s="2205"/>
      <c r="F33" s="2205"/>
      <c r="G33" s="2205"/>
      <c r="H33" s="2205"/>
      <c r="I33" s="2205"/>
      <c r="J33" s="1246"/>
    </row>
    <row r="34" spans="2:10" x14ac:dyDescent="0.25">
      <c r="B34" s="1246"/>
      <c r="C34" s="1246"/>
      <c r="D34" s="1246"/>
      <c r="E34" s="1246"/>
      <c r="F34" s="1246"/>
      <c r="G34" s="1246"/>
      <c r="H34" s="1246"/>
      <c r="I34" s="1246">
        <v>95</v>
      </c>
      <c r="J34" s="1246"/>
    </row>
  </sheetData>
  <mergeCells count="28">
    <mergeCell ref="C28:F28"/>
    <mergeCell ref="C29:F29"/>
    <mergeCell ref="C30:F30"/>
    <mergeCell ref="C31:F31"/>
    <mergeCell ref="B32:F32"/>
    <mergeCell ref="C27:F27"/>
    <mergeCell ref="C16:F16"/>
    <mergeCell ref="C17:F17"/>
    <mergeCell ref="C18:F18"/>
    <mergeCell ref="C19:F19"/>
    <mergeCell ref="C20:F20"/>
    <mergeCell ref="C21:F21"/>
    <mergeCell ref="C22:F22"/>
    <mergeCell ref="C23:F23"/>
    <mergeCell ref="C24:F24"/>
    <mergeCell ref="C25:F25"/>
    <mergeCell ref="C26:F26"/>
    <mergeCell ref="B11:B12"/>
    <mergeCell ref="C11:F12"/>
    <mergeCell ref="G11:I11"/>
    <mergeCell ref="C14:F14"/>
    <mergeCell ref="C15:F15"/>
    <mergeCell ref="G9:I9"/>
    <mergeCell ref="C1:I1"/>
    <mergeCell ref="C2:I2"/>
    <mergeCell ref="C3:I3"/>
    <mergeCell ref="C4:I4"/>
    <mergeCell ref="G8:I8"/>
  </mergeCells>
  <pageMargins left="0.7" right="0.7" top="0.75" bottom="0.75" header="0.3" footer="0.3"/>
  <pageSetup paperSize="5" scale="99" fitToWidth="0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J31"/>
  <sheetViews>
    <sheetView zoomScale="110" zoomScaleNormal="110" workbookViewId="0">
      <selection activeCell="I17" sqref="I17:I18"/>
    </sheetView>
  </sheetViews>
  <sheetFormatPr baseColWidth="10" defaultRowHeight="15" x14ac:dyDescent="0.25"/>
  <cols>
    <col min="1" max="1" width="11.42578125" style="1246"/>
    <col min="2" max="2" width="9.28515625" customWidth="1"/>
    <col min="5" max="5" width="13.42578125" customWidth="1"/>
    <col min="6" max="6" width="8.7109375" customWidth="1"/>
    <col min="7" max="7" width="10.28515625" customWidth="1"/>
    <col min="8" max="8" width="16.28515625" customWidth="1"/>
    <col min="9" max="9" width="16.7109375" customWidth="1"/>
  </cols>
  <sheetData>
    <row r="1" spans="2:10" x14ac:dyDescent="0.25">
      <c r="B1" s="231" t="s">
        <v>256</v>
      </c>
      <c r="C1" s="3483" t="s">
        <v>74</v>
      </c>
      <c r="D1" s="3483"/>
      <c r="E1" s="3483"/>
      <c r="F1" s="3483"/>
      <c r="G1" s="3483"/>
      <c r="H1" s="3483"/>
      <c r="I1" s="3483"/>
      <c r="J1" s="1"/>
    </row>
    <row r="2" spans="2:10" x14ac:dyDescent="0.25">
      <c r="C2" s="3483" t="s">
        <v>0</v>
      </c>
      <c r="D2" s="3483"/>
      <c r="E2" s="3483"/>
      <c r="F2" s="3483"/>
      <c r="G2" s="3483"/>
      <c r="H2" s="3483"/>
      <c r="I2" s="3483"/>
      <c r="J2" s="1"/>
    </row>
    <row r="3" spans="2:10" x14ac:dyDescent="0.25">
      <c r="C3" s="3483" t="s">
        <v>255</v>
      </c>
      <c r="D3" s="3483"/>
      <c r="E3" s="3483"/>
      <c r="F3" s="3483"/>
      <c r="G3" s="3483"/>
      <c r="H3" s="3483"/>
      <c r="I3" s="3483"/>
      <c r="J3" s="1"/>
    </row>
    <row r="4" spans="2:10" x14ac:dyDescent="0.25">
      <c r="C4" s="3483" t="s">
        <v>2458</v>
      </c>
      <c r="D4" s="3483"/>
      <c r="E4" s="3483"/>
      <c r="F4" s="3483"/>
      <c r="G4" s="3483"/>
      <c r="H4" s="3483"/>
      <c r="I4" s="3483"/>
      <c r="J4" s="1"/>
    </row>
    <row r="5" spans="2:10" ht="15.75" thickBot="1" x14ac:dyDescent="0.3">
      <c r="B5" s="1293"/>
      <c r="C5" s="92"/>
      <c r="D5" s="1293"/>
      <c r="I5" s="1293"/>
    </row>
    <row r="6" spans="2:10" ht="15.75" thickBot="1" x14ac:dyDescent="0.3">
      <c r="B6" s="467" t="s">
        <v>365</v>
      </c>
      <c r="C6" s="232">
        <v>7122</v>
      </c>
      <c r="D6" s="234"/>
      <c r="E6" s="184" t="s">
        <v>1815</v>
      </c>
      <c r="F6" s="466" t="s">
        <v>367</v>
      </c>
      <c r="G6" s="184"/>
      <c r="H6" s="466"/>
      <c r="I6" s="467"/>
      <c r="J6" s="1288"/>
    </row>
    <row r="7" spans="2:10" ht="15.75" thickBot="1" x14ac:dyDescent="0.3">
      <c r="B7" s="466" t="s">
        <v>368</v>
      </c>
      <c r="C7" s="92"/>
      <c r="D7" s="466" t="s">
        <v>1401</v>
      </c>
      <c r="E7" s="466"/>
      <c r="F7" s="1313"/>
      <c r="G7" s="466"/>
      <c r="H7" s="1266"/>
      <c r="I7" s="1247"/>
      <c r="J7" s="1288"/>
    </row>
    <row r="8" spans="2:10" ht="15.75" thickBot="1" x14ac:dyDescent="0.3">
      <c r="B8" s="92" t="s">
        <v>76</v>
      </c>
      <c r="C8" s="232">
        <v>12</v>
      </c>
      <c r="E8" s="466" t="s">
        <v>369</v>
      </c>
      <c r="F8" s="1386"/>
      <c r="G8" s="466" t="s">
        <v>33</v>
      </c>
      <c r="H8" s="466"/>
      <c r="I8" s="1312"/>
      <c r="J8" s="1288"/>
    </row>
    <row r="9" spans="2:10" ht="15.75" thickBot="1" x14ac:dyDescent="0.3">
      <c r="B9" s="467" t="s">
        <v>45</v>
      </c>
      <c r="C9" s="92"/>
      <c r="D9" s="95">
        <v>421101</v>
      </c>
      <c r="E9" s="178" t="s">
        <v>369</v>
      </c>
      <c r="F9" s="1313"/>
      <c r="G9" s="1313" t="s">
        <v>405</v>
      </c>
      <c r="H9" s="1293"/>
      <c r="I9" s="1295"/>
    </row>
    <row r="10" spans="2:10" ht="15.75" thickBot="1" x14ac:dyDescent="0.3">
      <c r="C10" s="1320"/>
      <c r="I10" s="1295"/>
    </row>
    <row r="11" spans="2:10" ht="15.75" thickBot="1" x14ac:dyDescent="0.3">
      <c r="B11" s="3522" t="s">
        <v>265</v>
      </c>
      <c r="C11" s="3524" t="s">
        <v>266</v>
      </c>
      <c r="D11" s="3525"/>
      <c r="E11" s="3525"/>
      <c r="F11" s="3526"/>
      <c r="G11" s="3009" t="s">
        <v>267</v>
      </c>
      <c r="H11" s="3010"/>
      <c r="I11" s="3011"/>
    </row>
    <row r="12" spans="2:10" ht="30.75" thickBot="1" x14ac:dyDescent="0.3">
      <c r="B12" s="3873"/>
      <c r="C12" s="3701"/>
      <c r="D12" s="3071"/>
      <c r="E12" s="3071"/>
      <c r="F12" s="3702"/>
      <c r="G12" s="797" t="s">
        <v>194</v>
      </c>
      <c r="H12" s="240" t="s">
        <v>370</v>
      </c>
      <c r="I12" s="240" t="s">
        <v>2087</v>
      </c>
    </row>
    <row r="13" spans="2:10" x14ac:dyDescent="0.25">
      <c r="B13" s="3818">
        <v>421101</v>
      </c>
      <c r="C13" s="3881" t="s">
        <v>406</v>
      </c>
      <c r="D13" s="3882"/>
      <c r="E13" s="3882"/>
      <c r="F13" s="3883"/>
      <c r="G13" s="3871"/>
      <c r="H13" s="3863">
        <v>84000</v>
      </c>
      <c r="I13" s="3863">
        <v>84000</v>
      </c>
      <c r="J13" s="1288"/>
    </row>
    <row r="14" spans="2:10" ht="15.75" thickBot="1" x14ac:dyDescent="0.3">
      <c r="B14" s="3819"/>
      <c r="C14" s="3878" t="s">
        <v>1816</v>
      </c>
      <c r="D14" s="3879"/>
      <c r="E14" s="3879"/>
      <c r="F14" s="3880"/>
      <c r="G14" s="3872"/>
      <c r="H14" s="3864"/>
      <c r="I14" s="3864"/>
      <c r="J14" s="1288"/>
    </row>
    <row r="15" spans="2:10" ht="15.75" thickBot="1" x14ac:dyDescent="0.3">
      <c r="B15" s="3874">
        <v>421101</v>
      </c>
      <c r="C15" s="3875" t="s">
        <v>407</v>
      </c>
      <c r="D15" s="3876"/>
      <c r="E15" s="3876"/>
      <c r="F15" s="3877"/>
      <c r="G15" s="3869"/>
      <c r="H15" s="3865">
        <v>1752539.55</v>
      </c>
      <c r="I15" s="3865">
        <v>1752539.65</v>
      </c>
    </row>
    <row r="16" spans="2:10" ht="15.75" thickBot="1" x14ac:dyDescent="0.3">
      <c r="B16" s="3874"/>
      <c r="C16" s="3508"/>
      <c r="D16" s="3509"/>
      <c r="E16" s="3509"/>
      <c r="F16" s="3868"/>
      <c r="G16" s="3870"/>
      <c r="H16" s="3864"/>
      <c r="I16" s="3865"/>
    </row>
    <row r="17" spans="2:10" ht="15.75" thickBot="1" x14ac:dyDescent="0.3">
      <c r="B17" s="1893"/>
      <c r="C17" s="3225"/>
      <c r="D17" s="3226"/>
      <c r="E17" s="3226"/>
      <c r="F17" s="3227"/>
      <c r="G17" s="3869"/>
      <c r="H17" s="3863"/>
      <c r="I17" s="3866"/>
      <c r="J17" s="1288"/>
    </row>
    <row r="18" spans="2:10" ht="15.75" thickBot="1" x14ac:dyDescent="0.3">
      <c r="B18" s="1894"/>
      <c r="C18" s="3260"/>
      <c r="D18" s="3212"/>
      <c r="E18" s="3212"/>
      <c r="F18" s="3240"/>
      <c r="G18" s="3870"/>
      <c r="H18" s="3712"/>
      <c r="I18" s="3867"/>
      <c r="J18" s="1288"/>
    </row>
    <row r="19" spans="2:10" ht="15.75" thickBot="1" x14ac:dyDescent="0.3">
      <c r="B19" s="1123"/>
      <c r="C19" s="3551"/>
      <c r="D19" s="3385"/>
      <c r="E19" s="3385"/>
      <c r="F19" s="3386"/>
      <c r="G19" s="1123"/>
      <c r="H19" s="125"/>
      <c r="I19" s="1123"/>
    </row>
    <row r="20" spans="2:10" ht="15.75" thickBot="1" x14ac:dyDescent="0.3">
      <c r="B20" s="47"/>
      <c r="C20" s="3551"/>
      <c r="D20" s="3385"/>
      <c r="E20" s="3385"/>
      <c r="F20" s="3386"/>
      <c r="G20" s="47"/>
      <c r="H20" s="1304"/>
      <c r="I20" s="1279"/>
      <c r="J20" s="1288"/>
    </row>
    <row r="21" spans="2:10" ht="15.75" thickBot="1" x14ac:dyDescent="0.3">
      <c r="B21" s="47"/>
      <c r="C21" s="3551"/>
      <c r="D21" s="3385"/>
      <c r="E21" s="3385"/>
      <c r="F21" s="3386"/>
      <c r="G21" s="47"/>
      <c r="H21" s="1304"/>
      <c r="I21" s="1279"/>
      <c r="J21" s="1288"/>
    </row>
    <row r="22" spans="2:10" ht="15.75" thickBot="1" x14ac:dyDescent="0.3">
      <c r="B22" s="47"/>
      <c r="C22" s="3551"/>
      <c r="D22" s="3385"/>
      <c r="E22" s="3385"/>
      <c r="F22" s="3386"/>
      <c r="G22" s="47"/>
      <c r="H22" s="1304"/>
      <c r="I22" s="1279"/>
      <c r="J22" s="1288"/>
    </row>
    <row r="23" spans="2:10" ht="15.75" thickBot="1" x14ac:dyDescent="0.3">
      <c r="B23" s="47"/>
      <c r="C23" s="3551"/>
      <c r="D23" s="3385"/>
      <c r="E23" s="3385"/>
      <c r="F23" s="3386"/>
      <c r="G23" s="47"/>
      <c r="H23" s="1304"/>
      <c r="I23" s="1279"/>
      <c r="J23" s="1288"/>
    </row>
    <row r="24" spans="2:10" ht="15.75" thickBot="1" x14ac:dyDescent="0.3">
      <c r="B24" s="47"/>
      <c r="C24" s="3551"/>
      <c r="D24" s="3385"/>
      <c r="E24" s="3385"/>
      <c r="F24" s="3386"/>
      <c r="G24" s="47"/>
      <c r="H24" s="1304"/>
      <c r="I24" s="1279"/>
      <c r="J24" s="1288"/>
    </row>
    <row r="25" spans="2:10" ht="15.75" thickBot="1" x14ac:dyDescent="0.3">
      <c r="B25" s="141"/>
      <c r="C25" s="3551"/>
      <c r="D25" s="3385"/>
      <c r="E25" s="3385"/>
      <c r="F25" s="3386"/>
      <c r="G25" s="141"/>
      <c r="H25" s="105"/>
      <c r="I25" s="1283"/>
      <c r="J25" s="1288"/>
    </row>
    <row r="26" spans="2:10" ht="15.75" thickBot="1" x14ac:dyDescent="0.3">
      <c r="B26" s="3519" t="s">
        <v>99</v>
      </c>
      <c r="C26" s="3634"/>
      <c r="D26" s="3634"/>
      <c r="E26" s="3634"/>
      <c r="F26" s="3635"/>
      <c r="G26" s="94"/>
      <c r="H26" s="238">
        <f>SUM(H13:H25)</f>
        <v>1836539.55</v>
      </c>
      <c r="I26" s="238">
        <f>SUM(I13:I25)</f>
        <v>1836539.65</v>
      </c>
    </row>
    <row r="27" spans="2:10" x14ac:dyDescent="0.25">
      <c r="B27" s="2"/>
    </row>
    <row r="28" spans="2:10" x14ac:dyDescent="0.25">
      <c r="C28" s="4"/>
      <c r="D28" s="4"/>
      <c r="F28" s="4"/>
      <c r="H28" s="4"/>
    </row>
    <row r="29" spans="2:10" x14ac:dyDescent="0.25">
      <c r="C29" s="3447" t="s">
        <v>371</v>
      </c>
      <c r="D29" s="3447"/>
      <c r="F29" s="239" t="s">
        <v>372</v>
      </c>
      <c r="H29" s="239" t="s">
        <v>373</v>
      </c>
    </row>
    <row r="31" spans="2:10" x14ac:dyDescent="0.25">
      <c r="I31">
        <v>96</v>
      </c>
    </row>
  </sheetData>
  <mergeCells count="33">
    <mergeCell ref="B26:F26"/>
    <mergeCell ref="C29:D29"/>
    <mergeCell ref="B13:B14"/>
    <mergeCell ref="B15:B16"/>
    <mergeCell ref="C17:F17"/>
    <mergeCell ref="C15:F15"/>
    <mergeCell ref="C14:F14"/>
    <mergeCell ref="C13:F13"/>
    <mergeCell ref="C19:F19"/>
    <mergeCell ref="C20:F20"/>
    <mergeCell ref="C21:F21"/>
    <mergeCell ref="C22:F22"/>
    <mergeCell ref="C23:F23"/>
    <mergeCell ref="C24:F24"/>
    <mergeCell ref="C25:F25"/>
    <mergeCell ref="C1:I1"/>
    <mergeCell ref="C2:I2"/>
    <mergeCell ref="C3:I3"/>
    <mergeCell ref="C4:I4"/>
    <mergeCell ref="B11:B12"/>
    <mergeCell ref="C11:F12"/>
    <mergeCell ref="G11:I11"/>
    <mergeCell ref="I13:I14"/>
    <mergeCell ref="I15:I16"/>
    <mergeCell ref="I17:I18"/>
    <mergeCell ref="C16:F16"/>
    <mergeCell ref="H13:H14"/>
    <mergeCell ref="H15:H16"/>
    <mergeCell ref="H17:H18"/>
    <mergeCell ref="G15:G16"/>
    <mergeCell ref="G17:G18"/>
    <mergeCell ref="G13:G14"/>
    <mergeCell ref="C18:F18"/>
  </mergeCells>
  <pageMargins left="0.25" right="0.25" top="0.75" bottom="0.75" header="0.3" footer="0.3"/>
  <pageSetup paperSize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Q34"/>
  <sheetViews>
    <sheetView zoomScale="80" zoomScaleNormal="80" workbookViewId="0">
      <selection activeCell="M36" sqref="M36"/>
    </sheetView>
  </sheetViews>
  <sheetFormatPr baseColWidth="10" defaultRowHeight="15" x14ac:dyDescent="0.25"/>
  <cols>
    <col min="1" max="1" width="6.5703125" style="1246" customWidth="1"/>
    <col min="2" max="2" width="10.7109375" customWidth="1"/>
    <col min="3" max="7" width="8.5703125" customWidth="1"/>
    <col min="9" max="9" width="18.42578125" customWidth="1"/>
    <col min="10" max="10" width="26.42578125" customWidth="1"/>
    <col min="11" max="11" width="9.7109375" customWidth="1"/>
    <col min="12" max="12" width="7" customWidth="1"/>
    <col min="13" max="13" width="10.7109375" customWidth="1"/>
    <col min="14" max="14" width="14.28515625" customWidth="1"/>
    <col min="16" max="16" width="12.7109375" customWidth="1"/>
  </cols>
  <sheetData>
    <row r="1" spans="2:17" s="1246" customFormat="1" ht="15.75" thickBot="1" x14ac:dyDescent="0.3"/>
    <row r="2" spans="2:17" ht="18.75" x14ac:dyDescent="0.3">
      <c r="B2" s="3126" t="s">
        <v>2</v>
      </c>
      <c r="C2" s="3127"/>
      <c r="D2" s="3127"/>
      <c r="E2" s="3127"/>
      <c r="F2" s="3127"/>
      <c r="G2" s="3127"/>
      <c r="H2" s="3127"/>
      <c r="I2" s="3127"/>
      <c r="J2" s="3127"/>
      <c r="K2" s="3127"/>
      <c r="L2" s="3127"/>
      <c r="M2" s="3127"/>
      <c r="N2" s="3127"/>
      <c r="O2" s="3127"/>
      <c r="P2" s="3128"/>
    </row>
    <row r="3" spans="2:17" ht="15.75" x14ac:dyDescent="0.25">
      <c r="B3" s="3030" t="s">
        <v>1839</v>
      </c>
      <c r="C3" s="3031"/>
      <c r="D3" s="3031"/>
      <c r="E3" s="3031"/>
      <c r="F3" s="3031"/>
      <c r="G3" s="3031"/>
      <c r="H3" s="3031"/>
      <c r="I3" s="3031"/>
      <c r="J3" s="3031"/>
      <c r="K3" s="3031"/>
      <c r="L3" s="3031"/>
      <c r="M3" s="3031"/>
      <c r="N3" s="3031"/>
      <c r="O3" s="3031"/>
      <c r="P3" s="3032"/>
    </row>
    <row r="4" spans="2:17" ht="15.75" x14ac:dyDescent="0.25">
      <c r="B4" s="3033" t="s">
        <v>0</v>
      </c>
      <c r="C4" s="3034"/>
      <c r="D4" s="3034"/>
      <c r="E4" s="3034"/>
      <c r="F4" s="3034"/>
      <c r="G4" s="3034"/>
      <c r="H4" s="3034"/>
      <c r="I4" s="3034"/>
      <c r="J4" s="3034"/>
      <c r="K4" s="3034"/>
      <c r="L4" s="3034"/>
      <c r="M4" s="3034"/>
      <c r="N4" s="3034"/>
      <c r="O4" s="3034"/>
      <c r="P4" s="3035"/>
    </row>
    <row r="5" spans="2:17" ht="15.75" x14ac:dyDescent="0.25">
      <c r="B5" s="3129" t="s">
        <v>3</v>
      </c>
      <c r="C5" s="3130"/>
      <c r="D5" s="3130"/>
      <c r="E5" s="3130"/>
      <c r="F5" s="3130"/>
      <c r="G5" s="3130"/>
      <c r="H5" s="3130"/>
      <c r="I5" s="3130"/>
      <c r="J5" s="3130"/>
      <c r="K5" s="3130"/>
      <c r="L5" s="3130"/>
      <c r="M5" s="3130"/>
      <c r="N5" s="3130"/>
      <c r="O5" s="3130"/>
      <c r="P5" s="3153"/>
    </row>
    <row r="6" spans="2:17" x14ac:dyDescent="0.25">
      <c r="B6" s="151" t="s">
        <v>1435</v>
      </c>
      <c r="C6" s="938"/>
      <c r="D6" s="938"/>
      <c r="E6" s="938"/>
      <c r="F6" s="940"/>
      <c r="G6" s="940"/>
      <c r="H6" s="938"/>
      <c r="I6" s="938"/>
      <c r="J6" s="938"/>
      <c r="K6" s="938"/>
      <c r="L6" s="938"/>
      <c r="M6" s="938"/>
      <c r="N6" s="943"/>
      <c r="O6" s="3131" t="s">
        <v>2454</v>
      </c>
      <c r="P6" s="3131"/>
      <c r="Q6" s="1288"/>
    </row>
    <row r="7" spans="2:17" x14ac:dyDescent="0.25">
      <c r="B7" s="1288"/>
      <c r="C7" s="936"/>
      <c r="D7" s="936"/>
      <c r="E7" s="936"/>
      <c r="F7" s="941"/>
      <c r="G7" s="941"/>
      <c r="H7" s="936"/>
      <c r="I7" s="936"/>
      <c r="J7" s="936"/>
      <c r="K7" s="936"/>
      <c r="L7" s="936"/>
      <c r="M7" s="936"/>
      <c r="N7" s="944"/>
      <c r="O7" s="945"/>
      <c r="P7" s="1266" t="s">
        <v>1436</v>
      </c>
      <c r="Q7" s="1288"/>
    </row>
    <row r="8" spans="2:17" x14ac:dyDescent="0.25">
      <c r="B8" s="3038" t="s">
        <v>1460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1288"/>
    </row>
    <row r="9" spans="2:17" x14ac:dyDescent="0.25">
      <c r="B9" s="1915" t="s">
        <v>4</v>
      </c>
      <c r="C9" s="939">
        <v>7122</v>
      </c>
      <c r="D9" s="936"/>
      <c r="E9" s="936"/>
      <c r="F9" s="3000"/>
      <c r="G9" s="3000"/>
      <c r="H9" s="3000"/>
      <c r="I9" s="3000"/>
      <c r="J9" s="3000"/>
      <c r="K9" s="946"/>
      <c r="L9" s="946"/>
      <c r="M9" s="946"/>
      <c r="N9" s="946"/>
      <c r="O9" s="946"/>
      <c r="P9" s="1905"/>
      <c r="Q9" s="1288"/>
    </row>
    <row r="10" spans="2:17" x14ac:dyDescent="0.25">
      <c r="B10" s="1150"/>
      <c r="C10" s="937"/>
      <c r="D10" s="937"/>
      <c r="E10" s="937"/>
      <c r="F10" s="942"/>
      <c r="G10" s="942"/>
      <c r="H10" s="937"/>
      <c r="I10" s="937"/>
      <c r="J10" s="3132" t="s">
        <v>1439</v>
      </c>
      <c r="K10" s="3132"/>
      <c r="L10" s="3132"/>
      <c r="M10" s="3132"/>
      <c r="N10" s="3132"/>
      <c r="O10" s="3132"/>
      <c r="P10" s="3152"/>
    </row>
    <row r="11" spans="2:17" x14ac:dyDescent="0.25">
      <c r="B11" s="3133" t="s">
        <v>1461</v>
      </c>
      <c r="C11" s="3091"/>
      <c r="D11" s="3091"/>
      <c r="E11" s="3091"/>
      <c r="F11" s="3091"/>
      <c r="G11" s="3092"/>
      <c r="H11" s="3134" t="s">
        <v>1516</v>
      </c>
      <c r="I11" s="3135"/>
      <c r="J11" s="3136"/>
      <c r="K11" s="3137" t="s">
        <v>7</v>
      </c>
      <c r="L11" s="3138" t="s">
        <v>678</v>
      </c>
      <c r="M11" s="3139" t="s">
        <v>14</v>
      </c>
      <c r="N11" s="3140" t="s">
        <v>1441</v>
      </c>
      <c r="O11" s="3141" t="s">
        <v>1464</v>
      </c>
      <c r="P11" s="3143" t="s">
        <v>8</v>
      </c>
      <c r="Q11" s="1288"/>
    </row>
    <row r="12" spans="2:17" ht="71.45" customHeight="1" x14ac:dyDescent="0.25">
      <c r="B12" s="1916" t="s">
        <v>1480</v>
      </c>
      <c r="C12" s="953" t="s">
        <v>1481</v>
      </c>
      <c r="D12" s="953" t="s">
        <v>1482</v>
      </c>
      <c r="E12" s="954" t="s">
        <v>1483</v>
      </c>
      <c r="F12" s="955" t="s">
        <v>1484</v>
      </c>
      <c r="G12" s="965" t="s">
        <v>1499</v>
      </c>
      <c r="H12" s="3073"/>
      <c r="I12" s="3074"/>
      <c r="J12" s="3075"/>
      <c r="K12" s="3123"/>
      <c r="L12" s="3094"/>
      <c r="M12" s="3099"/>
      <c r="N12" s="3081"/>
      <c r="O12" s="3142"/>
      <c r="P12" s="3144"/>
      <c r="Q12" s="1288"/>
    </row>
    <row r="13" spans="2:17" x14ac:dyDescent="0.25">
      <c r="B13" s="3133">
        <v>1</v>
      </c>
      <c r="C13" s="3091"/>
      <c r="D13" s="3091"/>
      <c r="E13" s="3091"/>
      <c r="F13" s="3092"/>
      <c r="G13" s="951"/>
      <c r="H13" s="3145">
        <v>2</v>
      </c>
      <c r="I13" s="3091"/>
      <c r="J13" s="3092"/>
      <c r="K13" s="947">
        <v>3</v>
      </c>
      <c r="L13" s="947">
        <v>4</v>
      </c>
      <c r="M13" s="947"/>
      <c r="N13" s="947">
        <v>5</v>
      </c>
      <c r="O13" s="948">
        <v>6</v>
      </c>
      <c r="P13" s="1414">
        <v>7</v>
      </c>
      <c r="Q13" s="1288"/>
    </row>
    <row r="14" spans="2:17" x14ac:dyDescent="0.25">
      <c r="B14" s="346">
        <v>1</v>
      </c>
      <c r="C14" s="1252">
        <v>5</v>
      </c>
      <c r="D14" s="1850">
        <v>1</v>
      </c>
      <c r="E14" s="1327" t="s">
        <v>680</v>
      </c>
      <c r="F14" s="967" t="s">
        <v>1425</v>
      </c>
      <c r="G14" s="957"/>
      <c r="H14" s="2982" t="s">
        <v>1566</v>
      </c>
      <c r="I14" s="2983"/>
      <c r="J14" s="2984"/>
      <c r="K14" s="939"/>
      <c r="L14" s="939"/>
      <c r="M14" s="939"/>
      <c r="N14" s="959"/>
      <c r="O14" s="959"/>
      <c r="P14" s="1422"/>
      <c r="Q14" s="1288"/>
    </row>
    <row r="15" spans="2:17" x14ac:dyDescent="0.25">
      <c r="B15" s="346">
        <v>1</v>
      </c>
      <c r="C15" s="1252">
        <v>5</v>
      </c>
      <c r="D15" s="1252">
        <v>1</v>
      </c>
      <c r="E15" s="1327" t="s">
        <v>680</v>
      </c>
      <c r="F15" s="1327" t="s">
        <v>1474</v>
      </c>
      <c r="G15" s="956"/>
      <c r="H15" s="2982" t="s">
        <v>1975</v>
      </c>
      <c r="I15" s="2983"/>
      <c r="J15" s="2984"/>
      <c r="K15" s="939"/>
      <c r="L15" s="939"/>
      <c r="M15" s="939"/>
      <c r="N15" s="958"/>
      <c r="O15" s="958"/>
      <c r="P15" s="1422"/>
      <c r="Q15" s="1288"/>
    </row>
    <row r="16" spans="2:17" x14ac:dyDescent="0.25">
      <c r="B16" s="346">
        <v>1</v>
      </c>
      <c r="C16" s="1252">
        <v>5</v>
      </c>
      <c r="D16" s="1252">
        <v>1</v>
      </c>
      <c r="E16" s="1336" t="s">
        <v>680</v>
      </c>
      <c r="F16" s="1059" t="s">
        <v>860</v>
      </c>
      <c r="G16" s="963"/>
      <c r="H16" s="2982" t="s">
        <v>1976</v>
      </c>
      <c r="I16" s="2983"/>
      <c r="J16" s="2984"/>
      <c r="K16" s="939"/>
      <c r="L16" s="939"/>
      <c r="M16" s="939"/>
      <c r="N16" s="958"/>
      <c r="O16" s="958"/>
      <c r="P16" s="1256"/>
      <c r="Q16" s="1288"/>
    </row>
    <row r="17" spans="2:17" x14ac:dyDescent="0.25">
      <c r="B17" s="341">
        <v>1</v>
      </c>
      <c r="C17" s="1262">
        <v>5</v>
      </c>
      <c r="D17" s="1262">
        <v>1</v>
      </c>
      <c r="E17" s="1332" t="s">
        <v>722</v>
      </c>
      <c r="F17" s="1035"/>
      <c r="G17" s="964"/>
      <c r="H17" s="2995" t="s">
        <v>1567</v>
      </c>
      <c r="I17" s="2996"/>
      <c r="J17" s="2997"/>
      <c r="K17" s="939"/>
      <c r="L17" s="939"/>
      <c r="M17" s="939"/>
      <c r="N17" s="959"/>
      <c r="O17" s="959"/>
      <c r="P17" s="1422"/>
      <c r="Q17" s="1288"/>
    </row>
    <row r="18" spans="2:17" x14ac:dyDescent="0.25">
      <c r="B18" s="346">
        <v>1</v>
      </c>
      <c r="C18" s="1252">
        <v>5</v>
      </c>
      <c r="D18" s="1252">
        <v>1</v>
      </c>
      <c r="E18" s="1336" t="s">
        <v>722</v>
      </c>
      <c r="F18" s="1336" t="s">
        <v>1487</v>
      </c>
      <c r="G18" s="966"/>
      <c r="H18" s="2982" t="s">
        <v>1568</v>
      </c>
      <c r="I18" s="2983"/>
      <c r="J18" s="2984"/>
      <c r="K18" s="947"/>
      <c r="L18" s="947"/>
      <c r="M18" s="947"/>
      <c r="N18" s="959"/>
      <c r="O18" s="959"/>
      <c r="P18" s="1422"/>
      <c r="Q18" s="1288"/>
    </row>
    <row r="19" spans="2:17" x14ac:dyDescent="0.25">
      <c r="B19" s="346">
        <v>1</v>
      </c>
      <c r="C19" s="1252">
        <v>5</v>
      </c>
      <c r="D19" s="1252">
        <v>1</v>
      </c>
      <c r="E19" s="1336" t="s">
        <v>722</v>
      </c>
      <c r="F19" s="1336" t="s">
        <v>668</v>
      </c>
      <c r="G19" s="966"/>
      <c r="H19" s="2982" t="s">
        <v>1569</v>
      </c>
      <c r="I19" s="2983"/>
      <c r="J19" s="2984"/>
      <c r="K19" s="939"/>
      <c r="L19" s="962"/>
      <c r="M19" s="962"/>
      <c r="N19" s="959"/>
      <c r="O19" s="959"/>
      <c r="P19" s="1422"/>
      <c r="Q19" s="1288"/>
    </row>
    <row r="20" spans="2:17" x14ac:dyDescent="0.25">
      <c r="B20" s="346">
        <v>1</v>
      </c>
      <c r="C20" s="1252">
        <v>5</v>
      </c>
      <c r="D20" s="1252">
        <v>1</v>
      </c>
      <c r="E20" s="1336" t="s">
        <v>722</v>
      </c>
      <c r="F20" s="1336" t="s">
        <v>1489</v>
      </c>
      <c r="G20" s="966"/>
      <c r="H20" s="2982" t="s">
        <v>1570</v>
      </c>
      <c r="I20" s="2983"/>
      <c r="J20" s="2984"/>
      <c r="K20" s="939"/>
      <c r="L20" s="939"/>
      <c r="M20" s="939"/>
      <c r="N20" s="959"/>
      <c r="O20" s="959"/>
      <c r="P20" s="1422"/>
      <c r="Q20" s="1288"/>
    </row>
    <row r="21" spans="2:17" x14ac:dyDescent="0.25">
      <c r="B21" s="346">
        <v>1</v>
      </c>
      <c r="C21" s="1252">
        <v>5</v>
      </c>
      <c r="D21" s="1252">
        <v>1</v>
      </c>
      <c r="E21" s="1336" t="s">
        <v>722</v>
      </c>
      <c r="F21" s="1336" t="s">
        <v>1491</v>
      </c>
      <c r="G21" s="966"/>
      <c r="H21" s="2982" t="s">
        <v>1571</v>
      </c>
      <c r="I21" s="2983"/>
      <c r="J21" s="2984"/>
      <c r="K21" s="961"/>
      <c r="L21" s="961"/>
      <c r="M21" s="939"/>
      <c r="N21" s="959"/>
      <c r="O21" s="959"/>
      <c r="P21" s="1422"/>
      <c r="Q21" s="1288"/>
    </row>
    <row r="22" spans="2:17" x14ac:dyDescent="0.25">
      <c r="B22" s="346">
        <v>1</v>
      </c>
      <c r="C22" s="1252">
        <v>5</v>
      </c>
      <c r="D22" s="1252">
        <v>1</v>
      </c>
      <c r="E22" s="1336" t="s">
        <v>722</v>
      </c>
      <c r="F22" s="1336" t="s">
        <v>1492</v>
      </c>
      <c r="G22" s="966"/>
      <c r="H22" s="2982" t="s">
        <v>1572</v>
      </c>
      <c r="I22" s="2983"/>
      <c r="J22" s="2984"/>
      <c r="K22" s="939"/>
      <c r="L22" s="939"/>
      <c r="M22" s="939"/>
      <c r="N22" s="949"/>
      <c r="O22" s="949"/>
      <c r="P22" s="134"/>
      <c r="Q22" s="1288"/>
    </row>
    <row r="23" spans="2:17" x14ac:dyDescent="0.25">
      <c r="B23" s="346">
        <v>1</v>
      </c>
      <c r="C23" s="1252">
        <v>5</v>
      </c>
      <c r="D23" s="1252">
        <v>1</v>
      </c>
      <c r="E23" s="1053" t="s">
        <v>722</v>
      </c>
      <c r="F23" s="1050" t="s">
        <v>1493</v>
      </c>
      <c r="G23" s="952"/>
      <c r="H23" s="2982" t="s">
        <v>1845</v>
      </c>
      <c r="I23" s="2983"/>
      <c r="J23" s="2984"/>
      <c r="K23" s="939"/>
      <c r="L23" s="939"/>
      <c r="M23" s="939"/>
      <c r="N23" s="959"/>
      <c r="O23" s="959"/>
      <c r="P23" s="1422"/>
      <c r="Q23" s="1288"/>
    </row>
    <row r="24" spans="2:17" x14ac:dyDescent="0.25">
      <c r="B24" s="346">
        <v>1</v>
      </c>
      <c r="C24" s="1252">
        <v>5</v>
      </c>
      <c r="D24" s="1252">
        <v>1</v>
      </c>
      <c r="E24" s="1336" t="s">
        <v>722</v>
      </c>
      <c r="F24" s="1050" t="s">
        <v>1494</v>
      </c>
      <c r="G24" s="952"/>
      <c r="H24" s="2982" t="s">
        <v>1846</v>
      </c>
      <c r="I24" s="2983"/>
      <c r="J24" s="2984"/>
      <c r="K24" s="939"/>
      <c r="L24" s="939"/>
      <c r="M24" s="939"/>
      <c r="N24" s="959"/>
      <c r="O24" s="959"/>
      <c r="P24" s="1422"/>
      <c r="Q24" s="1288"/>
    </row>
    <row r="25" spans="2:17" x14ac:dyDescent="0.25">
      <c r="B25" s="346">
        <v>1</v>
      </c>
      <c r="C25" s="1252">
        <v>5</v>
      </c>
      <c r="D25" s="1252">
        <v>1</v>
      </c>
      <c r="E25" s="1336" t="s">
        <v>722</v>
      </c>
      <c r="F25" s="1336" t="s">
        <v>1495</v>
      </c>
      <c r="G25" s="966"/>
      <c r="H25" s="2982" t="s">
        <v>1573</v>
      </c>
      <c r="I25" s="2983"/>
      <c r="J25" s="2984"/>
      <c r="K25" s="939"/>
      <c r="L25" s="939"/>
      <c r="M25" s="939"/>
      <c r="N25" s="958"/>
      <c r="O25" s="958"/>
      <c r="P25" s="1256"/>
      <c r="Q25" s="1288"/>
    </row>
    <row r="26" spans="2:17" x14ac:dyDescent="0.25">
      <c r="B26" s="346">
        <v>1</v>
      </c>
      <c r="C26" s="1252">
        <v>5</v>
      </c>
      <c r="D26" s="1252">
        <v>1</v>
      </c>
      <c r="E26" s="1336" t="s">
        <v>722</v>
      </c>
      <c r="F26" s="1336" t="s">
        <v>1496</v>
      </c>
      <c r="G26" s="966"/>
      <c r="H26" s="2982" t="s">
        <v>1574</v>
      </c>
      <c r="I26" s="2983"/>
      <c r="J26" s="2984"/>
      <c r="K26" s="939"/>
      <c r="L26" s="939"/>
      <c r="M26" s="939"/>
      <c r="N26" s="959"/>
      <c r="O26" s="959"/>
      <c r="P26" s="1422"/>
      <c r="Q26" s="1288"/>
    </row>
    <row r="27" spans="2:17" x14ac:dyDescent="0.25">
      <c r="B27" s="346">
        <v>1</v>
      </c>
      <c r="C27" s="1252">
        <v>5</v>
      </c>
      <c r="D27" s="1252">
        <v>1</v>
      </c>
      <c r="E27" s="1336" t="s">
        <v>722</v>
      </c>
      <c r="F27" s="1336" t="s">
        <v>1497</v>
      </c>
      <c r="G27" s="966"/>
      <c r="H27" s="2982" t="s">
        <v>1973</v>
      </c>
      <c r="I27" s="2983"/>
      <c r="J27" s="2984"/>
      <c r="K27" s="939"/>
      <c r="L27" s="939"/>
      <c r="M27" s="939"/>
      <c r="N27" s="959"/>
      <c r="O27" s="959"/>
      <c r="P27" s="134"/>
      <c r="Q27" s="1288"/>
    </row>
    <row r="28" spans="2:17" x14ac:dyDescent="0.25">
      <c r="B28" s="346">
        <v>1</v>
      </c>
      <c r="C28" s="1252">
        <v>5</v>
      </c>
      <c r="D28" s="1252">
        <v>1</v>
      </c>
      <c r="E28" s="1336" t="s">
        <v>722</v>
      </c>
      <c r="F28" s="1336" t="s">
        <v>1500</v>
      </c>
      <c r="G28" s="966"/>
      <c r="H28" s="2982" t="s">
        <v>1575</v>
      </c>
      <c r="I28" s="2983"/>
      <c r="J28" s="2984"/>
      <c r="K28" s="939"/>
      <c r="L28" s="939"/>
      <c r="M28" s="939"/>
      <c r="N28" s="959"/>
      <c r="O28" s="959"/>
      <c r="P28" s="134"/>
      <c r="Q28" s="1288"/>
    </row>
    <row r="29" spans="2:17" x14ac:dyDescent="0.25">
      <c r="B29" s="3133" t="s">
        <v>9</v>
      </c>
      <c r="C29" s="3091"/>
      <c r="D29" s="3091"/>
      <c r="E29" s="3091"/>
      <c r="F29" s="3091"/>
      <c r="G29" s="3091"/>
      <c r="H29" s="3091"/>
      <c r="I29" s="3091"/>
      <c r="J29" s="3092"/>
      <c r="K29" s="968"/>
      <c r="L29" s="968"/>
      <c r="M29" s="947"/>
      <c r="N29" s="950"/>
      <c r="O29" s="960"/>
      <c r="P29" s="960"/>
      <c r="Q29" s="1288"/>
    </row>
    <row r="30" spans="2:17" x14ac:dyDescent="0.25">
      <c r="B30" s="3146"/>
      <c r="C30" s="3147"/>
      <c r="D30" s="3147"/>
      <c r="E30" s="3147"/>
      <c r="F30" s="940"/>
      <c r="G30" s="940"/>
      <c r="H30" s="938"/>
      <c r="I30" s="3147"/>
      <c r="J30" s="3147"/>
      <c r="K30" s="3147"/>
      <c r="L30" s="938"/>
      <c r="M30" s="938"/>
      <c r="N30" s="3147"/>
      <c r="O30" s="3147"/>
      <c r="P30" s="1254"/>
      <c r="Q30" s="1288"/>
    </row>
    <row r="31" spans="2:17" ht="15.75" thickBot="1" x14ac:dyDescent="0.3">
      <c r="B31" s="1288"/>
      <c r="C31" s="1247"/>
      <c r="D31" s="1247"/>
      <c r="E31" s="1247"/>
      <c r="F31" s="1247"/>
      <c r="G31" s="1247"/>
      <c r="H31" s="1247"/>
      <c r="I31" s="936"/>
      <c r="J31" s="1247"/>
      <c r="K31" s="936"/>
      <c r="L31" s="936"/>
      <c r="M31" s="936"/>
      <c r="N31" s="1247"/>
      <c r="O31" s="1247"/>
      <c r="P31" s="1247"/>
      <c r="Q31" s="1288"/>
    </row>
    <row r="32" spans="2:17" x14ac:dyDescent="0.25">
      <c r="B32" s="3102" t="s">
        <v>10</v>
      </c>
      <c r="C32" s="3036"/>
      <c r="D32" s="3036"/>
      <c r="E32" s="3036"/>
      <c r="F32" s="3036"/>
      <c r="G32" s="3036"/>
      <c r="H32" s="3036"/>
      <c r="I32" s="936"/>
      <c r="J32" s="1932" t="s">
        <v>15</v>
      </c>
      <c r="K32" s="936"/>
      <c r="L32" s="936"/>
      <c r="M32" s="936"/>
      <c r="N32" s="3036" t="s">
        <v>12</v>
      </c>
      <c r="O32" s="3036"/>
      <c r="P32" s="1291"/>
    </row>
    <row r="33" spans="2:17" ht="15.75" thickBot="1" x14ac:dyDescent="0.3">
      <c r="B33" s="1288"/>
      <c r="C33" s="1247"/>
      <c r="D33" s="1247"/>
      <c r="E33" s="1247"/>
      <c r="F33" s="1247"/>
      <c r="G33" s="1293"/>
      <c r="H33" s="1293"/>
      <c r="I33" s="1293"/>
      <c r="J33" s="1247"/>
      <c r="K33" s="1247"/>
      <c r="L33" s="1293"/>
      <c r="M33" s="1247"/>
      <c r="N33" s="1293"/>
      <c r="O33" s="1247"/>
      <c r="P33" s="1247"/>
      <c r="Q33" s="1288"/>
    </row>
    <row r="34" spans="2:17" x14ac:dyDescent="0.25">
      <c r="B34" s="1275"/>
      <c r="C34" s="1275"/>
      <c r="D34" s="1275"/>
      <c r="E34" s="1275"/>
      <c r="F34" s="1275"/>
      <c r="G34" s="935"/>
      <c r="H34" s="935"/>
      <c r="I34" s="935"/>
      <c r="J34" s="1275"/>
      <c r="K34" s="1275"/>
      <c r="L34" s="935"/>
      <c r="M34" s="1275"/>
      <c r="N34" s="935"/>
      <c r="O34" s="1275"/>
      <c r="P34" s="1275">
        <v>14</v>
      </c>
    </row>
  </sheetData>
  <mergeCells count="39">
    <mergeCell ref="H26:J26"/>
    <mergeCell ref="H28:J28"/>
    <mergeCell ref="H21:J21"/>
    <mergeCell ref="H22:J22"/>
    <mergeCell ref="H23:J23"/>
    <mergeCell ref="H24:J24"/>
    <mergeCell ref="H25:J25"/>
    <mergeCell ref="B8:P8"/>
    <mergeCell ref="B2:P2"/>
    <mergeCell ref="B3:P3"/>
    <mergeCell ref="B4:P4"/>
    <mergeCell ref="B5:P5"/>
    <mergeCell ref="O6:P6"/>
    <mergeCell ref="F9:J9"/>
    <mergeCell ref="J10:P10"/>
    <mergeCell ref="B11:G11"/>
    <mergeCell ref="H11:J12"/>
    <mergeCell ref="K11:K12"/>
    <mergeCell ref="L11:L12"/>
    <mergeCell ref="M11:M12"/>
    <mergeCell ref="N11:N12"/>
    <mergeCell ref="O11:O12"/>
    <mergeCell ref="P11:P12"/>
    <mergeCell ref="B32:H32"/>
    <mergeCell ref="N32:O32"/>
    <mergeCell ref="B13:F13"/>
    <mergeCell ref="H13:J13"/>
    <mergeCell ref="B29:J29"/>
    <mergeCell ref="B30:E30"/>
    <mergeCell ref="I30:K30"/>
    <mergeCell ref="N30:O30"/>
    <mergeCell ref="H27:J27"/>
    <mergeCell ref="H15:J15"/>
    <mergeCell ref="H16:J16"/>
    <mergeCell ref="H14:J14"/>
    <mergeCell ref="H17:J17"/>
    <mergeCell ref="H18:J18"/>
    <mergeCell ref="H19:J19"/>
    <mergeCell ref="H20:J20"/>
  </mergeCells>
  <pageMargins left="1.299212598425197" right="0.70866141732283472" top="1.1417322834645669" bottom="0.74803149606299213" header="0.31496062992125984" footer="0.31496062992125984"/>
  <pageSetup paperSize="5" scale="75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tabColor rgb="FFFF0000"/>
  </sheetPr>
  <dimension ref="A1:AC52"/>
  <sheetViews>
    <sheetView topLeftCell="A9" zoomScale="110" zoomScaleNormal="110" workbookViewId="0">
      <selection activeCell="H35" sqref="H35"/>
    </sheetView>
  </sheetViews>
  <sheetFormatPr baseColWidth="10" defaultRowHeight="15" x14ac:dyDescent="0.25"/>
  <cols>
    <col min="1" max="1" width="15" style="1246" customWidth="1"/>
    <col min="2" max="2" width="8.7109375" customWidth="1"/>
    <col min="3" max="3" width="9.28515625" customWidth="1"/>
    <col min="4" max="5" width="5.85546875" customWidth="1"/>
    <col min="6" max="6" width="7.7109375" customWidth="1"/>
    <col min="7" max="8" width="6.7109375" customWidth="1"/>
    <col min="9" max="9" width="6.28515625" customWidth="1"/>
    <col min="10" max="10" width="5.85546875" customWidth="1"/>
    <col min="11" max="11" width="6.7109375" customWidth="1"/>
    <col min="12" max="12" width="6.85546875" customWidth="1"/>
    <col min="13" max="13" width="8.42578125" customWidth="1"/>
    <col min="14" max="14" width="7.28515625" customWidth="1"/>
    <col min="18" max="18" width="19.7109375" customWidth="1"/>
    <col min="19" max="19" width="10.7109375" customWidth="1"/>
    <col min="20" max="20" width="10.42578125" customWidth="1"/>
    <col min="21" max="21" width="10" customWidth="1"/>
    <col min="22" max="22" width="9.7109375" customWidth="1"/>
    <col min="23" max="23" width="16.7109375" customWidth="1"/>
    <col min="24" max="24" width="16.42578125" customWidth="1"/>
    <col min="25" max="25" width="16.5703125" customWidth="1"/>
  </cols>
  <sheetData>
    <row r="1" spans="2:25" s="1246" customFormat="1" ht="15.75" thickBot="1" x14ac:dyDescent="0.3"/>
    <row r="2" spans="2:25" ht="23.25" x14ac:dyDescent="0.35">
      <c r="B2" s="3106" t="s">
        <v>17</v>
      </c>
      <c r="C2" s="3107"/>
      <c r="D2" s="3107"/>
      <c r="E2" s="3107"/>
      <c r="F2" s="3107"/>
      <c r="G2" s="3107"/>
      <c r="H2" s="3107"/>
      <c r="I2" s="3107"/>
      <c r="J2" s="3107"/>
      <c r="K2" s="3107"/>
      <c r="L2" s="3107"/>
      <c r="M2" s="3107"/>
      <c r="N2" s="3107"/>
      <c r="O2" s="3107"/>
      <c r="P2" s="3107"/>
      <c r="Q2" s="3107"/>
      <c r="R2" s="3107"/>
      <c r="S2" s="3107"/>
      <c r="T2" s="3107"/>
      <c r="U2" s="3107"/>
      <c r="V2" s="3107"/>
      <c r="W2" s="3107"/>
      <c r="X2" s="3107"/>
      <c r="Y2" s="3108"/>
    </row>
    <row r="3" spans="2:25" ht="16.149999999999999" customHeight="1" x14ac:dyDescent="0.25">
      <c r="B3" s="2999" t="s">
        <v>1849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1"/>
    </row>
    <row r="4" spans="2:25" ht="16.149999999999999" customHeight="1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3102" t="s">
        <v>684</v>
      </c>
      <c r="C6" s="3036"/>
      <c r="D6" s="3036"/>
      <c r="E6" s="3036"/>
      <c r="F6" s="3036"/>
      <c r="G6" s="268"/>
      <c r="H6" s="268"/>
      <c r="I6" s="268"/>
      <c r="J6" s="268"/>
      <c r="K6" s="268"/>
      <c r="L6" s="268"/>
      <c r="M6" s="268"/>
      <c r="N6" s="268"/>
      <c r="O6" s="34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61"/>
    </row>
    <row r="7" spans="2:25" x14ac:dyDescent="0.25">
      <c r="B7" s="55"/>
      <c r="C7" s="2"/>
      <c r="D7" s="2"/>
      <c r="E7" s="2"/>
      <c r="F7" s="1266" t="s">
        <v>1712</v>
      </c>
      <c r="G7" s="1266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25" x14ac:dyDescent="0.25">
      <c r="B8" s="3038" t="s">
        <v>755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25" x14ac:dyDescent="0.25">
      <c r="B10" s="55"/>
      <c r="C10" s="3000" t="s">
        <v>1002</v>
      </c>
      <c r="D10" s="3000"/>
      <c r="E10" s="3000"/>
      <c r="F10" s="3000"/>
      <c r="G10" s="3000"/>
      <c r="H10" s="3000"/>
      <c r="I10" s="2"/>
      <c r="J10" s="2"/>
      <c r="K10" s="2"/>
      <c r="L10" s="2"/>
      <c r="M10" s="2"/>
      <c r="N10" s="3000" t="s">
        <v>1004</v>
      </c>
      <c r="O10" s="3000"/>
      <c r="P10" s="3000"/>
      <c r="Q10" s="3000"/>
      <c r="R10" s="3000"/>
      <c r="S10" s="3000"/>
      <c r="T10" s="3000"/>
      <c r="U10" s="3000"/>
      <c r="V10" s="2"/>
      <c r="W10" s="2"/>
      <c r="X10" s="2"/>
      <c r="Y10" s="62"/>
    </row>
    <row r="11" spans="2:25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25" ht="15.75" customHeight="1" thickBot="1" x14ac:dyDescent="0.3">
      <c r="B12" s="3401" t="s">
        <v>1003</v>
      </c>
      <c r="C12" s="3401" t="s">
        <v>914</v>
      </c>
      <c r="D12" s="3010" t="s">
        <v>16</v>
      </c>
      <c r="E12" s="3010"/>
      <c r="F12" s="3010"/>
      <c r="G12" s="3010"/>
      <c r="H12" s="3011"/>
      <c r="I12" s="3401" t="s">
        <v>695</v>
      </c>
      <c r="J12" s="3036" t="s">
        <v>45</v>
      </c>
      <c r="K12" s="3036"/>
      <c r="L12" s="3036"/>
      <c r="M12" s="3036"/>
      <c r="N12" s="3037"/>
      <c r="O12" s="60"/>
      <c r="P12" s="34"/>
      <c r="Q12" s="34"/>
      <c r="R12" s="61"/>
      <c r="S12" s="98"/>
      <c r="T12" s="3394" t="s">
        <v>47</v>
      </c>
      <c r="U12" s="3394" t="s">
        <v>678</v>
      </c>
      <c r="V12" s="3394" t="s">
        <v>13</v>
      </c>
      <c r="W12" s="3413" t="s">
        <v>2305</v>
      </c>
      <c r="X12" s="3414"/>
      <c r="Y12" s="221" t="s">
        <v>2455</v>
      </c>
    </row>
    <row r="13" spans="2:25" x14ac:dyDescent="0.25">
      <c r="B13" s="3402"/>
      <c r="C13" s="3402"/>
      <c r="D13" s="3401" t="s">
        <v>690</v>
      </c>
      <c r="E13" s="3401" t="s">
        <v>21</v>
      </c>
      <c r="F13" s="3550" t="s">
        <v>692</v>
      </c>
      <c r="G13" s="3401" t="s">
        <v>693</v>
      </c>
      <c r="H13" s="3401" t="s">
        <v>694</v>
      </c>
      <c r="I13" s="3402"/>
      <c r="J13" s="3401" t="s">
        <v>671</v>
      </c>
      <c r="K13" s="3401" t="s">
        <v>485</v>
      </c>
      <c r="L13" s="3407" t="s">
        <v>5</v>
      </c>
      <c r="M13" s="3407" t="s">
        <v>113</v>
      </c>
      <c r="N13" s="3407" t="s">
        <v>6</v>
      </c>
      <c r="O13" s="55"/>
      <c r="P13" s="2"/>
      <c r="Q13" s="2"/>
      <c r="R13" s="62"/>
      <c r="S13" s="57"/>
      <c r="T13" s="3403"/>
      <c r="U13" s="3403"/>
      <c r="V13" s="3395"/>
      <c r="W13" s="3394" t="s">
        <v>760</v>
      </c>
      <c r="X13" s="3394" t="s">
        <v>705</v>
      </c>
      <c r="Y13" s="3394" t="s">
        <v>1005</v>
      </c>
    </row>
    <row r="14" spans="2:25" x14ac:dyDescent="0.25">
      <c r="B14" s="3402"/>
      <c r="C14" s="3402"/>
      <c r="D14" s="3402"/>
      <c r="E14" s="3402"/>
      <c r="F14" s="3550"/>
      <c r="G14" s="3402"/>
      <c r="H14" s="3402"/>
      <c r="I14" s="3402"/>
      <c r="J14" s="3402"/>
      <c r="K14" s="3402"/>
      <c r="L14" s="3408"/>
      <c r="M14" s="3408"/>
      <c r="N14" s="3408"/>
      <c r="O14" s="2999" t="s">
        <v>46</v>
      </c>
      <c r="P14" s="3000"/>
      <c r="Q14" s="3000"/>
      <c r="R14" s="3001"/>
      <c r="S14" s="495" t="s">
        <v>22</v>
      </c>
      <c r="T14" s="3403"/>
      <c r="U14" s="3403"/>
      <c r="V14" s="3395"/>
      <c r="W14" s="3395"/>
      <c r="X14" s="3395"/>
      <c r="Y14" s="3395"/>
    </row>
    <row r="15" spans="2:25" x14ac:dyDescent="0.25">
      <c r="B15" s="3402"/>
      <c r="C15" s="3402"/>
      <c r="D15" s="3402"/>
      <c r="E15" s="3402"/>
      <c r="F15" s="3550"/>
      <c r="G15" s="3402"/>
      <c r="H15" s="3402"/>
      <c r="I15" s="3402"/>
      <c r="J15" s="3402"/>
      <c r="K15" s="3402"/>
      <c r="L15" s="3408"/>
      <c r="M15" s="3408"/>
      <c r="N15" s="3408"/>
      <c r="O15" s="55"/>
      <c r="P15" s="2"/>
      <c r="Q15" s="2"/>
      <c r="R15" s="62"/>
      <c r="S15" s="57"/>
      <c r="T15" s="3403"/>
      <c r="U15" s="3403"/>
      <c r="V15" s="3395"/>
      <c r="W15" s="3395"/>
      <c r="X15" s="3395"/>
      <c r="Y15" s="3395"/>
    </row>
    <row r="16" spans="2:25" ht="39.75" customHeight="1" thickBot="1" x14ac:dyDescent="0.3">
      <c r="B16" s="3402"/>
      <c r="C16" s="3402"/>
      <c r="D16" s="3402"/>
      <c r="E16" s="3402"/>
      <c r="F16" s="3550"/>
      <c r="G16" s="3402"/>
      <c r="H16" s="3402"/>
      <c r="I16" s="3402"/>
      <c r="J16" s="3402"/>
      <c r="K16" s="3402"/>
      <c r="L16" s="3408"/>
      <c r="M16" s="3408"/>
      <c r="N16" s="3408"/>
      <c r="O16" s="63"/>
      <c r="P16" s="64"/>
      <c r="Q16" s="64"/>
      <c r="R16" s="65"/>
      <c r="S16" s="631"/>
      <c r="T16" s="3478"/>
      <c r="U16" s="3478"/>
      <c r="V16" s="3481"/>
      <c r="W16" s="3481"/>
      <c r="X16" s="3481"/>
      <c r="Y16" s="3481"/>
    </row>
    <row r="17" spans="1:29" ht="15.75" thickBot="1" x14ac:dyDescent="0.3">
      <c r="B17" s="507" t="s">
        <v>677</v>
      </c>
      <c r="C17" s="505" t="s">
        <v>675</v>
      </c>
      <c r="D17" s="505" t="s">
        <v>680</v>
      </c>
      <c r="E17" s="505" t="s">
        <v>722</v>
      </c>
      <c r="F17" s="505" t="s">
        <v>723</v>
      </c>
      <c r="G17" s="505" t="s">
        <v>743</v>
      </c>
      <c r="H17" s="505" t="s">
        <v>734</v>
      </c>
      <c r="I17" s="505"/>
      <c r="J17" s="505" t="s">
        <v>738</v>
      </c>
      <c r="K17" s="505" t="s">
        <v>737</v>
      </c>
      <c r="L17" s="505" t="s">
        <v>959</v>
      </c>
      <c r="M17" s="505" t="s">
        <v>676</v>
      </c>
      <c r="N17" s="637" t="s">
        <v>679</v>
      </c>
      <c r="O17" s="3166">
        <v>13</v>
      </c>
      <c r="P17" s="3719"/>
      <c r="Q17" s="3719"/>
      <c r="R17" s="3770"/>
      <c r="S17" s="609"/>
      <c r="T17" s="97">
        <v>14</v>
      </c>
      <c r="U17" s="100">
        <v>15</v>
      </c>
      <c r="V17" s="262">
        <v>16</v>
      </c>
      <c r="W17" s="263">
        <v>17</v>
      </c>
      <c r="X17" s="97">
        <v>18</v>
      </c>
      <c r="Y17" s="97">
        <v>19</v>
      </c>
      <c r="Z17" s="1246"/>
      <c r="AA17" s="1246"/>
      <c r="AB17" s="1246"/>
      <c r="AC17" s="1246"/>
    </row>
    <row r="18" spans="1:29" s="1468" customFormat="1" x14ac:dyDescent="0.25">
      <c r="A18" s="1246"/>
      <c r="B18" s="2507"/>
      <c r="C18" s="2305"/>
      <c r="D18" s="2369" t="s">
        <v>679</v>
      </c>
      <c r="E18" s="2369" t="s">
        <v>582</v>
      </c>
      <c r="F18" s="2369" t="s">
        <v>1681</v>
      </c>
      <c r="G18" s="2305"/>
      <c r="H18" s="2305"/>
      <c r="I18" s="2369"/>
      <c r="J18" s="2352" t="s">
        <v>675</v>
      </c>
      <c r="K18" s="2352" t="s">
        <v>677</v>
      </c>
      <c r="L18" s="2352"/>
      <c r="M18" s="2352"/>
      <c r="N18" s="2454"/>
      <c r="O18" s="3574" t="s">
        <v>719</v>
      </c>
      <c r="P18" s="3546"/>
      <c r="Q18" s="3546"/>
      <c r="R18" s="3575"/>
      <c r="S18" s="2508"/>
      <c r="T18" s="2509"/>
      <c r="U18" s="2409"/>
      <c r="V18" s="2308"/>
      <c r="W18" s="2510"/>
      <c r="X18" s="2488"/>
      <c r="Y18" s="2488"/>
      <c r="Z18" s="1246"/>
      <c r="AA18" s="1246"/>
      <c r="AB18" s="1246"/>
      <c r="AC18" s="1246"/>
    </row>
    <row r="19" spans="1:29" s="1468" customFormat="1" x14ac:dyDescent="0.25">
      <c r="B19" s="2390"/>
      <c r="C19" s="2273"/>
      <c r="D19" s="2273"/>
      <c r="E19" s="2273"/>
      <c r="F19" s="2273"/>
      <c r="G19" s="2273"/>
      <c r="H19" s="2273"/>
      <c r="I19" s="2323"/>
      <c r="J19" s="2276" t="s">
        <v>675</v>
      </c>
      <c r="K19" s="2276" t="s">
        <v>677</v>
      </c>
      <c r="L19" s="2276" t="s">
        <v>677</v>
      </c>
      <c r="M19" s="2276"/>
      <c r="N19" s="2277"/>
      <c r="O19" s="3387" t="s">
        <v>811</v>
      </c>
      <c r="P19" s="3149"/>
      <c r="Q19" s="3149"/>
      <c r="R19" s="3388"/>
      <c r="S19" s="2483"/>
      <c r="T19" s="2385"/>
      <c r="U19" s="2409"/>
      <c r="V19" s="2284"/>
      <c r="W19" s="2484"/>
      <c r="X19" s="2485"/>
      <c r="Y19" s="2485"/>
    </row>
    <row r="20" spans="1:29" s="1468" customFormat="1" x14ac:dyDescent="0.25">
      <c r="B20" s="2275" t="s">
        <v>68</v>
      </c>
      <c r="C20" s="2273"/>
      <c r="D20" s="2273"/>
      <c r="E20" s="2273"/>
      <c r="F20" s="2273"/>
      <c r="G20" s="2273"/>
      <c r="H20" s="2273"/>
      <c r="I20" s="2273"/>
      <c r="J20" s="2281" t="s">
        <v>675</v>
      </c>
      <c r="K20" s="2281" t="s">
        <v>677</v>
      </c>
      <c r="L20" s="2282" t="s">
        <v>677</v>
      </c>
      <c r="M20" s="2282" t="s">
        <v>677</v>
      </c>
      <c r="N20" s="2283" t="s">
        <v>598</v>
      </c>
      <c r="O20" s="3455" t="s">
        <v>2633</v>
      </c>
      <c r="P20" s="3104"/>
      <c r="Q20" s="3104"/>
      <c r="R20" s="3456"/>
      <c r="S20" s="2300" t="s">
        <v>1372</v>
      </c>
      <c r="T20" s="2335" t="s">
        <v>681</v>
      </c>
      <c r="U20" s="2276" t="s">
        <v>1320</v>
      </c>
      <c r="V20" s="2289" t="s">
        <v>2628</v>
      </c>
      <c r="W20" s="2485">
        <v>1167648</v>
      </c>
      <c r="X20" s="2485">
        <v>875736</v>
      </c>
      <c r="Y20" s="2485">
        <v>1395600</v>
      </c>
    </row>
    <row r="21" spans="1:29" s="1468" customFormat="1" x14ac:dyDescent="0.25">
      <c r="B21" s="2390"/>
      <c r="C21" s="2273"/>
      <c r="D21" s="2273"/>
      <c r="E21" s="2273"/>
      <c r="F21" s="2273"/>
      <c r="G21" s="2273"/>
      <c r="H21" s="2273"/>
      <c r="I21" s="2323"/>
      <c r="J21" s="2276" t="s">
        <v>675</v>
      </c>
      <c r="K21" s="2276" t="s">
        <v>677</v>
      </c>
      <c r="L21" s="2276" t="s">
        <v>677</v>
      </c>
      <c r="M21" s="2276" t="s">
        <v>675</v>
      </c>
      <c r="N21" s="2429"/>
      <c r="O21" s="3148" t="s">
        <v>1889</v>
      </c>
      <c r="P21" s="3149"/>
      <c r="Q21" s="3149"/>
      <c r="R21" s="3150"/>
      <c r="S21" s="1477"/>
      <c r="T21" s="2385"/>
      <c r="U21" s="2409"/>
      <c r="V21" s="2284"/>
      <c r="W21" s="2484"/>
      <c r="X21" s="2485"/>
      <c r="Y21" s="2485"/>
    </row>
    <row r="22" spans="1:29" s="1468" customFormat="1" x14ac:dyDescent="0.25">
      <c r="B22" s="2390"/>
      <c r="C22" s="2273"/>
      <c r="D22" s="2273"/>
      <c r="E22" s="2273"/>
      <c r="F22" s="2273"/>
      <c r="G22" s="2273"/>
      <c r="H22" s="2273"/>
      <c r="I22" s="2273"/>
      <c r="J22" s="2276" t="s">
        <v>675</v>
      </c>
      <c r="K22" s="2276" t="s">
        <v>677</v>
      </c>
      <c r="L22" s="2276" t="s">
        <v>677</v>
      </c>
      <c r="M22" s="2276" t="s">
        <v>722</v>
      </c>
      <c r="N22" s="2429"/>
      <c r="O22" s="3148" t="s">
        <v>1373</v>
      </c>
      <c r="P22" s="3149"/>
      <c r="Q22" s="3149"/>
      <c r="R22" s="3150"/>
      <c r="S22" s="2476"/>
      <c r="T22" s="2335"/>
      <c r="U22" s="2276"/>
      <c r="V22" s="2289"/>
      <c r="W22" s="2485"/>
      <c r="X22" s="2485"/>
      <c r="Y22" s="2485"/>
    </row>
    <row r="23" spans="1:29" s="1468" customFormat="1" x14ac:dyDescent="0.25">
      <c r="B23" s="2275" t="s">
        <v>68</v>
      </c>
      <c r="C23" s="2273"/>
      <c r="D23" s="2273"/>
      <c r="E23" s="2273"/>
      <c r="F23" s="2273"/>
      <c r="G23" s="2273"/>
      <c r="H23" s="2273"/>
      <c r="I23" s="2273"/>
      <c r="J23" s="2281" t="s">
        <v>675</v>
      </c>
      <c r="K23" s="2281" t="s">
        <v>677</v>
      </c>
      <c r="L23" s="2282" t="s">
        <v>677</v>
      </c>
      <c r="M23" s="2282" t="s">
        <v>722</v>
      </c>
      <c r="N23" s="2283" t="s">
        <v>598</v>
      </c>
      <c r="O23" s="3455" t="s">
        <v>965</v>
      </c>
      <c r="P23" s="3104"/>
      <c r="Q23" s="3104"/>
      <c r="R23" s="3456"/>
      <c r="S23" s="2300">
        <v>3101</v>
      </c>
      <c r="T23" s="2335"/>
      <c r="U23" s="2276"/>
      <c r="V23" s="2289"/>
      <c r="W23" s="2485">
        <v>81210</v>
      </c>
      <c r="X23" s="2485">
        <v>60907.5</v>
      </c>
      <c r="Y23" s="2485">
        <v>116300</v>
      </c>
    </row>
    <row r="24" spans="1:29" s="1468" customFormat="1" x14ac:dyDescent="0.25">
      <c r="B24" s="2390"/>
      <c r="C24" s="2273"/>
      <c r="D24" s="2273"/>
      <c r="E24" s="2273"/>
      <c r="F24" s="2273"/>
      <c r="G24" s="2273"/>
      <c r="H24" s="2273"/>
      <c r="I24" s="2273"/>
      <c r="J24" s="2276" t="s">
        <v>675</v>
      </c>
      <c r="K24" s="2276" t="s">
        <v>677</v>
      </c>
      <c r="L24" s="2276" t="s">
        <v>723</v>
      </c>
      <c r="M24" s="2276"/>
      <c r="N24" s="2277"/>
      <c r="O24" s="3387" t="s">
        <v>392</v>
      </c>
      <c r="P24" s="3149"/>
      <c r="Q24" s="3149"/>
      <c r="R24" s="3388"/>
      <c r="S24" s="2336"/>
      <c r="T24" s="2335"/>
      <c r="U24" s="2276"/>
      <c r="V24" s="2289"/>
      <c r="W24" s="2485"/>
      <c r="X24" s="2485"/>
      <c r="Y24" s="2485"/>
    </row>
    <row r="25" spans="1:29" s="1468" customFormat="1" x14ac:dyDescent="0.25">
      <c r="B25" s="2390"/>
      <c r="C25" s="2273"/>
      <c r="D25" s="2273"/>
      <c r="E25" s="2273"/>
      <c r="F25" s="2273"/>
      <c r="G25" s="2273"/>
      <c r="H25" s="2273"/>
      <c r="I25" s="2273"/>
      <c r="J25" s="2276" t="s">
        <v>675</v>
      </c>
      <c r="K25" s="2276" t="s">
        <v>677</v>
      </c>
      <c r="L25" s="2276" t="s">
        <v>723</v>
      </c>
      <c r="M25" s="2276" t="s">
        <v>677</v>
      </c>
      <c r="N25" s="2277"/>
      <c r="O25" s="3148" t="s">
        <v>1890</v>
      </c>
      <c r="P25" s="3149"/>
      <c r="Q25" s="3149"/>
      <c r="R25" s="3150"/>
      <c r="S25" s="2336"/>
      <c r="T25" s="2335"/>
      <c r="U25" s="2276"/>
      <c r="V25" s="2289"/>
      <c r="W25" s="2485"/>
      <c r="X25" s="2485"/>
      <c r="Y25" s="2485"/>
    </row>
    <row r="26" spans="1:29" s="1468" customFormat="1" x14ac:dyDescent="0.25">
      <c r="B26" s="2275" t="s">
        <v>53</v>
      </c>
      <c r="C26" s="2273"/>
      <c r="D26" s="2273"/>
      <c r="E26" s="2273"/>
      <c r="F26" s="2273"/>
      <c r="G26" s="2273"/>
      <c r="H26" s="2273"/>
      <c r="I26" s="2273"/>
      <c r="J26" s="2281" t="s">
        <v>675</v>
      </c>
      <c r="K26" s="2281" t="s">
        <v>677</v>
      </c>
      <c r="L26" s="2282" t="s">
        <v>723</v>
      </c>
      <c r="M26" s="2282" t="s">
        <v>677</v>
      </c>
      <c r="N26" s="2283" t="s">
        <v>598</v>
      </c>
      <c r="O26" s="3455" t="s">
        <v>137</v>
      </c>
      <c r="P26" s="3104"/>
      <c r="Q26" s="3104"/>
      <c r="R26" s="3456"/>
      <c r="S26" s="2300">
        <v>3101</v>
      </c>
      <c r="T26" s="2335" t="s">
        <v>668</v>
      </c>
      <c r="U26" s="2276" t="s">
        <v>1284</v>
      </c>
      <c r="V26" s="2289" t="s">
        <v>1283</v>
      </c>
      <c r="W26" s="2485">
        <v>15000</v>
      </c>
      <c r="X26" s="2485">
        <v>11250</v>
      </c>
      <c r="Y26" s="2485">
        <v>15000</v>
      </c>
    </row>
    <row r="27" spans="1:29" s="1468" customFormat="1" x14ac:dyDescent="0.25">
      <c r="B27" s="2390"/>
      <c r="C27" s="2273"/>
      <c r="D27" s="2273"/>
      <c r="E27" s="2273"/>
      <c r="F27" s="2273"/>
      <c r="G27" s="2273"/>
      <c r="H27" s="2273"/>
      <c r="I27" s="2323"/>
      <c r="J27" s="2276" t="s">
        <v>675</v>
      </c>
      <c r="K27" s="2276" t="s">
        <v>677</v>
      </c>
      <c r="L27" s="2276" t="s">
        <v>723</v>
      </c>
      <c r="M27" s="2276" t="s">
        <v>675</v>
      </c>
      <c r="N27" s="2277"/>
      <c r="O27" s="3387" t="s">
        <v>1891</v>
      </c>
      <c r="P27" s="3149"/>
      <c r="Q27" s="3149"/>
      <c r="R27" s="3388"/>
      <c r="S27" s="2336"/>
      <c r="T27" s="2335"/>
      <c r="U27" s="2276"/>
      <c r="V27" s="2289"/>
      <c r="W27" s="2485"/>
      <c r="X27" s="2485"/>
      <c r="Y27" s="2485"/>
    </row>
    <row r="28" spans="1:29" s="1468" customFormat="1" x14ac:dyDescent="0.25">
      <c r="B28" s="2275" t="s">
        <v>53</v>
      </c>
      <c r="C28" s="2273"/>
      <c r="D28" s="2273"/>
      <c r="E28" s="2273"/>
      <c r="F28" s="2273"/>
      <c r="G28" s="2273"/>
      <c r="H28" s="2273"/>
      <c r="I28" s="2273"/>
      <c r="J28" s="2281" t="s">
        <v>675</v>
      </c>
      <c r="K28" s="2281" t="s">
        <v>677</v>
      </c>
      <c r="L28" s="2282" t="s">
        <v>723</v>
      </c>
      <c r="M28" s="2282" t="s">
        <v>675</v>
      </c>
      <c r="N28" s="2283" t="s">
        <v>598</v>
      </c>
      <c r="O28" s="3148" t="s">
        <v>308</v>
      </c>
      <c r="P28" s="3149"/>
      <c r="Q28" s="3149"/>
      <c r="R28" s="3150"/>
      <c r="S28" s="2300">
        <v>3101</v>
      </c>
      <c r="T28" s="2335" t="s">
        <v>668</v>
      </c>
      <c r="U28" s="2276" t="s">
        <v>1320</v>
      </c>
      <c r="V28" s="2289" t="s">
        <v>1283</v>
      </c>
      <c r="W28" s="2485">
        <v>20000</v>
      </c>
      <c r="X28" s="2485">
        <v>15000</v>
      </c>
      <c r="Y28" s="2485">
        <v>20000</v>
      </c>
    </row>
    <row r="29" spans="1:29" s="1468" customFormat="1" x14ac:dyDescent="0.25">
      <c r="B29" s="2390"/>
      <c r="C29" s="2273"/>
      <c r="D29" s="2273"/>
      <c r="E29" s="2273"/>
      <c r="F29" s="2273"/>
      <c r="G29" s="2273"/>
      <c r="H29" s="2273"/>
      <c r="I29" s="2273"/>
      <c r="J29" s="2276" t="s">
        <v>675</v>
      </c>
      <c r="K29" s="2276" t="s">
        <v>677</v>
      </c>
      <c r="L29" s="2276" t="s">
        <v>723</v>
      </c>
      <c r="M29" s="2276" t="s">
        <v>680</v>
      </c>
      <c r="N29" s="2277"/>
      <c r="O29" s="3455" t="s">
        <v>1892</v>
      </c>
      <c r="P29" s="3104"/>
      <c r="Q29" s="3104"/>
      <c r="R29" s="3456"/>
      <c r="S29" s="2336"/>
      <c r="T29" s="2335"/>
      <c r="U29" s="2276"/>
      <c r="V29" s="2289"/>
      <c r="W29" s="2485"/>
      <c r="X29" s="2485"/>
      <c r="Y29" s="2485"/>
    </row>
    <row r="30" spans="1:29" s="1468" customFormat="1" x14ac:dyDescent="0.25">
      <c r="B30" s="2275" t="s">
        <v>53</v>
      </c>
      <c r="C30" s="2273"/>
      <c r="D30" s="2273"/>
      <c r="E30" s="2273"/>
      <c r="F30" s="2273"/>
      <c r="G30" s="2273"/>
      <c r="H30" s="2273"/>
      <c r="I30" s="2273"/>
      <c r="J30" s="2281" t="s">
        <v>675</v>
      </c>
      <c r="K30" s="2281" t="s">
        <v>677</v>
      </c>
      <c r="L30" s="2282" t="s">
        <v>723</v>
      </c>
      <c r="M30" s="2282" t="s">
        <v>680</v>
      </c>
      <c r="N30" s="2283" t="s">
        <v>598</v>
      </c>
      <c r="O30" s="3387" t="s">
        <v>408</v>
      </c>
      <c r="P30" s="3149"/>
      <c r="Q30" s="3149"/>
      <c r="R30" s="3388"/>
      <c r="S30" s="2300">
        <v>3101</v>
      </c>
      <c r="T30" s="2335" t="s">
        <v>668</v>
      </c>
      <c r="U30" s="2276" t="s">
        <v>1284</v>
      </c>
      <c r="V30" s="2289" t="s">
        <v>1283</v>
      </c>
      <c r="W30" s="2485">
        <v>10000</v>
      </c>
      <c r="X30" s="2485">
        <v>7500</v>
      </c>
      <c r="Y30" s="2485">
        <v>10000</v>
      </c>
    </row>
    <row r="31" spans="1:29" s="1468" customFormat="1" x14ac:dyDescent="0.25">
      <c r="B31" s="2390"/>
      <c r="C31" s="2273"/>
      <c r="D31" s="2273"/>
      <c r="E31" s="2273"/>
      <c r="F31" s="2273"/>
      <c r="G31" s="2273"/>
      <c r="H31" s="2273"/>
      <c r="I31" s="2273"/>
      <c r="J31" s="2276" t="s">
        <v>675</v>
      </c>
      <c r="K31" s="2276" t="s">
        <v>677</v>
      </c>
      <c r="L31" s="2276" t="s">
        <v>723</v>
      </c>
      <c r="M31" s="2276" t="s">
        <v>722</v>
      </c>
      <c r="N31" s="2277"/>
      <c r="O31" s="3148" t="s">
        <v>1893</v>
      </c>
      <c r="P31" s="3149"/>
      <c r="Q31" s="3149"/>
      <c r="R31" s="3150"/>
      <c r="S31" s="2336"/>
      <c r="T31" s="2335"/>
      <c r="U31" s="2276"/>
      <c r="V31" s="2289"/>
      <c r="W31" s="2485"/>
      <c r="X31" s="2485"/>
      <c r="Y31" s="2485"/>
    </row>
    <row r="32" spans="1:29" s="1468" customFormat="1" x14ac:dyDescent="0.25">
      <c r="B32" s="2275"/>
      <c r="C32" s="2273"/>
      <c r="D32" s="2273"/>
      <c r="E32" s="2273"/>
      <c r="F32" s="2273"/>
      <c r="G32" s="2273"/>
      <c r="H32" s="2273"/>
      <c r="I32" s="2273"/>
      <c r="J32" s="2281" t="s">
        <v>675</v>
      </c>
      <c r="K32" s="2281" t="s">
        <v>677</v>
      </c>
      <c r="L32" s="2282" t="s">
        <v>723</v>
      </c>
      <c r="M32" s="2282" t="s">
        <v>722</v>
      </c>
      <c r="N32" s="2283" t="s">
        <v>598</v>
      </c>
      <c r="O32" s="3455" t="s">
        <v>923</v>
      </c>
      <c r="P32" s="3104"/>
      <c r="Q32" s="3104"/>
      <c r="R32" s="3456"/>
      <c r="S32" s="2300">
        <v>3101</v>
      </c>
      <c r="T32" s="2335" t="s">
        <v>668</v>
      </c>
      <c r="U32" s="2276" t="s">
        <v>1320</v>
      </c>
      <c r="V32" s="2289" t="s">
        <v>1283</v>
      </c>
      <c r="W32" s="2485"/>
      <c r="X32" s="2485"/>
      <c r="Y32" s="2485"/>
    </row>
    <row r="33" spans="2:25" s="1468" customFormat="1" x14ac:dyDescent="0.25">
      <c r="B33" s="2390"/>
      <c r="C33" s="2273"/>
      <c r="D33" s="2273"/>
      <c r="E33" s="2273"/>
      <c r="F33" s="2273"/>
      <c r="G33" s="2273"/>
      <c r="H33" s="2273"/>
      <c r="I33" s="2273"/>
      <c r="J33" s="2276" t="s">
        <v>675</v>
      </c>
      <c r="K33" s="2276" t="s">
        <v>680</v>
      </c>
      <c r="L33" s="2276"/>
      <c r="M33" s="2276"/>
      <c r="N33" s="2277"/>
      <c r="O33" s="3387" t="s">
        <v>1894</v>
      </c>
      <c r="P33" s="3149"/>
      <c r="Q33" s="3149"/>
      <c r="R33" s="3388"/>
      <c r="S33" s="2336"/>
      <c r="T33" s="2335"/>
      <c r="U33" s="2276"/>
      <c r="V33" s="2289"/>
      <c r="W33" s="2485"/>
      <c r="X33" s="2485"/>
      <c r="Y33" s="2485"/>
    </row>
    <row r="34" spans="2:25" s="1468" customFormat="1" x14ac:dyDescent="0.25">
      <c r="B34" s="2390"/>
      <c r="C34" s="2273"/>
      <c r="D34" s="2273"/>
      <c r="E34" s="2273"/>
      <c r="F34" s="2273"/>
      <c r="G34" s="2273"/>
      <c r="H34" s="2273"/>
      <c r="I34" s="2273"/>
      <c r="J34" s="2276" t="s">
        <v>675</v>
      </c>
      <c r="K34" s="2276" t="s">
        <v>680</v>
      </c>
      <c r="L34" s="2276" t="s">
        <v>677</v>
      </c>
      <c r="M34" s="2276"/>
      <c r="N34" s="2277"/>
      <c r="O34" s="3148" t="s">
        <v>410</v>
      </c>
      <c r="P34" s="3149"/>
      <c r="Q34" s="3149"/>
      <c r="R34" s="3150"/>
      <c r="S34" s="2336"/>
      <c r="T34" s="2335"/>
      <c r="U34" s="2276"/>
      <c r="V34" s="2289"/>
      <c r="W34" s="2485"/>
      <c r="X34" s="2485"/>
      <c r="Y34" s="2485"/>
    </row>
    <row r="35" spans="2:25" s="1468" customFormat="1" x14ac:dyDescent="0.25">
      <c r="B35" s="2390"/>
      <c r="C35" s="2273"/>
      <c r="D35" s="2273"/>
      <c r="E35" s="2273"/>
      <c r="F35" s="2273"/>
      <c r="G35" s="2273"/>
      <c r="H35" s="2273"/>
      <c r="I35" s="2273"/>
      <c r="J35" s="2276" t="s">
        <v>675</v>
      </c>
      <c r="K35" s="2276" t="s">
        <v>680</v>
      </c>
      <c r="L35" s="2276" t="s">
        <v>677</v>
      </c>
      <c r="M35" s="2276" t="s">
        <v>680</v>
      </c>
      <c r="N35" s="2277"/>
      <c r="O35" s="3455" t="s">
        <v>1375</v>
      </c>
      <c r="P35" s="3104"/>
      <c r="Q35" s="3104"/>
      <c r="R35" s="3456"/>
      <c r="S35" s="2336"/>
      <c r="T35" s="2335"/>
      <c r="U35" s="2276"/>
      <c r="V35" s="2289"/>
      <c r="W35" s="2485"/>
      <c r="X35" s="2485"/>
      <c r="Y35" s="2485"/>
    </row>
    <row r="36" spans="2:25" s="1468" customFormat="1" x14ac:dyDescent="0.25">
      <c r="B36" s="2390"/>
      <c r="C36" s="2273"/>
      <c r="D36" s="2273"/>
      <c r="E36" s="2273"/>
      <c r="F36" s="2273"/>
      <c r="G36" s="2273"/>
      <c r="H36" s="2273"/>
      <c r="I36" s="2323"/>
      <c r="J36" s="2276" t="s">
        <v>675</v>
      </c>
      <c r="K36" s="2276" t="s">
        <v>680</v>
      </c>
      <c r="L36" s="2276" t="s">
        <v>737</v>
      </c>
      <c r="M36" s="2276"/>
      <c r="N36" s="2277"/>
      <c r="O36" s="3387" t="s">
        <v>411</v>
      </c>
      <c r="P36" s="3149"/>
      <c r="Q36" s="3149"/>
      <c r="R36" s="3388"/>
      <c r="S36" s="2336"/>
      <c r="T36" s="2335"/>
      <c r="U36" s="2276"/>
      <c r="V36" s="2289"/>
      <c r="W36" s="2485"/>
      <c r="X36" s="2485"/>
      <c r="Y36" s="2485"/>
    </row>
    <row r="37" spans="2:25" s="1468" customFormat="1" x14ac:dyDescent="0.25">
      <c r="B37" s="2390"/>
      <c r="C37" s="2273"/>
      <c r="D37" s="2273"/>
      <c r="E37" s="2273"/>
      <c r="F37" s="2273"/>
      <c r="G37" s="2273"/>
      <c r="H37" s="2273"/>
      <c r="I37" s="2323"/>
      <c r="J37" s="2276" t="s">
        <v>675</v>
      </c>
      <c r="K37" s="2276" t="s">
        <v>680</v>
      </c>
      <c r="L37" s="2276" t="s">
        <v>737</v>
      </c>
      <c r="M37" s="2276" t="s">
        <v>743</v>
      </c>
      <c r="N37" s="2277"/>
      <c r="O37" s="3148" t="s">
        <v>1376</v>
      </c>
      <c r="P37" s="3149"/>
      <c r="Q37" s="3149"/>
      <c r="R37" s="3150"/>
      <c r="S37" s="2336"/>
      <c r="T37" s="2335"/>
      <c r="U37" s="2276"/>
      <c r="V37" s="2289"/>
      <c r="W37" s="2485"/>
      <c r="X37" s="2485"/>
      <c r="Y37" s="2485"/>
    </row>
    <row r="38" spans="2:25" s="1468" customFormat="1" x14ac:dyDescent="0.25">
      <c r="B38" s="2275" t="s">
        <v>54</v>
      </c>
      <c r="C38" s="2273"/>
      <c r="D38" s="2273"/>
      <c r="E38" s="2273"/>
      <c r="F38" s="2273"/>
      <c r="G38" s="2273"/>
      <c r="H38" s="2273"/>
      <c r="I38" s="2273"/>
      <c r="J38" s="2281" t="s">
        <v>675</v>
      </c>
      <c r="K38" s="2281" t="s">
        <v>680</v>
      </c>
      <c r="L38" s="2282" t="s">
        <v>737</v>
      </c>
      <c r="M38" s="2282" t="s">
        <v>743</v>
      </c>
      <c r="N38" s="2283" t="s">
        <v>598</v>
      </c>
      <c r="O38" s="3455" t="s">
        <v>409</v>
      </c>
      <c r="P38" s="3104"/>
      <c r="Q38" s="3104"/>
      <c r="R38" s="3456"/>
      <c r="S38" s="2300">
        <v>3101</v>
      </c>
      <c r="T38" s="2335" t="s">
        <v>681</v>
      </c>
      <c r="U38" s="2276" t="s">
        <v>1319</v>
      </c>
      <c r="V38" s="2289" t="s">
        <v>875</v>
      </c>
      <c r="W38" s="2485">
        <v>50000</v>
      </c>
      <c r="X38" s="2485">
        <v>37500</v>
      </c>
      <c r="Y38" s="2485">
        <v>50000</v>
      </c>
    </row>
    <row r="39" spans="2:25" s="1468" customFormat="1" x14ac:dyDescent="0.25">
      <c r="B39" s="2459"/>
      <c r="C39" s="2315"/>
      <c r="D39" s="2315"/>
      <c r="E39" s="2315"/>
      <c r="F39" s="2315"/>
      <c r="G39" s="2315"/>
      <c r="H39" s="2315"/>
      <c r="I39" s="2315"/>
      <c r="J39" s="2338" t="s">
        <v>675</v>
      </c>
      <c r="K39" s="2338" t="s">
        <v>680</v>
      </c>
      <c r="L39" s="2338" t="s">
        <v>737</v>
      </c>
      <c r="M39" s="2338" t="s">
        <v>680</v>
      </c>
      <c r="N39" s="2426"/>
      <c r="O39" s="3387" t="s">
        <v>1377</v>
      </c>
      <c r="P39" s="3149"/>
      <c r="Q39" s="3149"/>
      <c r="R39" s="3388"/>
      <c r="S39" s="2345"/>
      <c r="T39" s="2335"/>
      <c r="U39" s="2276"/>
      <c r="V39" s="2289"/>
      <c r="W39" s="2485"/>
      <c r="X39" s="2485"/>
      <c r="Y39" s="2485"/>
    </row>
    <row r="40" spans="2:25" s="1468" customFormat="1" ht="15.75" thickBot="1" x14ac:dyDescent="0.3">
      <c r="B40" s="2382" t="s">
        <v>53</v>
      </c>
      <c r="C40" s="2383"/>
      <c r="D40" s="2383"/>
      <c r="E40" s="2383"/>
      <c r="F40" s="2383"/>
      <c r="G40" s="2383"/>
      <c r="H40" s="2383"/>
      <c r="I40" s="2383"/>
      <c r="J40" s="2348" t="s">
        <v>675</v>
      </c>
      <c r="K40" s="2348" t="s">
        <v>680</v>
      </c>
      <c r="L40" s="2365" t="s">
        <v>737</v>
      </c>
      <c r="M40" s="2365" t="s">
        <v>737</v>
      </c>
      <c r="N40" s="2366" t="s">
        <v>598</v>
      </c>
      <c r="O40" s="3148" t="s">
        <v>1378</v>
      </c>
      <c r="P40" s="3149"/>
      <c r="Q40" s="3149"/>
      <c r="R40" s="3150"/>
      <c r="S40" s="2325">
        <v>3101</v>
      </c>
      <c r="T40" s="2335" t="s">
        <v>668</v>
      </c>
      <c r="U40" s="2276" t="s">
        <v>1320</v>
      </c>
      <c r="V40" s="2289" t="s">
        <v>1283</v>
      </c>
      <c r="W40" s="2485">
        <v>10000</v>
      </c>
      <c r="X40" s="2485">
        <v>7500</v>
      </c>
      <c r="Y40" s="2485">
        <v>10000</v>
      </c>
    </row>
    <row r="41" spans="2:25" ht="15.75" thickBot="1" x14ac:dyDescent="0.3">
      <c r="B41" s="3464" t="s">
        <v>412</v>
      </c>
      <c r="C41" s="3464"/>
      <c r="D41" s="3464"/>
      <c r="E41" s="3464"/>
      <c r="F41" s="3464"/>
      <c r="G41" s="3464"/>
      <c r="H41" s="3464"/>
      <c r="I41" s="3464"/>
      <c r="J41" s="3464"/>
      <c r="K41" s="3464"/>
      <c r="L41" s="3464"/>
      <c r="M41" s="3464"/>
      <c r="N41" s="3464"/>
      <c r="O41" s="3464"/>
      <c r="P41" s="3464"/>
      <c r="Q41" s="3464"/>
      <c r="R41" s="3464"/>
      <c r="S41" s="3464"/>
      <c r="T41" s="3464"/>
      <c r="U41" s="3464"/>
      <c r="V41" s="3465"/>
      <c r="W41" s="636">
        <f>SUM(W18:W40)</f>
        <v>1353858</v>
      </c>
      <c r="X41" s="634">
        <f>SUM(X18:X40)</f>
        <v>1015393.5</v>
      </c>
      <c r="Y41" s="636">
        <f>SUM(Y18:Y40)</f>
        <v>1616900</v>
      </c>
    </row>
    <row r="42" spans="2:25" x14ac:dyDescent="0.25">
      <c r="B42" s="6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61"/>
    </row>
    <row r="43" spans="2:25" x14ac:dyDescent="0.25">
      <c r="B43" s="5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62"/>
    </row>
    <row r="44" spans="2:25" x14ac:dyDescent="0.25">
      <c r="B44" s="73"/>
      <c r="C44" s="18"/>
      <c r="D44" s="18"/>
      <c r="E44" s="18"/>
      <c r="F44" s="18"/>
      <c r="G44" s="26"/>
      <c r="H44" s="26"/>
      <c r="I44" s="26"/>
      <c r="J44" s="26"/>
      <c r="K44" s="26"/>
      <c r="L44" s="26"/>
      <c r="M44" s="26"/>
      <c r="N44" s="18"/>
      <c r="O44" s="18"/>
      <c r="P44" s="18"/>
      <c r="Q44" s="18"/>
      <c r="R44" s="26"/>
      <c r="S44" s="26"/>
      <c r="T44" s="26"/>
      <c r="U44" s="26"/>
      <c r="V44" s="18"/>
      <c r="W44" s="18"/>
      <c r="X44" s="18"/>
      <c r="Y44" s="62"/>
    </row>
    <row r="45" spans="2:25" x14ac:dyDescent="0.25">
      <c r="B45" s="73"/>
      <c r="C45" s="3000" t="s">
        <v>28</v>
      </c>
      <c r="D45" s="3000"/>
      <c r="E45" s="3000"/>
      <c r="F45" s="3000"/>
      <c r="G45" s="26"/>
      <c r="H45" s="26"/>
      <c r="I45" s="26"/>
      <c r="J45" s="26"/>
      <c r="K45" s="26"/>
      <c r="L45" s="26"/>
      <c r="M45" s="26"/>
      <c r="N45" s="3000" t="s">
        <v>763</v>
      </c>
      <c r="O45" s="3000"/>
      <c r="P45" s="3000"/>
      <c r="Q45" s="3000"/>
      <c r="R45" s="26"/>
      <c r="S45" s="26"/>
      <c r="T45" s="26"/>
      <c r="U45" s="26"/>
      <c r="V45" s="3000" t="s">
        <v>893</v>
      </c>
      <c r="W45" s="3000"/>
      <c r="X45" s="3000"/>
      <c r="Y45" s="62"/>
    </row>
    <row r="46" spans="2:25" ht="15.75" thickBot="1" x14ac:dyDescent="0.3">
      <c r="B46" s="63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8"/>
    </row>
    <row r="47" spans="2:25" x14ac:dyDescent="0.25">
      <c r="Y47">
        <v>97</v>
      </c>
    </row>
    <row r="50" spans="24:24" x14ac:dyDescent="0.25">
      <c r="X50" s="336"/>
    </row>
    <row r="51" spans="24:24" x14ac:dyDescent="0.25">
      <c r="X51" s="336"/>
    </row>
    <row r="52" spans="24:24" x14ac:dyDescent="0.25">
      <c r="X52" s="336"/>
    </row>
  </sheetData>
  <mergeCells count="60">
    <mergeCell ref="O37:R37"/>
    <mergeCell ref="O38:R38"/>
    <mergeCell ref="O39:R39"/>
    <mergeCell ref="O40:R40"/>
    <mergeCell ref="O32:R32"/>
    <mergeCell ref="O33:R33"/>
    <mergeCell ref="O34:R34"/>
    <mergeCell ref="O35:R35"/>
    <mergeCell ref="O36:R36"/>
    <mergeCell ref="O27:R27"/>
    <mergeCell ref="O28:R28"/>
    <mergeCell ref="O29:R29"/>
    <mergeCell ref="O30:R30"/>
    <mergeCell ref="O31:R31"/>
    <mergeCell ref="O22:R22"/>
    <mergeCell ref="O23:R23"/>
    <mergeCell ref="O24:R24"/>
    <mergeCell ref="O25:R25"/>
    <mergeCell ref="O26:R26"/>
    <mergeCell ref="V45:X45"/>
    <mergeCell ref="N45:Q45"/>
    <mergeCell ref="C45:F45"/>
    <mergeCell ref="W12:X12"/>
    <mergeCell ref="W13:W16"/>
    <mergeCell ref="X13:X16"/>
    <mergeCell ref="O17:R17"/>
    <mergeCell ref="B41:V41"/>
    <mergeCell ref="H13:H16"/>
    <mergeCell ref="I12:I16"/>
    <mergeCell ref="J13:J16"/>
    <mergeCell ref="K13:K16"/>
    <mergeCell ref="O18:R18"/>
    <mergeCell ref="O19:R19"/>
    <mergeCell ref="O21:R21"/>
    <mergeCell ref="O20:R20"/>
    <mergeCell ref="B2:Y2"/>
    <mergeCell ref="B3:Y3"/>
    <mergeCell ref="B4:Y4"/>
    <mergeCell ref="B5:Y5"/>
    <mergeCell ref="T12:T16"/>
    <mergeCell ref="L13:L16"/>
    <mergeCell ref="M13:M16"/>
    <mergeCell ref="N13:N16"/>
    <mergeCell ref="O14:R14"/>
    <mergeCell ref="U12:U16"/>
    <mergeCell ref="V12:V16"/>
    <mergeCell ref="Y13:Y16"/>
    <mergeCell ref="N10:U10"/>
    <mergeCell ref="E13:E16"/>
    <mergeCell ref="F13:F16"/>
    <mergeCell ref="G13:G16"/>
    <mergeCell ref="B8:Y8"/>
    <mergeCell ref="B6:F6"/>
    <mergeCell ref="C10:H10"/>
    <mergeCell ref="B12:B16"/>
    <mergeCell ref="D13:D16"/>
    <mergeCell ref="D12:H12"/>
    <mergeCell ref="J12:N12"/>
    <mergeCell ref="C12:C16"/>
    <mergeCell ref="W6:X6"/>
  </mergeCells>
  <pageMargins left="0.54" right="0.70866141732283472" top="0.74803149606299213" bottom="0.74803149606299213" header="0.31496062992125984" footer="0.31496062992125984"/>
  <pageSetup paperSize="5" scale="60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pageSetUpPr fitToPage="1"/>
  </sheetPr>
  <dimension ref="A1:S38"/>
  <sheetViews>
    <sheetView workbookViewId="0">
      <selection activeCell="L22" sqref="L22"/>
    </sheetView>
  </sheetViews>
  <sheetFormatPr baseColWidth="10" defaultRowHeight="15" x14ac:dyDescent="0.25"/>
  <cols>
    <col min="1" max="1" width="4.28515625" style="1246" customWidth="1"/>
    <col min="3" max="4" width="10.28515625" customWidth="1"/>
    <col min="5" max="5" width="15.140625" customWidth="1"/>
    <col min="6" max="6" width="15.5703125" customWidth="1"/>
    <col min="7" max="7" width="8.85546875" customWidth="1"/>
    <col min="8" max="8" width="14.42578125" customWidth="1"/>
    <col min="9" max="9" width="14.5703125" customWidth="1"/>
  </cols>
  <sheetData>
    <row r="1" spans="2:19" s="1246" customFormat="1" x14ac:dyDescent="0.25"/>
    <row r="2" spans="2:19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2:19" x14ac:dyDescent="0.25">
      <c r="B3" s="3483" t="s">
        <v>0</v>
      </c>
      <c r="C3" s="3483"/>
      <c r="D3" s="3483"/>
      <c r="E3" s="3483"/>
      <c r="F3" s="3483"/>
      <c r="G3" s="3483"/>
      <c r="H3" s="3483"/>
      <c r="I3" s="3483"/>
    </row>
    <row r="4" spans="2:19" x14ac:dyDescent="0.25">
      <c r="B4" s="3483" t="s">
        <v>103</v>
      </c>
      <c r="C4" s="3483"/>
      <c r="D4" s="3483"/>
      <c r="E4" s="3483"/>
      <c r="F4" s="3483"/>
      <c r="G4" s="3483"/>
      <c r="H4" s="3483"/>
      <c r="I4" s="3483"/>
    </row>
    <row r="5" spans="2:19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</row>
    <row r="6" spans="2:19" x14ac:dyDescent="0.25">
      <c r="B6" s="171" t="s">
        <v>283</v>
      </c>
    </row>
    <row r="7" spans="2:19" ht="15.75" thickBot="1" x14ac:dyDescent="0.3">
      <c r="C7" s="1293"/>
      <c r="E7" s="1293"/>
      <c r="F7" s="1293"/>
    </row>
    <row r="8" spans="2:19" ht="15.75" thickBot="1" x14ac:dyDescent="0.3">
      <c r="B8" s="424" t="s">
        <v>4</v>
      </c>
      <c r="C8" s="460"/>
      <c r="D8" s="46">
        <v>7122</v>
      </c>
      <c r="E8" s="1758" t="s">
        <v>1874</v>
      </c>
      <c r="F8" s="1247" t="s">
        <v>105</v>
      </c>
      <c r="G8" s="1320"/>
      <c r="H8" s="1320"/>
      <c r="I8" s="1320"/>
      <c r="J8" s="1288"/>
    </row>
    <row r="9" spans="2:19" ht="15.75" thickBot="1" x14ac:dyDescent="0.3">
      <c r="B9" s="424" t="s">
        <v>76</v>
      </c>
      <c r="C9" s="460"/>
      <c r="D9" s="47">
        <v>12</v>
      </c>
      <c r="E9" s="1292"/>
      <c r="F9" s="1320" t="s">
        <v>623</v>
      </c>
      <c r="G9" s="1320"/>
      <c r="H9" s="1320"/>
      <c r="I9" s="1290"/>
    </row>
    <row r="10" spans="2:19" ht="15.75" thickBot="1" x14ac:dyDescent="0.3">
      <c r="B10" s="459" t="s">
        <v>77</v>
      </c>
      <c r="C10" s="192"/>
      <c r="D10" s="47">
        <v>0</v>
      </c>
      <c r="E10" s="1292"/>
      <c r="F10" s="1247" t="s">
        <v>622</v>
      </c>
      <c r="G10" s="1247"/>
      <c r="H10" s="1247"/>
      <c r="I10" s="1290"/>
    </row>
    <row r="11" spans="2:19" ht="15.75" thickBot="1" x14ac:dyDescent="0.3">
      <c r="B11" s="1" t="s">
        <v>78</v>
      </c>
      <c r="C11" s="697"/>
      <c r="D11" s="47">
        <v>0</v>
      </c>
      <c r="F11" s="1320" t="s">
        <v>622</v>
      </c>
      <c r="G11" s="1320"/>
      <c r="H11" s="1320"/>
      <c r="I11" s="1312"/>
      <c r="J11" s="1288"/>
      <c r="N11" s="1246"/>
    </row>
    <row r="12" spans="2:19" ht="15.75" thickBot="1" x14ac:dyDescent="0.3">
      <c r="B12" s="424" t="s">
        <v>284</v>
      </c>
      <c r="C12" s="460"/>
      <c r="D12" s="806">
        <v>4</v>
      </c>
      <c r="E12" s="234"/>
      <c r="F12" s="1247" t="s">
        <v>622</v>
      </c>
      <c r="G12" s="1320"/>
      <c r="H12" s="1247"/>
      <c r="I12" s="1291"/>
      <c r="N12" s="1246"/>
    </row>
    <row r="13" spans="2:19" ht="15.75" thickBot="1" x14ac:dyDescent="0.3">
      <c r="B13" s="424" t="s">
        <v>1944</v>
      </c>
      <c r="C13" s="1"/>
      <c r="D13" s="1355"/>
      <c r="E13" s="234"/>
      <c r="F13" s="1275" t="s">
        <v>622</v>
      </c>
      <c r="G13" s="1320"/>
      <c r="H13" s="1320"/>
      <c r="I13" s="1312"/>
      <c r="J13" s="1288"/>
      <c r="N13" s="1246"/>
    </row>
    <row r="14" spans="2:19" ht="15.75" thickBot="1" x14ac:dyDescent="0.3">
      <c r="B14" s="459" t="s">
        <v>22</v>
      </c>
      <c r="C14" s="460"/>
      <c r="D14" s="98">
        <v>3201</v>
      </c>
      <c r="E14" s="92" t="s">
        <v>296</v>
      </c>
      <c r="F14" s="467"/>
      <c r="G14" s="57">
        <v>211101</v>
      </c>
      <c r="I14" s="1312"/>
      <c r="N14" s="1246"/>
      <c r="O14" s="1246"/>
    </row>
    <row r="15" spans="2:19" ht="15.75" thickBot="1" x14ac:dyDescent="0.3">
      <c r="B15" s="3524" t="s">
        <v>287</v>
      </c>
      <c r="C15" s="3526"/>
      <c r="D15" s="3009" t="s">
        <v>188</v>
      </c>
      <c r="E15" s="3010"/>
      <c r="F15" s="3011"/>
      <c r="G15" s="3009" t="s">
        <v>290</v>
      </c>
      <c r="H15" s="3010"/>
      <c r="I15" s="3011"/>
      <c r="N15" s="1246"/>
      <c r="O15" s="1246"/>
    </row>
    <row r="16" spans="2:19" ht="15.75" thickBot="1" x14ac:dyDescent="0.3">
      <c r="B16" s="3701"/>
      <c r="C16" s="3702"/>
      <c r="D16" s="3246" t="s">
        <v>86</v>
      </c>
      <c r="E16" s="3009" t="s">
        <v>288</v>
      </c>
      <c r="F16" s="3011"/>
      <c r="G16" s="3703" t="s">
        <v>86</v>
      </c>
      <c r="H16" s="3009" t="s">
        <v>291</v>
      </c>
      <c r="I16" s="3011"/>
      <c r="N16" s="1246"/>
      <c r="O16" s="1246"/>
      <c r="P16" s="1246"/>
      <c r="Q16" s="1246"/>
      <c r="R16" s="1246"/>
      <c r="S16" s="1246"/>
    </row>
    <row r="17" spans="2:19" ht="15.75" thickBot="1" x14ac:dyDescent="0.3">
      <c r="B17" s="3701"/>
      <c r="C17" s="3702"/>
      <c r="D17" s="3200"/>
      <c r="E17" s="100" t="s">
        <v>92</v>
      </c>
      <c r="F17" s="100" t="s">
        <v>289</v>
      </c>
      <c r="G17" s="3704"/>
      <c r="H17" s="100" t="s">
        <v>87</v>
      </c>
      <c r="I17" s="375" t="s">
        <v>88</v>
      </c>
      <c r="J17" s="1246"/>
      <c r="K17" s="1246"/>
      <c r="L17" s="1246"/>
      <c r="M17" s="1246"/>
      <c r="N17" s="1246"/>
      <c r="O17" s="1246"/>
      <c r="P17" s="1246"/>
      <c r="Q17" s="1246"/>
      <c r="R17" s="1246"/>
      <c r="S17" s="1246"/>
    </row>
    <row r="18" spans="2:19" s="1468" customFormat="1" ht="15.75" thickBot="1" x14ac:dyDescent="0.3">
      <c r="B18" s="3613" t="s">
        <v>388</v>
      </c>
      <c r="C18" s="3615"/>
      <c r="D18" s="2697">
        <v>2</v>
      </c>
      <c r="E18" s="2087">
        <v>17000</v>
      </c>
      <c r="F18" s="2087">
        <f>E18*12</f>
        <v>204000</v>
      </c>
      <c r="G18" s="2697">
        <v>2</v>
      </c>
      <c r="H18" s="2087">
        <v>17000</v>
      </c>
      <c r="I18" s="2087">
        <f>H18*12</f>
        <v>204000</v>
      </c>
      <c r="J18" s="1246"/>
      <c r="K18" s="1246"/>
      <c r="L18" s="1246"/>
      <c r="M18" s="1246"/>
      <c r="N18" s="1246"/>
      <c r="O18" s="1246"/>
      <c r="P18" s="1246"/>
      <c r="Q18" s="1246"/>
      <c r="R18" s="1246"/>
      <c r="S18" s="1246"/>
    </row>
    <row r="19" spans="2:19" s="1468" customFormat="1" x14ac:dyDescent="0.25">
      <c r="B19" s="3418" t="s">
        <v>413</v>
      </c>
      <c r="C19" s="3420"/>
      <c r="D19" s="2385">
        <v>16</v>
      </c>
      <c r="E19" s="1494">
        <v>45781</v>
      </c>
      <c r="F19" s="2087">
        <f>E19*12</f>
        <v>549372</v>
      </c>
      <c r="G19" s="2385">
        <v>16</v>
      </c>
      <c r="H19" s="1494">
        <v>45781</v>
      </c>
      <c r="I19" s="2087">
        <f>H19*12</f>
        <v>549372</v>
      </c>
      <c r="J19" s="1246"/>
      <c r="K19" s="1246"/>
      <c r="L19" s="1246"/>
      <c r="M19" s="1246"/>
      <c r="N19" s="1246"/>
      <c r="O19" s="1246"/>
      <c r="P19" s="1246"/>
      <c r="Q19" s="1246"/>
      <c r="R19" s="1246"/>
      <c r="S19" s="1246"/>
    </row>
    <row r="20" spans="2:19" s="1468" customFormat="1" x14ac:dyDescent="0.25">
      <c r="B20" s="3418" t="s">
        <v>385</v>
      </c>
      <c r="C20" s="3420"/>
      <c r="D20" s="2385">
        <v>11</v>
      </c>
      <c r="E20" s="1494">
        <v>36495</v>
      </c>
      <c r="F20" s="1494">
        <f>E20*12</f>
        <v>437940</v>
      </c>
      <c r="G20" s="2385">
        <v>11</v>
      </c>
      <c r="H20" s="1494">
        <v>36495</v>
      </c>
      <c r="I20" s="1494">
        <f>H20*12</f>
        <v>437940</v>
      </c>
      <c r="J20" s="1246"/>
      <c r="K20" s="1246"/>
      <c r="L20" s="1246"/>
      <c r="M20" s="1246"/>
      <c r="N20" s="1246"/>
      <c r="O20" s="1246"/>
      <c r="P20" s="1246"/>
      <c r="Q20" s="1246"/>
      <c r="R20" s="1246"/>
      <c r="S20" s="1246"/>
    </row>
    <row r="21" spans="2:19" s="1468" customFormat="1" x14ac:dyDescent="0.25">
      <c r="B21" s="3418" t="s">
        <v>624</v>
      </c>
      <c r="C21" s="3420"/>
      <c r="D21" s="2385">
        <v>1</v>
      </c>
      <c r="E21" s="1494">
        <v>6000</v>
      </c>
      <c r="F21" s="1494">
        <v>72000</v>
      </c>
      <c r="G21" s="2385">
        <v>1</v>
      </c>
      <c r="H21" s="1494">
        <v>6000</v>
      </c>
      <c r="I21" s="1494">
        <v>72000</v>
      </c>
      <c r="J21" s="1246"/>
      <c r="K21" s="1246"/>
      <c r="L21" s="1246"/>
      <c r="M21" s="1246"/>
      <c r="N21" s="1246"/>
      <c r="O21" s="1246"/>
      <c r="P21" s="1246"/>
      <c r="Q21" s="1246"/>
      <c r="R21" s="1246"/>
      <c r="S21" s="1246"/>
    </row>
    <row r="22" spans="2:19" s="1468" customFormat="1" x14ac:dyDescent="0.25">
      <c r="B22" s="3418" t="s">
        <v>2523</v>
      </c>
      <c r="C22" s="3420"/>
      <c r="D22" s="2385">
        <v>1</v>
      </c>
      <c r="E22" s="1494">
        <v>1850</v>
      </c>
      <c r="F22" s="2707">
        <f>(E22*12)</f>
        <v>22200</v>
      </c>
      <c r="G22" s="2385">
        <v>1</v>
      </c>
      <c r="H22" s="1494">
        <v>1850</v>
      </c>
      <c r="I22" s="1494">
        <f>(H22*12)</f>
        <v>22200</v>
      </c>
      <c r="J22" s="1246"/>
      <c r="K22" s="1246"/>
      <c r="L22" s="1246"/>
      <c r="M22" s="1246"/>
      <c r="N22" s="1246"/>
      <c r="O22" s="1246"/>
      <c r="P22" s="1246"/>
      <c r="Q22" s="1246"/>
      <c r="R22" s="1246"/>
      <c r="S22" s="1246"/>
    </row>
    <row r="23" spans="2:19" s="1468" customFormat="1" x14ac:dyDescent="0.25">
      <c r="B23" s="3418" t="s">
        <v>2524</v>
      </c>
      <c r="C23" s="3420"/>
      <c r="D23" s="2385">
        <v>1</v>
      </c>
      <c r="E23" s="1494">
        <v>2500</v>
      </c>
      <c r="F23" s="2707">
        <f>(E23*12)</f>
        <v>30000</v>
      </c>
      <c r="G23" s="2385">
        <v>1</v>
      </c>
      <c r="H23" s="1494">
        <v>2500</v>
      </c>
      <c r="I23" s="1494">
        <f>(H23*12)</f>
        <v>30000</v>
      </c>
      <c r="J23" s="1246"/>
      <c r="K23" s="1246"/>
      <c r="L23" s="1246"/>
      <c r="M23" s="1246"/>
      <c r="N23" s="1246"/>
      <c r="O23" s="1246"/>
      <c r="P23" s="1246"/>
      <c r="Q23" s="1246"/>
      <c r="R23" s="1246"/>
      <c r="S23" s="1246"/>
    </row>
    <row r="24" spans="2:19" x14ac:dyDescent="0.25">
      <c r="B24" s="3197" t="s">
        <v>2525</v>
      </c>
      <c r="C24" s="3199"/>
      <c r="D24" s="2700">
        <v>1</v>
      </c>
      <c r="E24" s="254">
        <v>3174</v>
      </c>
      <c r="F24" s="254">
        <f>(E24*12)</f>
        <v>38088</v>
      </c>
      <c r="G24" s="2701">
        <v>1</v>
      </c>
      <c r="H24" s="75">
        <v>3174</v>
      </c>
      <c r="I24" s="75">
        <f>(H24*12)</f>
        <v>38088</v>
      </c>
      <c r="J24" s="1246"/>
      <c r="K24" s="1246"/>
      <c r="L24" s="1246"/>
      <c r="M24" s="1246"/>
      <c r="N24" s="1246"/>
      <c r="O24" s="1246"/>
      <c r="P24" s="1246"/>
      <c r="Q24" s="1246"/>
      <c r="R24" s="1246"/>
      <c r="S24" s="1246"/>
    </row>
    <row r="25" spans="2:19" x14ac:dyDescent="0.25">
      <c r="B25" s="3197" t="s">
        <v>2526</v>
      </c>
      <c r="C25" s="3199"/>
      <c r="D25" s="2700">
        <v>1</v>
      </c>
      <c r="E25" s="254">
        <v>3500</v>
      </c>
      <c r="F25" s="254">
        <f>(E25*12)</f>
        <v>42000</v>
      </c>
      <c r="G25" s="2701">
        <v>1</v>
      </c>
      <c r="H25" s="75">
        <v>3500</v>
      </c>
      <c r="I25" s="75">
        <f>(H25*12)</f>
        <v>42000</v>
      </c>
      <c r="M25" s="1246"/>
    </row>
    <row r="26" spans="2:19" x14ac:dyDescent="0.25">
      <c r="B26" s="3228"/>
      <c r="C26" s="3230"/>
      <c r="D26" s="36"/>
      <c r="E26" s="47"/>
      <c r="F26" s="10"/>
      <c r="G26" s="47"/>
      <c r="H26" s="10"/>
      <c r="I26" s="47"/>
      <c r="M26" s="1246"/>
    </row>
    <row r="27" spans="2:19" x14ac:dyDescent="0.25">
      <c r="B27" s="3228"/>
      <c r="C27" s="3230"/>
      <c r="D27" s="36"/>
      <c r="E27" s="47"/>
      <c r="F27" s="10"/>
      <c r="G27" s="47"/>
      <c r="H27" s="10"/>
      <c r="I27" s="47"/>
      <c r="M27" s="1246"/>
    </row>
    <row r="28" spans="2:19" x14ac:dyDescent="0.25">
      <c r="B28" s="3228"/>
      <c r="C28" s="3230"/>
      <c r="D28" s="36"/>
      <c r="E28" s="47"/>
      <c r="F28" s="10"/>
      <c r="G28" s="47"/>
      <c r="H28" s="10"/>
      <c r="I28" s="47"/>
      <c r="M28" s="1246"/>
    </row>
    <row r="29" spans="2:19" x14ac:dyDescent="0.25">
      <c r="B29" s="3228"/>
      <c r="C29" s="3230"/>
      <c r="D29" s="36"/>
      <c r="E29" s="47"/>
      <c r="F29" s="10"/>
      <c r="G29" s="47"/>
      <c r="H29" s="10"/>
      <c r="I29" s="47"/>
      <c r="M29" s="1246"/>
    </row>
    <row r="30" spans="2:19" x14ac:dyDescent="0.25">
      <c r="B30" s="3228"/>
      <c r="C30" s="3230"/>
      <c r="D30" s="36"/>
      <c r="E30" s="47"/>
      <c r="F30" s="10"/>
      <c r="G30" s="47"/>
      <c r="H30" s="10"/>
      <c r="I30" s="47"/>
      <c r="M30" s="1246"/>
    </row>
    <row r="31" spans="2:19" ht="15.75" thickBot="1" x14ac:dyDescent="0.3">
      <c r="B31" s="3228"/>
      <c r="C31" s="3230"/>
      <c r="D31" s="36"/>
      <c r="E31" s="47"/>
      <c r="F31" s="10"/>
      <c r="G31" s="47"/>
      <c r="H31" s="10"/>
      <c r="I31" s="56"/>
    </row>
    <row r="32" spans="2:19" ht="15.75" thickBot="1" x14ac:dyDescent="0.3">
      <c r="B32" s="3228"/>
      <c r="C32" s="3230"/>
      <c r="D32" s="139"/>
      <c r="E32" s="141"/>
      <c r="F32" s="7"/>
      <c r="G32" s="141"/>
      <c r="H32" s="257"/>
      <c r="I32" s="258"/>
      <c r="P32" s="1246"/>
    </row>
    <row r="33" spans="3:16" ht="15.75" thickBot="1" x14ac:dyDescent="0.3">
      <c r="C33" s="92" t="s">
        <v>99</v>
      </c>
      <c r="D33" s="234"/>
      <c r="E33" s="115">
        <f>SUM(E18:E32)</f>
        <v>116300</v>
      </c>
      <c r="F33" s="242">
        <f>SUM(F18:F32)</f>
        <v>1395600</v>
      </c>
      <c r="G33" s="255"/>
      <c r="H33" s="242">
        <f>SUM(H18:H32)</f>
        <v>116300</v>
      </c>
      <c r="I33" s="115">
        <f>SUM(I18:I32)</f>
        <v>1395600</v>
      </c>
      <c r="P33" s="1246"/>
    </row>
    <row r="34" spans="3:16" x14ac:dyDescent="0.25">
      <c r="P34" s="1246"/>
    </row>
    <row r="35" spans="3:16" x14ac:dyDescent="0.25">
      <c r="C35" s="4"/>
      <c r="D35" s="4"/>
      <c r="F35" s="4"/>
      <c r="H35" s="4"/>
      <c r="P35" s="1246"/>
    </row>
    <row r="36" spans="3:16" x14ac:dyDescent="0.25">
      <c r="C36" s="3447" t="s">
        <v>294</v>
      </c>
      <c r="D36" s="3447"/>
      <c r="F36" s="264" t="s">
        <v>271</v>
      </c>
      <c r="H36" s="264" t="s">
        <v>295</v>
      </c>
      <c r="P36" s="1246"/>
    </row>
    <row r="37" spans="3:16" x14ac:dyDescent="0.25">
      <c r="P37" s="1246"/>
    </row>
    <row r="38" spans="3:16" x14ac:dyDescent="0.25">
      <c r="I38">
        <v>98</v>
      </c>
    </row>
  </sheetData>
  <mergeCells count="27">
    <mergeCell ref="H16:I16"/>
    <mergeCell ref="C36:D36"/>
    <mergeCell ref="B2:I2"/>
    <mergeCell ref="B3:I3"/>
    <mergeCell ref="B4:I4"/>
    <mergeCell ref="B5:I5"/>
    <mergeCell ref="B15:C17"/>
    <mergeCell ref="D15:F15"/>
    <mergeCell ref="G15:I15"/>
    <mergeCell ref="D16:D17"/>
    <mergeCell ref="E16:F16"/>
    <mergeCell ref="G16:G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32:C32"/>
    <mergeCell ref="B27:C27"/>
    <mergeCell ref="B28:C28"/>
    <mergeCell ref="B29:C29"/>
    <mergeCell ref="B30:C30"/>
    <mergeCell ref="B31:C31"/>
  </mergeCells>
  <pageMargins left="0.71" right="0.70866141732283472" top="0.74803149606299213" bottom="0.74803149606299213" header="0.31496062992125984" footer="0.31496062992125984"/>
  <pageSetup paperSize="5" scale="8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rgb="FFFF0000"/>
  </sheetPr>
  <dimension ref="A1:FH54"/>
  <sheetViews>
    <sheetView zoomScale="120" zoomScaleNormal="120" workbookViewId="0">
      <selection activeCell="D25" sqref="D25"/>
    </sheetView>
  </sheetViews>
  <sheetFormatPr baseColWidth="10" defaultRowHeight="15" x14ac:dyDescent="0.25"/>
  <cols>
    <col min="1" max="1" width="11.5703125" style="1246"/>
    <col min="2" max="2" width="8.140625" customWidth="1"/>
    <col min="4" max="4" width="5.85546875" customWidth="1"/>
    <col min="5" max="5" width="6.28515625" customWidth="1"/>
    <col min="6" max="6" width="7.140625" customWidth="1"/>
    <col min="7" max="7" width="9.42578125" customWidth="1"/>
    <col min="8" max="8" width="7.42578125" customWidth="1"/>
    <col min="9" max="9" width="5.5703125" customWidth="1"/>
    <col min="10" max="10" width="4.42578125" customWidth="1"/>
    <col min="11" max="11" width="5.5703125" customWidth="1"/>
    <col min="12" max="12" width="8.140625" customWidth="1"/>
    <col min="13" max="13" width="7.5703125" customWidth="1"/>
    <col min="14" max="14" width="7.28515625" customWidth="1"/>
    <col min="19" max="19" width="7.28515625" customWidth="1"/>
    <col min="20" max="20" width="15.7109375" customWidth="1"/>
    <col min="21" max="21" width="12.42578125" customWidth="1"/>
    <col min="22" max="22" width="10.85546875" customWidth="1"/>
    <col min="23" max="23" width="12.140625" customWidth="1"/>
    <col min="24" max="24" width="16.28515625" customWidth="1"/>
    <col min="25" max="25" width="17.42578125" customWidth="1"/>
    <col min="26" max="26" width="16.85546875" customWidth="1"/>
  </cols>
  <sheetData>
    <row r="1" spans="2:26" s="1246" customFormat="1" ht="15.75" thickBot="1" x14ac:dyDescent="0.3"/>
    <row r="2" spans="2:26" ht="23.25" x14ac:dyDescent="0.35">
      <c r="B2" s="3106" t="s">
        <v>17</v>
      </c>
      <c r="C2" s="3107"/>
      <c r="D2" s="3107"/>
      <c r="E2" s="3107"/>
      <c r="F2" s="3107"/>
      <c r="G2" s="3107"/>
      <c r="H2" s="3107"/>
      <c r="I2" s="3107"/>
      <c r="J2" s="3107"/>
      <c r="K2" s="3107"/>
      <c r="L2" s="3107"/>
      <c r="M2" s="3107"/>
      <c r="N2" s="3107"/>
      <c r="O2" s="3107"/>
      <c r="P2" s="3107"/>
      <c r="Q2" s="3107"/>
      <c r="R2" s="3107"/>
      <c r="S2" s="3107"/>
      <c r="T2" s="3107"/>
      <c r="U2" s="3107"/>
      <c r="V2" s="3107"/>
      <c r="W2" s="3107"/>
      <c r="X2" s="3107"/>
      <c r="Y2" s="3107"/>
      <c r="Z2" s="3108"/>
    </row>
    <row r="3" spans="2:26" ht="20.45" customHeight="1" x14ac:dyDescent="0.25">
      <c r="B3" s="2999" t="s">
        <v>1849</v>
      </c>
      <c r="C3" s="3000"/>
      <c r="D3" s="3000"/>
      <c r="E3" s="3000"/>
      <c r="F3" s="3000"/>
      <c r="G3" s="3000"/>
      <c r="H3" s="3000"/>
      <c r="I3" s="3000"/>
      <c r="J3" s="3000"/>
      <c r="K3" s="3000"/>
      <c r="L3" s="3000"/>
      <c r="M3" s="3000"/>
      <c r="N3" s="3000"/>
      <c r="O3" s="3000"/>
      <c r="P3" s="3000"/>
      <c r="Q3" s="3000"/>
      <c r="R3" s="3000"/>
      <c r="S3" s="3000"/>
      <c r="T3" s="3000"/>
      <c r="U3" s="3000"/>
      <c r="V3" s="3000"/>
      <c r="W3" s="3000"/>
      <c r="X3" s="3000"/>
      <c r="Y3" s="3000"/>
      <c r="Z3" s="3001"/>
    </row>
    <row r="4" spans="2:26" ht="17.45" customHeight="1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0"/>
      <c r="Z4" s="3001"/>
    </row>
    <row r="5" spans="2:26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2"/>
      <c r="Z5" s="3023"/>
    </row>
    <row r="6" spans="2:26" x14ac:dyDescent="0.25">
      <c r="B6" s="3102" t="s">
        <v>684</v>
      </c>
      <c r="C6" s="3036"/>
      <c r="D6" s="3036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34"/>
      <c r="P6" s="34"/>
      <c r="Q6" s="34"/>
      <c r="R6" s="34"/>
      <c r="S6" s="34"/>
      <c r="T6" s="34"/>
      <c r="U6" s="34"/>
      <c r="V6" s="34"/>
      <c r="W6" s="34"/>
      <c r="X6" s="3036" t="s">
        <v>2454</v>
      </c>
      <c r="Y6" s="3036"/>
      <c r="Z6" s="61"/>
    </row>
    <row r="7" spans="2:26" x14ac:dyDescent="0.25">
      <c r="B7" s="55"/>
      <c r="C7" s="2"/>
      <c r="D7" s="2"/>
      <c r="E7" s="2"/>
      <c r="F7" s="805" t="s">
        <v>1728</v>
      </c>
      <c r="G7" s="805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6" t="s">
        <v>19</v>
      </c>
      <c r="Y7" s="18"/>
      <c r="Z7" s="62"/>
    </row>
    <row r="8" spans="2:26" x14ac:dyDescent="0.25">
      <c r="B8" s="3038" t="s">
        <v>755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39"/>
      <c r="Z8" s="3040"/>
    </row>
    <row r="9" spans="2:26" ht="12" customHeight="1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62"/>
    </row>
    <row r="10" spans="2:26" x14ac:dyDescent="0.25">
      <c r="B10" s="55"/>
      <c r="C10" s="119" t="s">
        <v>833</v>
      </c>
      <c r="D10" s="119"/>
      <c r="E10" s="119"/>
      <c r="F10" s="119"/>
      <c r="G10" s="2"/>
      <c r="H10" s="2"/>
      <c r="I10" s="2"/>
      <c r="J10" s="2"/>
      <c r="K10" s="2"/>
      <c r="L10" s="2"/>
      <c r="M10" s="2"/>
      <c r="N10" s="3000" t="s">
        <v>1006</v>
      </c>
      <c r="O10" s="3000"/>
      <c r="P10" s="3000"/>
      <c r="Q10" s="3000"/>
      <c r="R10" s="3000"/>
      <c r="S10" s="3000"/>
      <c r="T10" s="3000"/>
      <c r="U10" s="3000"/>
      <c r="V10" s="3000"/>
      <c r="W10" s="3000"/>
      <c r="X10" s="2"/>
      <c r="Y10" s="2"/>
      <c r="Z10" s="62"/>
    </row>
    <row r="11" spans="2:26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8"/>
    </row>
    <row r="12" spans="2:26" ht="15.75" customHeight="1" thickBot="1" x14ac:dyDescent="0.3">
      <c r="B12" s="3402" t="s">
        <v>757</v>
      </c>
      <c r="C12" s="3402" t="s">
        <v>702</v>
      </c>
      <c r="D12" s="3022" t="s">
        <v>16</v>
      </c>
      <c r="E12" s="3022"/>
      <c r="F12" s="3022"/>
      <c r="G12" s="3022"/>
      <c r="H12" s="3023"/>
      <c r="I12" s="3402" t="s">
        <v>713</v>
      </c>
      <c r="J12" s="3022" t="s">
        <v>45</v>
      </c>
      <c r="K12" s="3022"/>
      <c r="L12" s="3022"/>
      <c r="M12" s="3022"/>
      <c r="N12" s="3023"/>
      <c r="O12" s="55"/>
      <c r="P12" s="2"/>
      <c r="Q12" s="2"/>
      <c r="R12" s="2"/>
      <c r="S12" s="62"/>
      <c r="T12" s="62"/>
      <c r="U12" s="3394" t="s">
        <v>7</v>
      </c>
      <c r="V12" s="3394" t="s">
        <v>678</v>
      </c>
      <c r="W12" s="3246" t="s">
        <v>13</v>
      </c>
      <c r="X12" s="3413" t="s">
        <v>2304</v>
      </c>
      <c r="Y12" s="3414"/>
      <c r="Z12" s="221" t="s">
        <v>2456</v>
      </c>
    </row>
    <row r="13" spans="2:26" x14ac:dyDescent="0.25">
      <c r="B13" s="3402"/>
      <c r="C13" s="3402"/>
      <c r="D13" s="3401" t="s">
        <v>690</v>
      </c>
      <c r="E13" s="3401" t="s">
        <v>21</v>
      </c>
      <c r="F13" s="3401" t="s">
        <v>692</v>
      </c>
      <c r="G13" s="3401" t="s">
        <v>693</v>
      </c>
      <c r="H13" s="3401" t="s">
        <v>694</v>
      </c>
      <c r="I13" s="3402"/>
      <c r="J13" s="3401" t="s">
        <v>836</v>
      </c>
      <c r="K13" s="3401" t="s">
        <v>111</v>
      </c>
      <c r="L13" s="3549" t="s">
        <v>5</v>
      </c>
      <c r="M13" s="3402" t="s">
        <v>44</v>
      </c>
      <c r="N13" s="3402" t="s">
        <v>6</v>
      </c>
      <c r="O13" s="55"/>
      <c r="P13" s="2"/>
      <c r="Q13" s="2"/>
      <c r="R13" s="2"/>
      <c r="S13" s="62"/>
      <c r="T13" s="62"/>
      <c r="U13" s="3403"/>
      <c r="V13" s="3403"/>
      <c r="W13" s="3200"/>
      <c r="X13" s="3394" t="s">
        <v>704</v>
      </c>
      <c r="Y13" s="3394" t="s">
        <v>50</v>
      </c>
      <c r="Z13" s="3394" t="s">
        <v>706</v>
      </c>
    </row>
    <row r="14" spans="2:26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549"/>
      <c r="M14" s="3402"/>
      <c r="N14" s="3402"/>
      <c r="O14" s="2999" t="s">
        <v>46</v>
      </c>
      <c r="P14" s="3000"/>
      <c r="Q14" s="3000"/>
      <c r="R14" s="3000"/>
      <c r="S14" s="3001"/>
      <c r="T14" s="610" t="s">
        <v>80</v>
      </c>
      <c r="U14" s="3403"/>
      <c r="V14" s="3403"/>
      <c r="W14" s="3200"/>
      <c r="X14" s="3395"/>
      <c r="Y14" s="3395"/>
      <c r="Z14" s="3395"/>
    </row>
    <row r="15" spans="2:26" x14ac:dyDescent="0.25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549"/>
      <c r="M15" s="3402"/>
      <c r="N15" s="3402"/>
      <c r="O15" s="55"/>
      <c r="P15" s="2"/>
      <c r="Q15" s="2"/>
      <c r="R15" s="2"/>
      <c r="S15" s="62"/>
      <c r="T15" s="62"/>
      <c r="U15" s="3403"/>
      <c r="V15" s="3403"/>
      <c r="W15" s="3200"/>
      <c r="X15" s="3395"/>
      <c r="Y15" s="3395"/>
      <c r="Z15" s="3395"/>
    </row>
    <row r="16" spans="2:26" ht="31.5" customHeight="1" thickBot="1" x14ac:dyDescent="0.3">
      <c r="B16" s="3402"/>
      <c r="C16" s="3402"/>
      <c r="D16" s="3402"/>
      <c r="E16" s="3402"/>
      <c r="F16" s="3402"/>
      <c r="G16" s="3402"/>
      <c r="H16" s="3402"/>
      <c r="I16" s="3402"/>
      <c r="J16" s="3402"/>
      <c r="K16" s="3402"/>
      <c r="L16" s="3549"/>
      <c r="M16" s="3402"/>
      <c r="N16" s="3402"/>
      <c r="O16" s="55"/>
      <c r="P16" s="2"/>
      <c r="Q16" s="2"/>
      <c r="R16" s="2"/>
      <c r="S16" s="190"/>
      <c r="T16" s="190"/>
      <c r="U16" s="3478"/>
      <c r="V16" s="3478"/>
      <c r="W16" s="3201"/>
      <c r="X16" s="3481"/>
      <c r="Y16" s="3481"/>
      <c r="Z16" s="3481"/>
    </row>
    <row r="17" spans="1:26" ht="15.75" thickBot="1" x14ac:dyDescent="0.3">
      <c r="B17" s="185"/>
      <c r="C17" s="216"/>
      <c r="D17" s="216"/>
      <c r="E17" s="216"/>
      <c r="F17" s="216"/>
      <c r="G17" s="216"/>
      <c r="H17" s="216"/>
      <c r="I17" s="216"/>
      <c r="J17" s="216"/>
      <c r="K17" s="216"/>
      <c r="L17" s="630">
        <v>1</v>
      </c>
      <c r="M17" s="630"/>
      <c r="N17" s="530"/>
      <c r="O17" s="3166">
        <v>2</v>
      </c>
      <c r="P17" s="3719"/>
      <c r="Q17" s="3719"/>
      <c r="R17" s="3167"/>
      <c r="S17" s="3167"/>
      <c r="T17" s="97"/>
      <c r="U17" s="97"/>
      <c r="V17" s="100">
        <v>4</v>
      </c>
      <c r="W17" s="373">
        <v>5</v>
      </c>
      <c r="X17" s="374">
        <v>6</v>
      </c>
      <c r="Y17" s="97">
        <v>7</v>
      </c>
      <c r="Z17" s="97">
        <v>8</v>
      </c>
    </row>
    <row r="18" spans="1:26" s="1468" customFormat="1" x14ac:dyDescent="0.25">
      <c r="A18" s="1246"/>
      <c r="B18" s="2507"/>
      <c r="C18" s="2305"/>
      <c r="D18" s="2369" t="s">
        <v>679</v>
      </c>
      <c r="E18" s="2369" t="s">
        <v>1716</v>
      </c>
      <c r="F18" s="2369" t="s">
        <v>1682</v>
      </c>
      <c r="G18" s="2305"/>
      <c r="H18" s="2305"/>
      <c r="I18" s="2305"/>
      <c r="J18" s="2352">
        <v>2</v>
      </c>
      <c r="K18" s="2352">
        <v>1</v>
      </c>
      <c r="L18" s="2352"/>
      <c r="M18" s="2352"/>
      <c r="N18" s="2454"/>
      <c r="O18" s="3574" t="s">
        <v>1040</v>
      </c>
      <c r="P18" s="3546"/>
      <c r="Q18" s="3546"/>
      <c r="R18" s="3546"/>
      <c r="S18" s="3575"/>
      <c r="T18" s="2511"/>
      <c r="U18" s="2511"/>
      <c r="V18" s="2389"/>
      <c r="W18" s="2455"/>
      <c r="X18" s="2602"/>
      <c r="Y18" s="2603"/>
      <c r="Z18" s="2602"/>
    </row>
    <row r="19" spans="1:26" s="1468" customFormat="1" x14ac:dyDescent="0.25">
      <c r="B19" s="2390"/>
      <c r="C19" s="2273"/>
      <c r="D19" s="2273"/>
      <c r="E19" s="2273"/>
      <c r="F19" s="2273"/>
      <c r="G19" s="2273"/>
      <c r="H19" s="2273"/>
      <c r="I19" s="2273"/>
      <c r="J19" s="2276">
        <v>2</v>
      </c>
      <c r="K19" s="2276">
        <v>1</v>
      </c>
      <c r="L19" s="2276">
        <v>1</v>
      </c>
      <c r="M19" s="2276"/>
      <c r="N19" s="2277"/>
      <c r="O19" s="3387" t="s">
        <v>811</v>
      </c>
      <c r="P19" s="3149"/>
      <c r="Q19" s="3149"/>
      <c r="R19" s="3149"/>
      <c r="S19" s="3388"/>
      <c r="T19" s="2511"/>
      <c r="U19" s="2511"/>
      <c r="V19" s="2300"/>
      <c r="W19" s="2339"/>
      <c r="X19" s="2485"/>
      <c r="Y19" s="2512"/>
      <c r="Z19" s="2485"/>
    </row>
    <row r="20" spans="1:26" s="2368" customFormat="1" ht="15.75" thickBot="1" x14ac:dyDescent="0.3">
      <c r="A20" s="1468"/>
      <c r="B20" s="2275" t="s">
        <v>68</v>
      </c>
      <c r="C20" s="2286"/>
      <c r="D20" s="2286"/>
      <c r="E20" s="2286"/>
      <c r="F20" s="2286"/>
      <c r="G20" s="2286"/>
      <c r="H20" s="2286"/>
      <c r="I20" s="2286"/>
      <c r="J20" s="2282">
        <v>2</v>
      </c>
      <c r="K20" s="2282">
        <v>1</v>
      </c>
      <c r="L20" s="2282">
        <v>1</v>
      </c>
      <c r="M20" s="2282">
        <v>1</v>
      </c>
      <c r="N20" s="2283" t="s">
        <v>598</v>
      </c>
      <c r="O20" s="3649" t="s">
        <v>490</v>
      </c>
      <c r="P20" s="3650"/>
      <c r="Q20" s="3650"/>
      <c r="R20" s="3650"/>
      <c r="S20" s="3778"/>
      <c r="T20" s="2300">
        <v>2102</v>
      </c>
      <c r="U20" s="2300" t="s">
        <v>681</v>
      </c>
      <c r="V20" s="2300" t="s">
        <v>1319</v>
      </c>
      <c r="W20" s="2339" t="s">
        <v>875</v>
      </c>
      <c r="X20" s="2513">
        <v>918000</v>
      </c>
      <c r="Y20" s="2512">
        <v>688500</v>
      </c>
      <c r="Z20" s="2513">
        <v>7037988</v>
      </c>
    </row>
    <row r="21" spans="1:26" s="1468" customFormat="1" x14ac:dyDescent="0.25">
      <c r="B21" s="2275"/>
      <c r="C21" s="2273"/>
      <c r="D21" s="2273"/>
      <c r="E21" s="2273"/>
      <c r="F21" s="2273"/>
      <c r="G21" s="2273"/>
      <c r="H21" s="2273"/>
      <c r="I21" s="2273"/>
      <c r="J21" s="2276">
        <v>2</v>
      </c>
      <c r="K21" s="2276">
        <v>1</v>
      </c>
      <c r="L21" s="2276">
        <v>1</v>
      </c>
      <c r="M21" s="2276">
        <v>2</v>
      </c>
      <c r="N21" s="2277"/>
      <c r="O21" s="3574" t="s">
        <v>1041</v>
      </c>
      <c r="P21" s="3546"/>
      <c r="Q21" s="3546"/>
      <c r="R21" s="3546"/>
      <c r="S21" s="3575"/>
      <c r="T21" s="2336"/>
      <c r="U21" s="2336"/>
      <c r="V21" s="2300"/>
      <c r="W21" s="2339"/>
      <c r="X21" s="2513"/>
      <c r="Y21" s="2512"/>
      <c r="Z21" s="2513"/>
    </row>
    <row r="22" spans="1:26" s="1468" customFormat="1" ht="15.75" thickBot="1" x14ac:dyDescent="0.3">
      <c r="B22" s="2390"/>
      <c r="C22" s="2273"/>
      <c r="D22" s="2273"/>
      <c r="E22" s="2273"/>
      <c r="F22" s="2273"/>
      <c r="G22" s="2273"/>
      <c r="H22" s="2273"/>
      <c r="I22" s="2273"/>
      <c r="J22" s="2276" t="s">
        <v>675</v>
      </c>
      <c r="K22" s="2276" t="s">
        <v>677</v>
      </c>
      <c r="L22" s="2276" t="s">
        <v>677</v>
      </c>
      <c r="M22" s="2276" t="s">
        <v>722</v>
      </c>
      <c r="N22" s="2277"/>
      <c r="O22" s="3649" t="s">
        <v>724</v>
      </c>
      <c r="P22" s="3650"/>
      <c r="Q22" s="3650"/>
      <c r="R22" s="3650"/>
      <c r="S22" s="3778"/>
      <c r="T22" s="2345"/>
      <c r="U22" s="2345"/>
      <c r="V22" s="2300"/>
      <c r="W22" s="2339"/>
      <c r="X22" s="2485"/>
      <c r="Y22" s="2512"/>
      <c r="Z22" s="2485"/>
    </row>
    <row r="23" spans="1:26" s="1468" customFormat="1" x14ac:dyDescent="0.25">
      <c r="B23" s="2275" t="s">
        <v>68</v>
      </c>
      <c r="C23" s="2273"/>
      <c r="D23" s="2273"/>
      <c r="E23" s="2273"/>
      <c r="F23" s="2273"/>
      <c r="G23" s="2273"/>
      <c r="H23" s="2273"/>
      <c r="I23" s="2273"/>
      <c r="J23" s="2282">
        <v>2</v>
      </c>
      <c r="K23" s="2282">
        <v>1</v>
      </c>
      <c r="L23" s="2282" t="s">
        <v>677</v>
      </c>
      <c r="M23" s="2282" t="s">
        <v>722</v>
      </c>
      <c r="N23" s="2283" t="s">
        <v>598</v>
      </c>
      <c r="O23" s="3574" t="s">
        <v>724</v>
      </c>
      <c r="P23" s="3546"/>
      <c r="Q23" s="3546"/>
      <c r="R23" s="3546"/>
      <c r="S23" s="3575"/>
      <c r="T23" s="2313">
        <v>2102</v>
      </c>
      <c r="U23" s="2313" t="s">
        <v>681</v>
      </c>
      <c r="V23" s="2300" t="s">
        <v>1282</v>
      </c>
      <c r="W23" s="2339" t="s">
        <v>541</v>
      </c>
      <c r="X23" s="2485">
        <v>64000</v>
      </c>
      <c r="Y23" s="2512">
        <v>48000</v>
      </c>
      <c r="Z23" s="2485">
        <v>586499</v>
      </c>
    </row>
    <row r="24" spans="1:26" s="1468" customFormat="1" ht="15.75" thickBot="1" x14ac:dyDescent="0.3">
      <c r="B24" s="2390"/>
      <c r="C24" s="2273"/>
      <c r="D24" s="2273"/>
      <c r="E24" s="2273"/>
      <c r="F24" s="2273"/>
      <c r="G24" s="2273"/>
      <c r="H24" s="2273"/>
      <c r="I24" s="2273"/>
      <c r="J24" s="2276" t="s">
        <v>675</v>
      </c>
      <c r="K24" s="2276" t="s">
        <v>677</v>
      </c>
      <c r="L24" s="2276" t="s">
        <v>675</v>
      </c>
      <c r="M24" s="2276"/>
      <c r="N24" s="2429"/>
      <c r="O24" s="3649" t="s">
        <v>725</v>
      </c>
      <c r="P24" s="3650"/>
      <c r="Q24" s="3650"/>
      <c r="R24" s="3650"/>
      <c r="S24" s="3778"/>
      <c r="T24" s="2514"/>
      <c r="U24" s="2345"/>
      <c r="V24" s="2300"/>
      <c r="W24" s="2339"/>
      <c r="X24" s="2485"/>
      <c r="Y24" s="2512"/>
      <c r="Z24" s="2485"/>
    </row>
    <row r="25" spans="1:26" s="1468" customFormat="1" x14ac:dyDescent="0.25">
      <c r="B25" s="2390"/>
      <c r="C25" s="2273"/>
      <c r="D25" s="2273"/>
      <c r="E25" s="2273"/>
      <c r="F25" s="2273"/>
      <c r="G25" s="2273"/>
      <c r="H25" s="2273"/>
      <c r="I25" s="2273"/>
      <c r="J25" s="2276" t="s">
        <v>675</v>
      </c>
      <c r="K25" s="2276" t="s">
        <v>677</v>
      </c>
      <c r="L25" s="2276" t="s">
        <v>675</v>
      </c>
      <c r="M25" s="2276" t="s">
        <v>677</v>
      </c>
      <c r="N25" s="2429"/>
      <c r="O25" s="3574" t="s">
        <v>1042</v>
      </c>
      <c r="P25" s="3546"/>
      <c r="Q25" s="3546"/>
      <c r="R25" s="3546"/>
      <c r="S25" s="3575"/>
      <c r="T25" s="2514"/>
      <c r="U25" s="2345"/>
      <c r="V25" s="2300"/>
      <c r="W25" s="2339"/>
      <c r="X25" s="2485"/>
      <c r="Y25" s="2512"/>
      <c r="Z25" s="2485"/>
    </row>
    <row r="26" spans="1:26" s="1468" customFormat="1" x14ac:dyDescent="0.25">
      <c r="B26" s="2390"/>
      <c r="C26" s="2273"/>
      <c r="D26" s="2273"/>
      <c r="E26" s="2273"/>
      <c r="F26" s="2273"/>
      <c r="G26" s="2273"/>
      <c r="H26" s="2273"/>
      <c r="I26" s="2273"/>
      <c r="J26" s="2276" t="s">
        <v>675</v>
      </c>
      <c r="K26" s="2276" t="s">
        <v>677</v>
      </c>
      <c r="L26" s="2276" t="s">
        <v>675</v>
      </c>
      <c r="M26" s="2276" t="s">
        <v>675</v>
      </c>
      <c r="N26" s="2429"/>
      <c r="O26" s="3387" t="s">
        <v>801</v>
      </c>
      <c r="P26" s="3149"/>
      <c r="Q26" s="3149"/>
      <c r="R26" s="3149"/>
      <c r="S26" s="3388"/>
      <c r="T26" s="2514"/>
      <c r="U26" s="2345"/>
      <c r="V26" s="2300"/>
      <c r="W26" s="2339"/>
      <c r="X26" s="2485"/>
      <c r="Y26" s="2512"/>
      <c r="Z26" s="2485"/>
    </row>
    <row r="27" spans="1:26" s="1468" customFormat="1" ht="15.75" thickBot="1" x14ac:dyDescent="0.3">
      <c r="B27" s="2275" t="s">
        <v>68</v>
      </c>
      <c r="C27" s="2273"/>
      <c r="D27" s="2273"/>
      <c r="E27" s="2273"/>
      <c r="F27" s="2273"/>
      <c r="G27" s="2273"/>
      <c r="H27" s="2273"/>
      <c r="I27" s="2273"/>
      <c r="J27" s="2282" t="s">
        <v>675</v>
      </c>
      <c r="K27" s="2282" t="s">
        <v>677</v>
      </c>
      <c r="L27" s="2282" t="s">
        <v>675</v>
      </c>
      <c r="M27" s="2282" t="s">
        <v>675</v>
      </c>
      <c r="N27" s="2283" t="s">
        <v>660</v>
      </c>
      <c r="O27" s="3649" t="s">
        <v>1895</v>
      </c>
      <c r="P27" s="3650"/>
      <c r="Q27" s="3650"/>
      <c r="R27" s="3650"/>
      <c r="S27" s="3778"/>
      <c r="T27" s="2313">
        <v>2102</v>
      </c>
      <c r="U27" s="2313" t="s">
        <v>668</v>
      </c>
      <c r="V27" s="2300" t="s">
        <v>1284</v>
      </c>
      <c r="W27" s="2339" t="s">
        <v>1283</v>
      </c>
      <c r="X27" s="2485">
        <v>50000</v>
      </c>
      <c r="Y27" s="2512">
        <v>37500</v>
      </c>
      <c r="Z27" s="2485">
        <v>50000</v>
      </c>
    </row>
    <row r="28" spans="1:26" s="1468" customFormat="1" x14ac:dyDescent="0.25">
      <c r="B28" s="2390"/>
      <c r="C28" s="2273"/>
      <c r="D28" s="2273"/>
      <c r="E28" s="2273"/>
      <c r="F28" s="2273"/>
      <c r="G28" s="2273"/>
      <c r="H28" s="2273"/>
      <c r="I28" s="2273"/>
      <c r="J28" s="2276" t="s">
        <v>675</v>
      </c>
      <c r="K28" s="2276" t="s">
        <v>677</v>
      </c>
      <c r="L28" s="2276" t="s">
        <v>723</v>
      </c>
      <c r="M28" s="2282"/>
      <c r="N28" s="2283"/>
      <c r="O28" s="3574" t="s">
        <v>491</v>
      </c>
      <c r="P28" s="3546"/>
      <c r="Q28" s="3546"/>
      <c r="R28" s="3546"/>
      <c r="S28" s="3575"/>
      <c r="T28" s="2336"/>
      <c r="U28" s="2336"/>
      <c r="V28" s="2300"/>
      <c r="W28" s="2339"/>
      <c r="X28" s="2485"/>
      <c r="Y28" s="2512"/>
      <c r="Z28" s="2485"/>
    </row>
    <row r="29" spans="1:26" s="1468" customFormat="1" x14ac:dyDescent="0.25">
      <c r="B29" s="2390"/>
      <c r="C29" s="2273"/>
      <c r="D29" s="2273"/>
      <c r="E29" s="2273"/>
      <c r="F29" s="2273"/>
      <c r="G29" s="2273"/>
      <c r="H29" s="2273"/>
      <c r="I29" s="2273"/>
      <c r="J29" s="2276" t="s">
        <v>675</v>
      </c>
      <c r="K29" s="2276" t="s">
        <v>677</v>
      </c>
      <c r="L29" s="2276" t="s">
        <v>723</v>
      </c>
      <c r="M29" s="2276" t="s">
        <v>677</v>
      </c>
      <c r="N29" s="2429"/>
      <c r="O29" s="3387" t="s">
        <v>1143</v>
      </c>
      <c r="P29" s="3149"/>
      <c r="Q29" s="3149"/>
      <c r="R29" s="3149"/>
      <c r="S29" s="3388"/>
      <c r="T29" s="2476"/>
      <c r="U29" s="2336"/>
      <c r="V29" s="2300"/>
      <c r="W29" s="2339"/>
      <c r="X29" s="2485"/>
      <c r="Y29" s="2512"/>
      <c r="Z29" s="2485"/>
    </row>
    <row r="30" spans="1:26" s="1468" customFormat="1" ht="15.75" thickBot="1" x14ac:dyDescent="0.3">
      <c r="B30" s="2275" t="s">
        <v>53</v>
      </c>
      <c r="C30" s="2273"/>
      <c r="D30" s="2273"/>
      <c r="E30" s="2273"/>
      <c r="F30" s="2273"/>
      <c r="G30" s="2273"/>
      <c r="H30" s="2273"/>
      <c r="I30" s="2273"/>
      <c r="J30" s="2281" t="s">
        <v>675</v>
      </c>
      <c r="K30" s="2281" t="s">
        <v>677</v>
      </c>
      <c r="L30" s="2282" t="s">
        <v>723</v>
      </c>
      <c r="M30" s="2282" t="s">
        <v>677</v>
      </c>
      <c r="N30" s="2283" t="s">
        <v>598</v>
      </c>
      <c r="O30" s="3649" t="s">
        <v>625</v>
      </c>
      <c r="P30" s="3650"/>
      <c r="Q30" s="3650"/>
      <c r="R30" s="3650"/>
      <c r="S30" s="3778"/>
      <c r="T30" s="2300">
        <v>2102</v>
      </c>
      <c r="U30" s="2300" t="s">
        <v>668</v>
      </c>
      <c r="V30" s="2300" t="s">
        <v>1320</v>
      </c>
      <c r="W30" s="2339" t="s">
        <v>1283</v>
      </c>
      <c r="X30" s="2485">
        <v>40000</v>
      </c>
      <c r="Y30" s="2512">
        <v>30000</v>
      </c>
      <c r="Z30" s="2485">
        <v>40000</v>
      </c>
    </row>
    <row r="31" spans="1:26" s="1468" customFormat="1" x14ac:dyDescent="0.25">
      <c r="B31" s="2390"/>
      <c r="C31" s="2273"/>
      <c r="D31" s="2273"/>
      <c r="E31" s="2273"/>
      <c r="F31" s="2273"/>
      <c r="G31" s="2273"/>
      <c r="H31" s="2273"/>
      <c r="I31" s="2273"/>
      <c r="J31" s="2276" t="s">
        <v>675</v>
      </c>
      <c r="K31" s="2276" t="s">
        <v>677</v>
      </c>
      <c r="L31" s="2276" t="s">
        <v>723</v>
      </c>
      <c r="M31" s="2276" t="s">
        <v>675</v>
      </c>
      <c r="N31" s="2429"/>
      <c r="O31" s="3574" t="s">
        <v>1379</v>
      </c>
      <c r="P31" s="3546"/>
      <c r="Q31" s="3546"/>
      <c r="R31" s="3546"/>
      <c r="S31" s="3575"/>
      <c r="T31" s="2476"/>
      <c r="U31" s="2336"/>
      <c r="V31" s="2300"/>
      <c r="W31" s="2339"/>
      <c r="X31" s="2485"/>
      <c r="Y31" s="2512"/>
      <c r="Z31" s="2485"/>
    </row>
    <row r="32" spans="1:26" s="1468" customFormat="1" x14ac:dyDescent="0.25">
      <c r="B32" s="2275" t="s">
        <v>53</v>
      </c>
      <c r="C32" s="2273"/>
      <c r="D32" s="2273"/>
      <c r="E32" s="2273"/>
      <c r="F32" s="2273"/>
      <c r="G32" s="2273"/>
      <c r="H32" s="2273"/>
      <c r="I32" s="2273"/>
      <c r="J32" s="2281" t="s">
        <v>675</v>
      </c>
      <c r="K32" s="2281" t="s">
        <v>677</v>
      </c>
      <c r="L32" s="2282" t="s">
        <v>723</v>
      </c>
      <c r="M32" s="2282" t="s">
        <v>675</v>
      </c>
      <c r="N32" s="2283" t="s">
        <v>598</v>
      </c>
      <c r="O32" s="3387" t="s">
        <v>138</v>
      </c>
      <c r="P32" s="3149"/>
      <c r="Q32" s="3149"/>
      <c r="R32" s="3149"/>
      <c r="S32" s="3388"/>
      <c r="T32" s="2300">
        <v>2102</v>
      </c>
      <c r="U32" s="2300" t="s">
        <v>668</v>
      </c>
      <c r="V32" s="2300" t="s">
        <v>1284</v>
      </c>
      <c r="W32" s="2339" t="s">
        <v>1283</v>
      </c>
      <c r="X32" s="2485">
        <v>40000</v>
      </c>
      <c r="Y32" s="2512">
        <v>30000</v>
      </c>
      <c r="Z32" s="2485">
        <v>40000</v>
      </c>
    </row>
    <row r="33" spans="2:26" s="1468" customFormat="1" ht="15.75" thickBot="1" x14ac:dyDescent="0.3">
      <c r="B33" s="2390"/>
      <c r="C33" s="2273"/>
      <c r="D33" s="2273"/>
      <c r="E33" s="2273"/>
      <c r="F33" s="2273"/>
      <c r="G33" s="2273"/>
      <c r="H33" s="2273"/>
      <c r="I33" s="2273"/>
      <c r="J33" s="2276" t="s">
        <v>675</v>
      </c>
      <c r="K33" s="2276" t="s">
        <v>677</v>
      </c>
      <c r="L33" s="2276" t="s">
        <v>723</v>
      </c>
      <c r="M33" s="2276" t="s">
        <v>680</v>
      </c>
      <c r="N33" s="2429"/>
      <c r="O33" s="3649" t="s">
        <v>1082</v>
      </c>
      <c r="P33" s="3650"/>
      <c r="Q33" s="3650"/>
      <c r="R33" s="3650"/>
      <c r="S33" s="3778"/>
      <c r="T33" s="2476"/>
      <c r="U33" s="2336"/>
      <c r="V33" s="2300"/>
      <c r="W33" s="2339"/>
      <c r="X33" s="2485"/>
      <c r="Y33" s="2512"/>
      <c r="Z33" s="2485"/>
    </row>
    <row r="34" spans="2:26" s="1468" customFormat="1" x14ac:dyDescent="0.25">
      <c r="B34" s="2275" t="s">
        <v>53</v>
      </c>
      <c r="C34" s="2273"/>
      <c r="D34" s="2273"/>
      <c r="E34" s="2273"/>
      <c r="F34" s="2273"/>
      <c r="G34" s="2273"/>
      <c r="H34" s="2273"/>
      <c r="I34" s="2273"/>
      <c r="J34" s="2281" t="s">
        <v>675</v>
      </c>
      <c r="K34" s="2281" t="s">
        <v>677</v>
      </c>
      <c r="L34" s="2282" t="s">
        <v>723</v>
      </c>
      <c r="M34" s="2282" t="s">
        <v>680</v>
      </c>
      <c r="N34" s="2283" t="s">
        <v>598</v>
      </c>
      <c r="O34" s="3574" t="s">
        <v>408</v>
      </c>
      <c r="P34" s="3546"/>
      <c r="Q34" s="3546"/>
      <c r="R34" s="3546"/>
      <c r="S34" s="3575"/>
      <c r="T34" s="2300">
        <v>2102</v>
      </c>
      <c r="U34" s="2300" t="s">
        <v>668</v>
      </c>
      <c r="V34" s="2300" t="s">
        <v>1320</v>
      </c>
      <c r="W34" s="2339" t="s">
        <v>1283</v>
      </c>
      <c r="X34" s="2485">
        <v>15000</v>
      </c>
      <c r="Y34" s="2512">
        <v>7500</v>
      </c>
      <c r="Z34" s="2485">
        <v>15000</v>
      </c>
    </row>
    <row r="35" spans="2:26" s="1468" customFormat="1" x14ac:dyDescent="0.25">
      <c r="B35" s="2390"/>
      <c r="C35" s="2273"/>
      <c r="D35" s="2273"/>
      <c r="E35" s="2273"/>
      <c r="F35" s="2273"/>
      <c r="G35" s="2273"/>
      <c r="H35" s="2273"/>
      <c r="I35" s="2273"/>
      <c r="J35" s="2276" t="s">
        <v>675</v>
      </c>
      <c r="K35" s="2276" t="s">
        <v>677</v>
      </c>
      <c r="L35" s="2276" t="s">
        <v>723</v>
      </c>
      <c r="M35" s="2276" t="s">
        <v>722</v>
      </c>
      <c r="N35" s="2277"/>
      <c r="O35" s="3387" t="s">
        <v>1380</v>
      </c>
      <c r="P35" s="3149"/>
      <c r="Q35" s="3149"/>
      <c r="R35" s="3149"/>
      <c r="S35" s="3388"/>
      <c r="T35" s="2336"/>
      <c r="U35" s="2336"/>
      <c r="V35" s="2300"/>
      <c r="W35" s="2339"/>
      <c r="X35" s="2485"/>
      <c r="Y35" s="2512"/>
      <c r="Z35" s="2485"/>
    </row>
    <row r="36" spans="2:26" s="1468" customFormat="1" ht="15.75" thickBot="1" x14ac:dyDescent="0.3">
      <c r="B36" s="2275"/>
      <c r="C36" s="2273"/>
      <c r="D36" s="2273"/>
      <c r="E36" s="2273"/>
      <c r="F36" s="2273"/>
      <c r="G36" s="2273"/>
      <c r="H36" s="2273"/>
      <c r="I36" s="2273"/>
      <c r="J36" s="2281" t="s">
        <v>675</v>
      </c>
      <c r="K36" s="2281" t="s">
        <v>677</v>
      </c>
      <c r="L36" s="2282" t="s">
        <v>723</v>
      </c>
      <c r="M36" s="2282" t="s">
        <v>722</v>
      </c>
      <c r="N36" s="2283" t="s">
        <v>598</v>
      </c>
      <c r="O36" s="3649" t="s">
        <v>1043</v>
      </c>
      <c r="P36" s="3650"/>
      <c r="Q36" s="3650"/>
      <c r="R36" s="3650"/>
      <c r="S36" s="3778"/>
      <c r="T36" s="2300">
        <v>2102</v>
      </c>
      <c r="U36" s="2300" t="s">
        <v>668</v>
      </c>
      <c r="V36" s="2300" t="s">
        <v>1284</v>
      </c>
      <c r="W36" s="2339" t="s">
        <v>1283</v>
      </c>
      <c r="X36" s="2485"/>
      <c r="Y36" s="2512"/>
      <c r="Z36" s="2485"/>
    </row>
    <row r="37" spans="2:26" s="1468" customFormat="1" x14ac:dyDescent="0.25">
      <c r="B37" s="2390"/>
      <c r="C37" s="2273"/>
      <c r="D37" s="2273"/>
      <c r="E37" s="2273"/>
      <c r="F37" s="2273"/>
      <c r="G37" s="2273"/>
      <c r="H37" s="2273"/>
      <c r="I37" s="2273"/>
      <c r="J37" s="2276" t="s">
        <v>675</v>
      </c>
      <c r="K37" s="2276" t="s">
        <v>675</v>
      </c>
      <c r="L37" s="2276"/>
      <c r="M37" s="2276"/>
      <c r="N37" s="2277"/>
      <c r="O37" s="3574" t="s">
        <v>733</v>
      </c>
      <c r="P37" s="3546"/>
      <c r="Q37" s="3546"/>
      <c r="R37" s="3546"/>
      <c r="S37" s="3575"/>
      <c r="T37" s="2336"/>
      <c r="U37" s="2336"/>
      <c r="V37" s="2300"/>
      <c r="W37" s="2339"/>
      <c r="X37" s="2485"/>
      <c r="Y37" s="2512"/>
      <c r="Z37" s="2485"/>
    </row>
    <row r="38" spans="2:26" s="1468" customFormat="1" x14ac:dyDescent="0.25">
      <c r="B38" s="2390"/>
      <c r="C38" s="2273"/>
      <c r="D38" s="2273"/>
      <c r="E38" s="2273"/>
      <c r="F38" s="2273"/>
      <c r="G38" s="2273"/>
      <c r="H38" s="2273"/>
      <c r="I38" s="2273"/>
      <c r="J38" s="2276" t="s">
        <v>675</v>
      </c>
      <c r="K38" s="2276" t="s">
        <v>675</v>
      </c>
      <c r="L38" s="2276" t="s">
        <v>677</v>
      </c>
      <c r="M38" s="2276"/>
      <c r="N38" s="2277"/>
      <c r="O38" s="3387" t="s">
        <v>159</v>
      </c>
      <c r="P38" s="3149"/>
      <c r="Q38" s="3149"/>
      <c r="R38" s="3149"/>
      <c r="S38" s="3388"/>
      <c r="T38" s="2336"/>
      <c r="U38" s="2336"/>
      <c r="V38" s="2300"/>
      <c r="W38" s="2339"/>
      <c r="X38" s="2485"/>
      <c r="Y38" s="2512"/>
      <c r="Z38" s="2485"/>
    </row>
    <row r="39" spans="2:26" s="1468" customFormat="1" ht="15.75" thickBot="1" x14ac:dyDescent="0.3">
      <c r="B39" s="2390"/>
      <c r="C39" s="2273"/>
      <c r="D39" s="2273"/>
      <c r="E39" s="2273"/>
      <c r="F39" s="2273"/>
      <c r="G39" s="2273"/>
      <c r="H39" s="2273"/>
      <c r="I39" s="2273"/>
      <c r="J39" s="2276" t="s">
        <v>675</v>
      </c>
      <c r="K39" s="2276" t="s">
        <v>675</v>
      </c>
      <c r="L39" s="2276" t="s">
        <v>677</v>
      </c>
      <c r="M39" s="2276" t="s">
        <v>675</v>
      </c>
      <c r="N39" s="2277"/>
      <c r="O39" s="3649" t="s">
        <v>1381</v>
      </c>
      <c r="P39" s="3650"/>
      <c r="Q39" s="3650"/>
      <c r="R39" s="3650"/>
      <c r="S39" s="3778"/>
      <c r="T39" s="2336"/>
      <c r="U39" s="2336"/>
      <c r="V39" s="2300"/>
      <c r="W39" s="2339"/>
      <c r="X39" s="2485"/>
      <c r="Y39" s="2512"/>
      <c r="Z39" s="2485"/>
    </row>
    <row r="40" spans="2:26" s="1468" customFormat="1" x14ac:dyDescent="0.25">
      <c r="B40" s="2275" t="s">
        <v>53</v>
      </c>
      <c r="C40" s="2273"/>
      <c r="D40" s="2273"/>
      <c r="E40" s="2273"/>
      <c r="F40" s="2273"/>
      <c r="G40" s="2273"/>
      <c r="H40" s="2273"/>
      <c r="I40" s="2273"/>
      <c r="J40" s="2281" t="s">
        <v>675</v>
      </c>
      <c r="K40" s="2281" t="s">
        <v>675</v>
      </c>
      <c r="L40" s="2282" t="s">
        <v>677</v>
      </c>
      <c r="M40" s="2282" t="s">
        <v>675</v>
      </c>
      <c r="N40" s="2283" t="s">
        <v>598</v>
      </c>
      <c r="O40" s="3574" t="s">
        <v>1382</v>
      </c>
      <c r="P40" s="3546"/>
      <c r="Q40" s="3546"/>
      <c r="R40" s="3546"/>
      <c r="S40" s="3575"/>
      <c r="T40" s="2300">
        <v>2102</v>
      </c>
      <c r="U40" s="2300" t="s">
        <v>668</v>
      </c>
      <c r="V40" s="2300" t="s">
        <v>1320</v>
      </c>
      <c r="W40" s="2339" t="s">
        <v>1283</v>
      </c>
      <c r="X40" s="2485">
        <v>5000</v>
      </c>
      <c r="Y40" s="2512">
        <v>3750</v>
      </c>
      <c r="Z40" s="2485">
        <v>5000</v>
      </c>
    </row>
    <row r="41" spans="2:26" s="1468" customFormat="1" x14ac:dyDescent="0.25">
      <c r="B41" s="2390"/>
      <c r="C41" s="2273"/>
      <c r="D41" s="2273"/>
      <c r="E41" s="2273"/>
      <c r="F41" s="2273"/>
      <c r="G41" s="2273"/>
      <c r="H41" s="2273"/>
      <c r="I41" s="2273"/>
      <c r="J41" s="2276" t="s">
        <v>675</v>
      </c>
      <c r="K41" s="2276" t="s">
        <v>675</v>
      </c>
      <c r="L41" s="2276" t="s">
        <v>677</v>
      </c>
      <c r="M41" s="2276" t="s">
        <v>680</v>
      </c>
      <c r="N41" s="2277"/>
      <c r="O41" s="3387" t="s">
        <v>395</v>
      </c>
      <c r="P41" s="3149"/>
      <c r="Q41" s="3149"/>
      <c r="R41" s="3149"/>
      <c r="S41" s="3388"/>
      <c r="T41" s="2336"/>
      <c r="U41" s="2336"/>
      <c r="V41" s="2300"/>
      <c r="W41" s="2339"/>
      <c r="X41" s="2485"/>
      <c r="Y41" s="2512"/>
      <c r="Z41" s="2485"/>
    </row>
    <row r="42" spans="2:26" s="1468" customFormat="1" ht="15.75" thickBot="1" x14ac:dyDescent="0.3">
      <c r="B42" s="2275" t="s">
        <v>53</v>
      </c>
      <c r="C42" s="2273"/>
      <c r="D42" s="2273"/>
      <c r="E42" s="2273"/>
      <c r="F42" s="2273"/>
      <c r="G42" s="2273"/>
      <c r="H42" s="2273"/>
      <c r="I42" s="2273"/>
      <c r="J42" s="2281" t="s">
        <v>675</v>
      </c>
      <c r="K42" s="2281" t="s">
        <v>675</v>
      </c>
      <c r="L42" s="2282" t="s">
        <v>677</v>
      </c>
      <c r="M42" s="2282" t="s">
        <v>680</v>
      </c>
      <c r="N42" s="2283" t="s">
        <v>598</v>
      </c>
      <c r="O42" s="3649" t="s">
        <v>395</v>
      </c>
      <c r="P42" s="3650"/>
      <c r="Q42" s="3650"/>
      <c r="R42" s="3650"/>
      <c r="S42" s="3778"/>
      <c r="T42" s="2300">
        <v>2102</v>
      </c>
      <c r="U42" s="2300" t="s">
        <v>668</v>
      </c>
      <c r="V42" s="2300" t="s">
        <v>1320</v>
      </c>
      <c r="W42" s="2339" t="s">
        <v>1283</v>
      </c>
      <c r="X42" s="2485">
        <v>15000</v>
      </c>
      <c r="Y42" s="2512">
        <v>11250</v>
      </c>
      <c r="Z42" s="2485">
        <v>15000</v>
      </c>
    </row>
    <row r="43" spans="2:26" s="1468" customFormat="1" x14ac:dyDescent="0.25">
      <c r="B43" s="2390"/>
      <c r="C43" s="2273"/>
      <c r="D43" s="2273"/>
      <c r="E43" s="2273"/>
      <c r="F43" s="2273"/>
      <c r="G43" s="2273"/>
      <c r="H43" s="2273"/>
      <c r="I43" s="2273"/>
      <c r="J43" s="2276" t="s">
        <v>675</v>
      </c>
      <c r="K43" s="2276" t="s">
        <v>675</v>
      </c>
      <c r="L43" s="2276">
        <v>2</v>
      </c>
      <c r="M43" s="2276"/>
      <c r="N43" s="2277"/>
      <c r="O43" s="3574" t="s">
        <v>626</v>
      </c>
      <c r="P43" s="3546"/>
      <c r="Q43" s="3546"/>
      <c r="R43" s="3546"/>
      <c r="S43" s="3575"/>
      <c r="T43" s="2336"/>
      <c r="U43" s="2336"/>
      <c r="V43" s="2300"/>
      <c r="W43" s="2339"/>
      <c r="X43" s="2485"/>
      <c r="Y43" s="2512"/>
      <c r="Z43" s="2485"/>
    </row>
    <row r="44" spans="2:26" s="1468" customFormat="1" x14ac:dyDescent="0.25">
      <c r="B44" s="2390"/>
      <c r="C44" s="2273"/>
      <c r="D44" s="2273"/>
      <c r="E44" s="2273"/>
      <c r="F44" s="2273"/>
      <c r="G44" s="2273"/>
      <c r="H44" s="2273"/>
      <c r="I44" s="2273"/>
      <c r="J44" s="2276" t="s">
        <v>675</v>
      </c>
      <c r="K44" s="2276" t="s">
        <v>675</v>
      </c>
      <c r="L44" s="2276" t="s">
        <v>675</v>
      </c>
      <c r="M44" s="2276" t="s">
        <v>675</v>
      </c>
      <c r="N44" s="2277"/>
      <c r="O44" s="3387" t="s">
        <v>627</v>
      </c>
      <c r="P44" s="3149"/>
      <c r="Q44" s="3149"/>
      <c r="R44" s="3149"/>
      <c r="S44" s="3388"/>
      <c r="T44" s="2336"/>
      <c r="U44" s="2336"/>
      <c r="V44" s="2300"/>
      <c r="W44" s="2339"/>
      <c r="X44" s="2485"/>
      <c r="Y44" s="2512"/>
      <c r="Z44" s="2485"/>
    </row>
    <row r="45" spans="2:26" s="1468" customFormat="1" ht="15.75" thickBot="1" x14ac:dyDescent="0.3">
      <c r="B45" s="2275" t="s">
        <v>53</v>
      </c>
      <c r="C45" s="2273"/>
      <c r="D45" s="2273"/>
      <c r="E45" s="2273"/>
      <c r="F45" s="2273"/>
      <c r="G45" s="2273"/>
      <c r="H45" s="2273"/>
      <c r="I45" s="2273"/>
      <c r="J45" s="2281" t="s">
        <v>675</v>
      </c>
      <c r="K45" s="2281" t="s">
        <v>675</v>
      </c>
      <c r="L45" s="2282" t="s">
        <v>675</v>
      </c>
      <c r="M45" s="2282" t="s">
        <v>675</v>
      </c>
      <c r="N45" s="2283" t="s">
        <v>598</v>
      </c>
      <c r="O45" s="3649" t="s">
        <v>627</v>
      </c>
      <c r="P45" s="3650"/>
      <c r="Q45" s="3650"/>
      <c r="R45" s="3650"/>
      <c r="S45" s="3778"/>
      <c r="T45" s="2300">
        <v>2102</v>
      </c>
      <c r="U45" s="2300" t="s">
        <v>668</v>
      </c>
      <c r="V45" s="2300" t="s">
        <v>1284</v>
      </c>
      <c r="W45" s="2339" t="s">
        <v>1283</v>
      </c>
      <c r="X45" s="2485">
        <v>5000</v>
      </c>
      <c r="Y45" s="2512">
        <v>3750</v>
      </c>
      <c r="Z45" s="2485">
        <v>5000</v>
      </c>
    </row>
    <row r="46" spans="2:26" s="1468" customFormat="1" x14ac:dyDescent="0.25">
      <c r="B46" s="2390"/>
      <c r="C46" s="2273"/>
      <c r="D46" s="2273"/>
      <c r="E46" s="2273"/>
      <c r="F46" s="2273"/>
      <c r="G46" s="2273"/>
      <c r="H46" s="2273"/>
      <c r="I46" s="2273"/>
      <c r="J46" s="2276" t="s">
        <v>675</v>
      </c>
      <c r="K46" s="2276" t="s">
        <v>675</v>
      </c>
      <c r="L46" s="2276" t="s">
        <v>680</v>
      </c>
      <c r="M46" s="2276"/>
      <c r="N46" s="2277"/>
      <c r="O46" s="3574" t="s">
        <v>141</v>
      </c>
      <c r="P46" s="3546"/>
      <c r="Q46" s="3546"/>
      <c r="R46" s="3546"/>
      <c r="S46" s="3575"/>
      <c r="T46" s="2336"/>
      <c r="U46" s="2336"/>
      <c r="V46" s="2300"/>
      <c r="W46" s="2339"/>
      <c r="X46" s="2485"/>
      <c r="Y46" s="2512"/>
      <c r="Z46" s="2485"/>
    </row>
    <row r="47" spans="2:26" s="1468" customFormat="1" x14ac:dyDescent="0.25">
      <c r="B47" s="2459"/>
      <c r="C47" s="2315"/>
      <c r="D47" s="2315"/>
      <c r="E47" s="2315"/>
      <c r="F47" s="2315"/>
      <c r="G47" s="2315"/>
      <c r="H47" s="2315"/>
      <c r="I47" s="2315"/>
      <c r="J47" s="2338" t="s">
        <v>675</v>
      </c>
      <c r="K47" s="2338" t="s">
        <v>675</v>
      </c>
      <c r="L47" s="2338" t="s">
        <v>680</v>
      </c>
      <c r="M47" s="2338" t="s">
        <v>677</v>
      </c>
      <c r="N47" s="2426"/>
      <c r="O47" s="3387" t="s">
        <v>1084</v>
      </c>
      <c r="P47" s="3149"/>
      <c r="Q47" s="3149"/>
      <c r="R47" s="3149"/>
      <c r="S47" s="3388"/>
      <c r="T47" s="2345"/>
      <c r="U47" s="2345"/>
      <c r="V47" s="2313"/>
      <c r="W47" s="2339"/>
      <c r="X47" s="2485"/>
      <c r="Y47" s="2512"/>
      <c r="Z47" s="2485"/>
    </row>
    <row r="48" spans="2:26" s="1468" customFormat="1" ht="15.75" thickBot="1" x14ac:dyDescent="0.3">
      <c r="B48" s="2382" t="s">
        <v>68</v>
      </c>
      <c r="C48" s="2383"/>
      <c r="D48" s="2383"/>
      <c r="E48" s="2383"/>
      <c r="F48" s="2383"/>
      <c r="G48" s="2383"/>
      <c r="H48" s="2383"/>
      <c r="I48" s="2383"/>
      <c r="J48" s="2348" t="s">
        <v>675</v>
      </c>
      <c r="K48" s="2348" t="s">
        <v>675</v>
      </c>
      <c r="L48" s="2365" t="s">
        <v>680</v>
      </c>
      <c r="M48" s="2365" t="s">
        <v>677</v>
      </c>
      <c r="N48" s="2366" t="s">
        <v>598</v>
      </c>
      <c r="O48" s="3649" t="s">
        <v>1084</v>
      </c>
      <c r="P48" s="3650"/>
      <c r="Q48" s="3650"/>
      <c r="R48" s="3650"/>
      <c r="S48" s="3778"/>
      <c r="T48" s="2325">
        <v>2102</v>
      </c>
      <c r="U48" s="2325" t="s">
        <v>681</v>
      </c>
      <c r="V48" s="2325" t="s">
        <v>1319</v>
      </c>
      <c r="W48" s="2339" t="s">
        <v>1283</v>
      </c>
      <c r="X48" s="2485">
        <v>5000</v>
      </c>
      <c r="Y48" s="2512">
        <v>3750</v>
      </c>
      <c r="Z48" s="2485">
        <v>5000</v>
      </c>
    </row>
    <row r="49" spans="1:164" s="1888" customFormat="1" ht="14.45" customHeight="1" thickBot="1" x14ac:dyDescent="0.3">
      <c r="A49" s="1246"/>
      <c r="B49" s="3415" t="s">
        <v>194</v>
      </c>
      <c r="C49" s="3416"/>
      <c r="D49" s="3416"/>
      <c r="E49" s="3416"/>
      <c r="F49" s="3416"/>
      <c r="G49" s="3416"/>
      <c r="H49" s="3416"/>
      <c r="I49" s="3416"/>
      <c r="J49" s="3416"/>
      <c r="K49" s="3416"/>
      <c r="L49" s="3416"/>
      <c r="M49" s="3416"/>
      <c r="N49" s="3416"/>
      <c r="O49" s="3416"/>
      <c r="P49" s="3416"/>
      <c r="Q49" s="3416"/>
      <c r="R49" s="3416"/>
      <c r="S49" s="3417"/>
      <c r="T49" s="2259"/>
      <c r="U49" s="2259"/>
      <c r="V49" s="2259"/>
      <c r="W49" s="2260"/>
      <c r="X49" s="2038">
        <f>SUM(X18:X48)</f>
        <v>1157000</v>
      </c>
      <c r="Y49" s="2038">
        <f>SUM(Y18:Y48)</f>
        <v>864000</v>
      </c>
      <c r="Z49" s="2038">
        <f>(Z20+Z23+Z27+Z30+Z32+Z34+Z40+Z42+Z45)</f>
        <v>7794487</v>
      </c>
      <c r="AA49" s="1468"/>
      <c r="AB49" s="1468"/>
      <c r="AC49" s="1468"/>
      <c r="AD49" s="1468"/>
      <c r="AE49" s="1468"/>
      <c r="AF49" s="1468"/>
      <c r="AG49" s="1468"/>
      <c r="AH49" s="1468"/>
      <c r="AI49" s="1468"/>
      <c r="AJ49" s="1468"/>
      <c r="AK49" s="1468"/>
      <c r="AL49" s="1468"/>
      <c r="AM49" s="1468"/>
      <c r="AN49" s="1468"/>
      <c r="AO49" s="1468"/>
      <c r="AP49" s="1468"/>
      <c r="AQ49" s="1468"/>
      <c r="AR49" s="1468"/>
      <c r="AS49" s="1468"/>
      <c r="AT49" s="1468"/>
      <c r="AU49" s="1468"/>
      <c r="AV49" s="1468"/>
      <c r="AW49" s="1468"/>
      <c r="AX49" s="1468"/>
      <c r="AY49" s="1468"/>
      <c r="AZ49" s="1468"/>
      <c r="BA49" s="1468"/>
      <c r="BB49" s="1468"/>
      <c r="BC49" s="1468"/>
      <c r="BD49" s="1468"/>
      <c r="BE49" s="1468"/>
      <c r="BF49" s="1468"/>
      <c r="BG49" s="1468"/>
      <c r="BH49" s="1468"/>
      <c r="BI49" s="1468"/>
      <c r="BJ49" s="1468"/>
      <c r="BK49" s="1468"/>
      <c r="BL49" s="1468"/>
      <c r="BM49" s="1468"/>
      <c r="BN49" s="1468"/>
      <c r="BO49" s="1468"/>
      <c r="BP49" s="1468"/>
      <c r="BQ49" s="1468"/>
      <c r="BR49" s="1468"/>
      <c r="BS49" s="1468"/>
      <c r="BT49" s="1468"/>
      <c r="BU49" s="1468"/>
      <c r="BV49" s="1468"/>
      <c r="BW49" s="1468"/>
      <c r="BX49" s="1468"/>
      <c r="BY49" s="1468"/>
      <c r="BZ49" s="1468"/>
      <c r="CA49" s="1468"/>
      <c r="CB49" s="1468"/>
      <c r="CC49" s="1468"/>
      <c r="CD49" s="1468"/>
      <c r="CE49" s="1468"/>
      <c r="CF49" s="1468"/>
      <c r="CG49" s="1468"/>
      <c r="CH49" s="1468"/>
      <c r="CI49" s="1468"/>
      <c r="CJ49" s="1468"/>
      <c r="CK49" s="1468"/>
      <c r="CL49" s="1468"/>
      <c r="CM49" s="1468"/>
      <c r="CN49" s="1468"/>
      <c r="CO49" s="1468"/>
      <c r="CP49" s="1468"/>
      <c r="CQ49" s="1468"/>
      <c r="CR49" s="1468"/>
      <c r="CS49" s="1468"/>
      <c r="CT49" s="1468"/>
      <c r="CU49" s="1468"/>
      <c r="CV49" s="1468"/>
      <c r="CW49" s="1468"/>
      <c r="CX49" s="1468"/>
      <c r="CY49" s="1468"/>
      <c r="CZ49" s="1468"/>
      <c r="DA49" s="1468"/>
      <c r="DB49" s="1468"/>
      <c r="DC49" s="1468"/>
      <c r="DD49" s="1468"/>
      <c r="DE49" s="1468"/>
      <c r="DF49" s="1468"/>
      <c r="DG49" s="1468"/>
      <c r="DH49" s="1468"/>
      <c r="DI49" s="1468"/>
      <c r="DJ49" s="1468"/>
      <c r="DK49" s="1468"/>
      <c r="DL49" s="1468"/>
      <c r="DM49" s="1468"/>
      <c r="DN49" s="1468"/>
      <c r="DO49" s="1468"/>
      <c r="DP49" s="1468"/>
      <c r="DQ49" s="1468"/>
      <c r="DR49" s="1468"/>
      <c r="DS49" s="1468"/>
      <c r="DT49" s="1468"/>
      <c r="DU49" s="1468"/>
      <c r="DV49" s="1468"/>
      <c r="DW49" s="1468"/>
      <c r="DX49" s="1468"/>
      <c r="DY49" s="1468"/>
      <c r="DZ49" s="1468"/>
      <c r="EA49" s="1468"/>
      <c r="EB49" s="1468"/>
      <c r="EC49" s="1468"/>
      <c r="ED49" s="1468"/>
      <c r="EE49" s="1468"/>
      <c r="EF49" s="1468"/>
      <c r="EG49" s="1468"/>
      <c r="EH49" s="1468"/>
      <c r="EI49" s="1468"/>
      <c r="EJ49" s="1468"/>
      <c r="EK49" s="1468"/>
      <c r="EL49" s="1468"/>
      <c r="EM49" s="1468"/>
      <c r="EN49" s="1468"/>
      <c r="EO49" s="1468"/>
      <c r="EP49" s="1468"/>
      <c r="EQ49" s="1468"/>
      <c r="ER49" s="1468"/>
      <c r="ES49" s="1468"/>
      <c r="ET49" s="1468"/>
      <c r="EU49" s="1468"/>
      <c r="EV49" s="1468"/>
      <c r="EW49" s="1468"/>
      <c r="EX49" s="1468"/>
      <c r="EY49" s="1468"/>
      <c r="EZ49" s="1468"/>
      <c r="FA49" s="1468"/>
      <c r="FB49" s="1468"/>
      <c r="FC49" s="1468"/>
      <c r="FD49" s="1468"/>
      <c r="FE49" s="1468"/>
      <c r="FF49" s="1468"/>
      <c r="FG49" s="1468"/>
      <c r="FH49" s="1468"/>
    </row>
    <row r="50" spans="1:164" ht="15.75" thickBot="1" x14ac:dyDescent="0.3">
      <c r="B50" s="55"/>
      <c r="C50" s="1266"/>
      <c r="D50" s="1266"/>
      <c r="E50" s="1266"/>
      <c r="F50" s="1266"/>
      <c r="G50" s="1266"/>
      <c r="H50" s="26"/>
      <c r="I50" s="26"/>
      <c r="J50" s="26"/>
      <c r="K50" s="26"/>
      <c r="L50" s="26"/>
      <c r="M50" s="26"/>
      <c r="N50" s="26"/>
      <c r="O50" s="1266"/>
      <c r="P50" s="1266"/>
      <c r="Q50" s="1266"/>
      <c r="R50" s="26"/>
      <c r="S50" s="26"/>
      <c r="T50" s="26"/>
      <c r="U50" s="26"/>
      <c r="V50" s="1266"/>
      <c r="W50" s="1266"/>
      <c r="X50" s="1266"/>
      <c r="Y50" s="2"/>
      <c r="Z50" s="62"/>
      <c r="AA50" s="1468"/>
      <c r="AB50" s="1468"/>
      <c r="AC50" s="1468"/>
      <c r="AD50" s="1468"/>
      <c r="AE50" s="1468"/>
      <c r="AF50" s="1468"/>
      <c r="AG50" s="1468"/>
      <c r="AH50" s="1468"/>
      <c r="AI50" s="1468"/>
      <c r="AJ50" s="1468"/>
      <c r="AK50" s="1468"/>
      <c r="AL50" s="1468"/>
      <c r="AM50" s="1468"/>
      <c r="AN50" s="1468"/>
      <c r="AO50" s="1468"/>
      <c r="AP50" s="1468"/>
      <c r="AQ50" s="1468"/>
      <c r="AR50" s="1468"/>
      <c r="AS50" s="1468"/>
      <c r="AT50" s="1468"/>
      <c r="AU50" s="1468"/>
      <c r="AV50" s="1468"/>
      <c r="AW50" s="1468"/>
      <c r="AX50" s="1468"/>
      <c r="AY50" s="1468"/>
      <c r="AZ50" s="1468"/>
      <c r="BA50" s="1468"/>
      <c r="BB50" s="1468"/>
      <c r="BC50" s="1468"/>
      <c r="BD50" s="1468"/>
      <c r="BE50" s="1468"/>
      <c r="BF50" s="1468"/>
      <c r="BG50" s="1468"/>
      <c r="BH50" s="1468"/>
      <c r="BI50" s="1468"/>
      <c r="BJ50" s="1468"/>
      <c r="BK50" s="1468"/>
      <c r="BL50" s="1468"/>
      <c r="BM50" s="1468"/>
      <c r="BN50" s="1468"/>
      <c r="BO50" s="1468"/>
      <c r="BP50" s="1468"/>
      <c r="BQ50" s="1468"/>
      <c r="BR50" s="1468"/>
      <c r="BS50" s="1468"/>
      <c r="BT50" s="1468"/>
      <c r="BU50" s="1468"/>
      <c r="BV50" s="1468"/>
      <c r="BW50" s="1468"/>
      <c r="BX50" s="1468"/>
      <c r="BY50" s="1468"/>
      <c r="BZ50" s="1468"/>
      <c r="CA50" s="1468"/>
      <c r="CB50" s="1468"/>
      <c r="CC50" s="1468"/>
      <c r="CD50" s="1468"/>
      <c r="CE50" s="1468"/>
      <c r="CF50" s="1468"/>
      <c r="CG50" s="1468"/>
      <c r="CH50" s="1468"/>
      <c r="CI50" s="1468"/>
      <c r="CJ50" s="1468"/>
      <c r="CK50" s="1468"/>
      <c r="CL50" s="1468"/>
      <c r="CM50" s="1468"/>
      <c r="CN50" s="1468"/>
      <c r="CO50" s="1468"/>
      <c r="CP50" s="1468"/>
      <c r="CQ50" s="1468"/>
      <c r="CR50" s="1468"/>
      <c r="CS50" s="1468"/>
      <c r="CT50" s="1468"/>
      <c r="CU50" s="1468"/>
      <c r="CV50" s="1468"/>
      <c r="CW50" s="1468"/>
      <c r="CX50" s="1468"/>
      <c r="CY50" s="1468"/>
      <c r="CZ50" s="1468"/>
      <c r="DA50" s="1468"/>
      <c r="DB50" s="1468"/>
      <c r="DC50" s="1468"/>
      <c r="DD50" s="1468"/>
      <c r="DE50" s="1468"/>
      <c r="DF50" s="1468"/>
      <c r="DG50" s="1468"/>
      <c r="DH50" s="1468"/>
      <c r="DI50" s="1468"/>
      <c r="DJ50" s="1468"/>
      <c r="DK50" s="1468"/>
      <c r="DL50" s="1468"/>
      <c r="DM50" s="1468"/>
      <c r="DN50" s="1468"/>
      <c r="DO50" s="1468"/>
      <c r="DP50" s="1468"/>
      <c r="DQ50" s="1468"/>
      <c r="DR50" s="1468"/>
      <c r="DS50" s="1468"/>
      <c r="DT50" s="1468"/>
      <c r="DU50" s="1468"/>
      <c r="DV50" s="1468"/>
      <c r="DW50" s="1468"/>
      <c r="DX50" s="1468"/>
      <c r="DY50" s="1468"/>
      <c r="DZ50" s="1468"/>
      <c r="EA50" s="1468"/>
      <c r="EB50" s="1468"/>
      <c r="EC50" s="1468"/>
      <c r="ED50" s="1468"/>
      <c r="EE50" s="1468"/>
      <c r="EF50" s="1468"/>
      <c r="EG50" s="1468"/>
      <c r="EH50" s="1468"/>
      <c r="EI50" s="1468"/>
      <c r="EJ50" s="1468"/>
      <c r="EK50" s="1468"/>
      <c r="EL50" s="1468"/>
      <c r="EM50" s="1468"/>
      <c r="EN50" s="1468"/>
      <c r="EO50" s="1468"/>
      <c r="EP50" s="1468"/>
      <c r="EQ50" s="1468"/>
      <c r="ER50" s="1468"/>
      <c r="ES50" s="1468"/>
      <c r="ET50" s="1468"/>
      <c r="EU50" s="1468"/>
      <c r="EV50" s="1468"/>
      <c r="EW50" s="1468"/>
      <c r="EX50" s="1468"/>
      <c r="EY50" s="1468"/>
      <c r="EZ50" s="1468"/>
      <c r="FA50" s="1468"/>
      <c r="FB50" s="1468"/>
      <c r="FC50" s="1468"/>
      <c r="FD50" s="1468"/>
      <c r="FE50" s="1468"/>
      <c r="FF50" s="1468"/>
      <c r="FG50" s="1468"/>
      <c r="FH50" s="1468"/>
    </row>
    <row r="51" spans="1:164" x14ac:dyDescent="0.25">
      <c r="B51" s="55"/>
      <c r="C51" s="3036" t="s">
        <v>916</v>
      </c>
      <c r="D51" s="3120"/>
      <c r="E51" s="3120"/>
      <c r="F51" s="3120"/>
      <c r="G51" s="3120"/>
      <c r="H51" s="26"/>
      <c r="I51" s="26"/>
      <c r="J51" s="26"/>
      <c r="K51" s="26"/>
      <c r="L51" s="26"/>
      <c r="M51" s="26"/>
      <c r="N51" s="26"/>
      <c r="O51" s="3036" t="s">
        <v>763</v>
      </c>
      <c r="P51" s="3036"/>
      <c r="Q51" s="3036"/>
      <c r="R51" s="26"/>
      <c r="S51" s="26"/>
      <c r="T51" s="26"/>
      <c r="U51" s="26"/>
      <c r="V51" s="3036" t="s">
        <v>893</v>
      </c>
      <c r="W51" s="3036"/>
      <c r="X51" s="3036"/>
      <c r="Y51" s="2"/>
      <c r="Z51" s="62"/>
      <c r="AA51" s="1468"/>
      <c r="AB51" s="1468"/>
      <c r="AC51" s="1468"/>
      <c r="AD51" s="1468"/>
      <c r="AE51" s="1468"/>
      <c r="AF51" s="1468"/>
      <c r="AG51" s="1468"/>
      <c r="AH51" s="1468"/>
      <c r="AI51" s="1468"/>
      <c r="AJ51" s="1468"/>
      <c r="AK51" s="1468"/>
      <c r="AL51" s="1468"/>
      <c r="AM51" s="1468"/>
      <c r="AN51" s="1468"/>
      <c r="AO51" s="1468"/>
      <c r="AP51" s="1468"/>
      <c r="AQ51" s="1468"/>
      <c r="AR51" s="1468"/>
      <c r="AS51" s="1468"/>
      <c r="AT51" s="1468"/>
      <c r="AU51" s="1468"/>
      <c r="AV51" s="1468"/>
      <c r="AW51" s="1468"/>
      <c r="AX51" s="1468"/>
      <c r="AY51" s="1468"/>
      <c r="AZ51" s="1468"/>
      <c r="BA51" s="1468"/>
      <c r="BB51" s="1468"/>
      <c r="BC51" s="1468"/>
      <c r="BD51" s="1468"/>
      <c r="BE51" s="1468"/>
      <c r="BF51" s="1468"/>
      <c r="BG51" s="1468"/>
      <c r="BH51" s="1468"/>
      <c r="BI51" s="1468"/>
      <c r="BJ51" s="1468"/>
      <c r="BK51" s="1468"/>
      <c r="BL51" s="1468"/>
      <c r="BM51" s="1468"/>
      <c r="BN51" s="1468"/>
      <c r="BO51" s="1468"/>
      <c r="BP51" s="1468"/>
      <c r="BQ51" s="1468"/>
      <c r="BR51" s="1468"/>
      <c r="BS51" s="1468"/>
      <c r="BT51" s="1468"/>
      <c r="BU51" s="1468"/>
      <c r="BV51" s="1468"/>
      <c r="BW51" s="1468"/>
      <c r="BX51" s="1468"/>
      <c r="BY51" s="1468"/>
      <c r="BZ51" s="1468"/>
      <c r="CA51" s="1468"/>
      <c r="CB51" s="1468"/>
      <c r="CC51" s="1468"/>
      <c r="CD51" s="1468"/>
      <c r="CE51" s="1468"/>
      <c r="CF51" s="1468"/>
      <c r="CG51" s="1468"/>
      <c r="CH51" s="1468"/>
      <c r="CI51" s="1468"/>
      <c r="CJ51" s="1468"/>
      <c r="CK51" s="1468"/>
      <c r="CL51" s="1468"/>
      <c r="CM51" s="1468"/>
      <c r="CN51" s="1468"/>
      <c r="CO51" s="1468"/>
      <c r="CP51" s="1468"/>
      <c r="CQ51" s="1468"/>
      <c r="CR51" s="1468"/>
      <c r="CS51" s="1468"/>
      <c r="CT51" s="1468"/>
      <c r="CU51" s="1468"/>
      <c r="CV51" s="1468"/>
      <c r="CW51" s="1468"/>
      <c r="CX51" s="1468"/>
      <c r="CY51" s="1468"/>
      <c r="CZ51" s="1468"/>
      <c r="DA51" s="1468"/>
      <c r="DB51" s="1468"/>
      <c r="DC51" s="1468"/>
      <c r="DD51" s="1468"/>
      <c r="DE51" s="1468"/>
      <c r="DF51" s="1468"/>
      <c r="DG51" s="1468"/>
      <c r="DH51" s="1468"/>
      <c r="DI51" s="1468"/>
      <c r="DJ51" s="1468"/>
      <c r="DK51" s="1468"/>
      <c r="DL51" s="1468"/>
      <c r="DM51" s="1468"/>
      <c r="DN51" s="1468"/>
      <c r="DO51" s="1468"/>
      <c r="DP51" s="1468"/>
      <c r="DQ51" s="1468"/>
      <c r="DR51" s="1468"/>
      <c r="DS51" s="1468"/>
      <c r="DT51" s="1468"/>
      <c r="DU51" s="1468"/>
      <c r="DV51" s="1468"/>
      <c r="DW51" s="1468"/>
      <c r="DX51" s="1468"/>
      <c r="DY51" s="1468"/>
      <c r="DZ51" s="1468"/>
      <c r="EA51" s="1468"/>
      <c r="EB51" s="1468"/>
      <c r="EC51" s="1468"/>
      <c r="ED51" s="1468"/>
      <c r="EE51" s="1468"/>
      <c r="EF51" s="1468"/>
      <c r="EG51" s="1468"/>
      <c r="EH51" s="1468"/>
      <c r="EI51" s="1468"/>
      <c r="EJ51" s="1468"/>
      <c r="EK51" s="1468"/>
      <c r="EL51" s="1468"/>
      <c r="EM51" s="1468"/>
      <c r="EN51" s="1468"/>
      <c r="EO51" s="1468"/>
      <c r="EP51" s="1468"/>
      <c r="EQ51" s="1468"/>
      <c r="ER51" s="1468"/>
      <c r="ES51" s="1468"/>
      <c r="ET51" s="1468"/>
      <c r="EU51" s="1468"/>
      <c r="EV51" s="1468"/>
      <c r="EW51" s="1468"/>
      <c r="EX51" s="1468"/>
      <c r="EY51" s="1468"/>
      <c r="EZ51" s="1468"/>
      <c r="FA51" s="1468"/>
      <c r="FB51" s="1468"/>
      <c r="FC51" s="1468"/>
      <c r="FD51" s="1468"/>
      <c r="FE51" s="1468"/>
      <c r="FF51" s="1468"/>
      <c r="FG51" s="1468"/>
      <c r="FH51" s="1468"/>
    </row>
    <row r="52" spans="1:164" ht="15.75" thickBot="1" x14ac:dyDescent="0.3">
      <c r="B52" s="63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8">
        <v>99</v>
      </c>
      <c r="AA52" s="1468"/>
      <c r="AB52" s="1468"/>
      <c r="AC52" s="1468"/>
      <c r="AD52" s="1468"/>
      <c r="AE52" s="1468"/>
      <c r="AF52" s="1468"/>
      <c r="AG52" s="1468"/>
      <c r="AH52" s="1468"/>
      <c r="AI52" s="1468"/>
      <c r="AJ52" s="1468"/>
      <c r="AK52" s="1468"/>
      <c r="AL52" s="1468"/>
      <c r="AM52" s="1468"/>
      <c r="AN52" s="1468"/>
      <c r="AO52" s="1468"/>
      <c r="AP52" s="1468"/>
      <c r="AQ52" s="1468"/>
      <c r="AR52" s="1468"/>
      <c r="AS52" s="1468"/>
      <c r="AT52" s="1468"/>
      <c r="AU52" s="1468"/>
      <c r="AV52" s="1468"/>
      <c r="AW52" s="1468"/>
      <c r="AX52" s="1468"/>
      <c r="AY52" s="1468"/>
      <c r="AZ52" s="1468"/>
      <c r="BA52" s="1468"/>
      <c r="BB52" s="1468"/>
      <c r="BC52" s="1468"/>
      <c r="BD52" s="1468"/>
      <c r="BE52" s="1468"/>
      <c r="BF52" s="1468"/>
      <c r="BG52" s="1468"/>
      <c r="BH52" s="1468"/>
      <c r="BI52" s="1468"/>
      <c r="BJ52" s="1468"/>
      <c r="BK52" s="1468"/>
      <c r="BL52" s="1468"/>
      <c r="BM52" s="1468"/>
      <c r="BN52" s="1468"/>
      <c r="BO52" s="1468"/>
      <c r="BP52" s="1468"/>
      <c r="BQ52" s="1468"/>
      <c r="BR52" s="1468"/>
      <c r="BS52" s="1468"/>
      <c r="BT52" s="1468"/>
      <c r="BU52" s="1468"/>
      <c r="BV52" s="1468"/>
      <c r="BW52" s="1468"/>
      <c r="BX52" s="1468"/>
      <c r="BY52" s="1468"/>
      <c r="BZ52" s="1468"/>
      <c r="CA52" s="1468"/>
      <c r="CB52" s="1468"/>
      <c r="CC52" s="1468"/>
      <c r="CD52" s="1468"/>
      <c r="CE52" s="1468"/>
      <c r="CF52" s="1468"/>
      <c r="CG52" s="1468"/>
      <c r="CH52" s="1468"/>
      <c r="CI52" s="1468"/>
      <c r="CJ52" s="1468"/>
      <c r="CK52" s="1468"/>
      <c r="CL52" s="1468"/>
      <c r="CM52" s="1468"/>
      <c r="CN52" s="1468"/>
      <c r="CO52" s="1468"/>
      <c r="CP52" s="1468"/>
      <c r="CQ52" s="1468"/>
      <c r="CR52" s="1468"/>
      <c r="CS52" s="1468"/>
      <c r="CT52" s="1468"/>
      <c r="CU52" s="1468"/>
      <c r="CV52" s="1468"/>
      <c r="CW52" s="1468"/>
      <c r="CX52" s="1468"/>
      <c r="CY52" s="1468"/>
      <c r="CZ52" s="1468"/>
      <c r="DA52" s="1468"/>
      <c r="DB52" s="1468"/>
      <c r="DC52" s="1468"/>
      <c r="DD52" s="1468"/>
      <c r="DE52" s="1468"/>
      <c r="DF52" s="1468"/>
      <c r="DG52" s="1468"/>
      <c r="DH52" s="1468"/>
      <c r="DI52" s="1468"/>
      <c r="DJ52" s="1468"/>
      <c r="DK52" s="1468"/>
      <c r="DL52" s="1468"/>
      <c r="DM52" s="1468"/>
      <c r="DN52" s="1468"/>
      <c r="DO52" s="1468"/>
      <c r="DP52" s="1468"/>
      <c r="DQ52" s="1468"/>
      <c r="DR52" s="1468"/>
      <c r="DS52" s="1468"/>
      <c r="DT52" s="1468"/>
      <c r="DU52" s="1468"/>
      <c r="DV52" s="1468"/>
      <c r="DW52" s="1468"/>
      <c r="DX52" s="1468"/>
      <c r="DY52" s="1468"/>
      <c r="DZ52" s="1468"/>
      <c r="EA52" s="1468"/>
      <c r="EB52" s="1468"/>
      <c r="EC52" s="1468"/>
      <c r="ED52" s="1468"/>
      <c r="EE52" s="1468"/>
      <c r="EF52" s="1468"/>
      <c r="EG52" s="1468"/>
      <c r="EH52" s="1468"/>
      <c r="EI52" s="1468"/>
      <c r="EJ52" s="1468"/>
      <c r="EK52" s="1468"/>
      <c r="EL52" s="1468"/>
      <c r="EM52" s="1468"/>
      <c r="EN52" s="1468"/>
      <c r="EO52" s="1468"/>
      <c r="EP52" s="1468"/>
      <c r="EQ52" s="1468"/>
      <c r="ER52" s="1468"/>
      <c r="ES52" s="1468"/>
      <c r="ET52" s="1468"/>
      <c r="EU52" s="1468"/>
      <c r="EV52" s="1468"/>
      <c r="EW52" s="1468"/>
      <c r="EX52" s="1468"/>
      <c r="EY52" s="1468"/>
      <c r="EZ52" s="1468"/>
      <c r="FA52" s="1468"/>
      <c r="FB52" s="1468"/>
      <c r="FC52" s="1468"/>
      <c r="FD52" s="1468"/>
      <c r="FE52" s="1468"/>
      <c r="FF52" s="1468"/>
      <c r="FG52" s="1468"/>
      <c r="FH52" s="1468"/>
    </row>
    <row r="53" spans="1:164" x14ac:dyDescent="0.25">
      <c r="AA53" s="1468"/>
      <c r="AB53" s="1468"/>
      <c r="AC53" s="1468"/>
      <c r="AD53" s="1468"/>
      <c r="AE53" s="1468"/>
      <c r="AF53" s="1468"/>
      <c r="AG53" s="1468"/>
      <c r="AH53" s="1468"/>
      <c r="AI53" s="1468"/>
      <c r="AJ53" s="1468"/>
      <c r="AK53" s="1468"/>
      <c r="AL53" s="1468"/>
      <c r="AM53" s="1468"/>
      <c r="AN53" s="1468"/>
      <c r="AO53" s="1468"/>
      <c r="AP53" s="1468"/>
      <c r="AQ53" s="1468"/>
      <c r="AR53" s="1468"/>
      <c r="AS53" s="1468"/>
      <c r="AT53" s="1468"/>
      <c r="AU53" s="1468"/>
      <c r="AV53" s="1468"/>
      <c r="AW53" s="1468"/>
      <c r="AX53" s="1468"/>
      <c r="AY53" s="1468"/>
      <c r="AZ53" s="1468"/>
      <c r="BA53" s="1468"/>
      <c r="BB53" s="1468"/>
      <c r="BC53" s="1468"/>
      <c r="BD53" s="1468"/>
      <c r="BE53" s="1468"/>
      <c r="BF53" s="1468"/>
      <c r="BG53" s="1468"/>
      <c r="BH53" s="1468"/>
      <c r="BI53" s="1468"/>
      <c r="BJ53" s="1468"/>
      <c r="BK53" s="1468"/>
      <c r="BL53" s="1468"/>
      <c r="BM53" s="1468"/>
      <c r="BN53" s="1468"/>
      <c r="BO53" s="1468"/>
      <c r="BP53" s="1468"/>
      <c r="BQ53" s="1468"/>
      <c r="BR53" s="1468"/>
      <c r="BS53" s="1468"/>
      <c r="BT53" s="1468"/>
      <c r="BU53" s="1468"/>
      <c r="BV53" s="1468"/>
      <c r="BW53" s="1468"/>
      <c r="BX53" s="1468"/>
      <c r="BY53" s="1468"/>
      <c r="BZ53" s="1468"/>
      <c r="CA53" s="1468"/>
      <c r="CB53" s="1468"/>
      <c r="CC53" s="1468"/>
      <c r="CD53" s="1468"/>
      <c r="CE53" s="1468"/>
      <c r="CF53" s="1468"/>
      <c r="CG53" s="1468"/>
      <c r="CH53" s="1468"/>
      <c r="CI53" s="1468"/>
      <c r="CJ53" s="1468"/>
      <c r="CK53" s="1468"/>
      <c r="CL53" s="1468"/>
      <c r="CM53" s="1468"/>
      <c r="CN53" s="1468"/>
      <c r="CO53" s="1468"/>
      <c r="CP53" s="1468"/>
      <c r="CQ53" s="1468"/>
      <c r="CR53" s="1468"/>
      <c r="CS53" s="1468"/>
      <c r="CT53" s="1468"/>
      <c r="CU53" s="1468"/>
      <c r="CV53" s="1468"/>
      <c r="CW53" s="1468"/>
      <c r="CX53" s="1468"/>
      <c r="CY53" s="1468"/>
      <c r="CZ53" s="1468"/>
      <c r="DA53" s="1468"/>
      <c r="DB53" s="1468"/>
      <c r="DC53" s="1468"/>
      <c r="DD53" s="1468"/>
      <c r="DE53" s="1468"/>
      <c r="DF53" s="1468"/>
      <c r="DG53" s="1468"/>
      <c r="DH53" s="1468"/>
      <c r="DI53" s="1468"/>
      <c r="DJ53" s="1468"/>
      <c r="DK53" s="1468"/>
      <c r="DL53" s="1468"/>
      <c r="DM53" s="1468"/>
      <c r="DN53" s="1468"/>
      <c r="DO53" s="1468"/>
      <c r="DP53" s="1468"/>
      <c r="DQ53" s="1468"/>
      <c r="DR53" s="1468"/>
      <c r="DS53" s="1468"/>
      <c r="DT53" s="1468"/>
      <c r="DU53" s="1468"/>
      <c r="DV53" s="1468"/>
      <c r="DW53" s="1468"/>
      <c r="DX53" s="1468"/>
      <c r="DY53" s="1468"/>
      <c r="DZ53" s="1468"/>
      <c r="EA53" s="1468"/>
      <c r="EB53" s="1468"/>
      <c r="EC53" s="1468"/>
      <c r="ED53" s="1468"/>
      <c r="EE53" s="1468"/>
      <c r="EF53" s="1468"/>
      <c r="EG53" s="1468"/>
      <c r="EH53" s="1468"/>
      <c r="EI53" s="1468"/>
      <c r="EJ53" s="1468"/>
      <c r="EK53" s="1468"/>
      <c r="EL53" s="1468"/>
      <c r="EM53" s="1468"/>
      <c r="EN53" s="1468"/>
      <c r="EO53" s="1468"/>
      <c r="EP53" s="1468"/>
      <c r="EQ53" s="1468"/>
      <c r="ER53" s="1468"/>
      <c r="ES53" s="1468"/>
      <c r="ET53" s="1468"/>
      <c r="EU53" s="1468"/>
      <c r="EV53" s="1468"/>
      <c r="EW53" s="1468"/>
      <c r="EX53" s="1468"/>
      <c r="EY53" s="1468"/>
      <c r="EZ53" s="1468"/>
      <c r="FA53" s="1468"/>
      <c r="FB53" s="1468"/>
      <c r="FC53" s="1468"/>
      <c r="FD53" s="1468"/>
      <c r="FE53" s="1468"/>
      <c r="FF53" s="1468"/>
      <c r="FG53" s="1468"/>
      <c r="FH53" s="1468"/>
    </row>
    <row r="54" spans="1:164" x14ac:dyDescent="0.25">
      <c r="AA54" s="1468"/>
      <c r="AB54" s="1468"/>
      <c r="AC54" s="1468"/>
      <c r="AD54" s="1468"/>
      <c r="AE54" s="1468"/>
      <c r="AF54" s="1468"/>
      <c r="AG54" s="1468"/>
      <c r="AH54" s="1468"/>
      <c r="AI54" s="1468"/>
      <c r="AJ54" s="1468"/>
      <c r="AK54" s="1468"/>
      <c r="AL54" s="1468"/>
      <c r="AM54" s="1468"/>
      <c r="AN54" s="1468"/>
      <c r="AO54" s="1468"/>
      <c r="AP54" s="1468"/>
      <c r="AQ54" s="1468"/>
      <c r="AR54" s="1468"/>
      <c r="AS54" s="1468"/>
      <c r="AT54" s="1468"/>
      <c r="AU54" s="1468"/>
      <c r="AV54" s="1468"/>
      <c r="AW54" s="1468"/>
      <c r="AX54" s="1468"/>
      <c r="AY54" s="1468"/>
      <c r="AZ54" s="1468"/>
      <c r="BA54" s="1468"/>
      <c r="BB54" s="1468"/>
      <c r="BC54" s="1468"/>
      <c r="BD54" s="1468"/>
      <c r="BE54" s="1468"/>
      <c r="BF54" s="1468"/>
      <c r="BG54" s="1468"/>
      <c r="BH54" s="1468"/>
      <c r="BI54" s="1468"/>
      <c r="BJ54" s="1468"/>
      <c r="BK54" s="1468"/>
      <c r="BL54" s="1468"/>
      <c r="BM54" s="1468"/>
      <c r="BN54" s="1468"/>
      <c r="BO54" s="1468"/>
      <c r="BP54" s="1468"/>
      <c r="BQ54" s="1468"/>
      <c r="BR54" s="1468"/>
      <c r="BS54" s="1468"/>
      <c r="BT54" s="1468"/>
      <c r="BU54" s="1468"/>
      <c r="BV54" s="1468"/>
      <c r="BW54" s="1468"/>
      <c r="BX54" s="1468"/>
      <c r="BY54" s="1468"/>
      <c r="BZ54" s="1468"/>
      <c r="CA54" s="1468"/>
      <c r="CB54" s="1468"/>
      <c r="CC54" s="1468"/>
      <c r="CD54" s="1468"/>
      <c r="CE54" s="1468"/>
      <c r="CF54" s="1468"/>
      <c r="CG54" s="1468"/>
      <c r="CH54" s="1468"/>
      <c r="CI54" s="1468"/>
      <c r="CJ54" s="1468"/>
      <c r="CK54" s="1468"/>
      <c r="CL54" s="1468"/>
      <c r="CM54" s="1468"/>
      <c r="CN54" s="1468"/>
      <c r="CO54" s="1468"/>
      <c r="CP54" s="1468"/>
      <c r="CQ54" s="1468"/>
      <c r="CR54" s="1468"/>
      <c r="CS54" s="1468"/>
      <c r="CT54" s="1468"/>
      <c r="CU54" s="1468"/>
      <c r="CV54" s="1468"/>
      <c r="CW54" s="1468"/>
      <c r="CX54" s="1468"/>
      <c r="CY54" s="1468"/>
      <c r="CZ54" s="1468"/>
      <c r="DA54" s="1468"/>
      <c r="DB54" s="1468"/>
      <c r="DC54" s="1468"/>
      <c r="DD54" s="1468"/>
      <c r="DE54" s="1468"/>
      <c r="DF54" s="1468"/>
      <c r="DG54" s="1468"/>
      <c r="DH54" s="1468"/>
      <c r="DI54" s="1468"/>
      <c r="DJ54" s="1468"/>
      <c r="DK54" s="1468"/>
      <c r="DL54" s="1468"/>
      <c r="DM54" s="1468"/>
      <c r="DN54" s="1468"/>
      <c r="DO54" s="1468"/>
      <c r="DP54" s="1468"/>
      <c r="DQ54" s="1468"/>
      <c r="DR54" s="1468"/>
      <c r="DS54" s="1468"/>
      <c r="DT54" s="1468"/>
      <c r="DU54" s="1468"/>
      <c r="DV54" s="1468"/>
      <c r="DW54" s="1468"/>
      <c r="DX54" s="1468"/>
      <c r="DY54" s="1468"/>
      <c r="DZ54" s="1468"/>
      <c r="EA54" s="1468"/>
      <c r="EB54" s="1468"/>
      <c r="EC54" s="1468"/>
      <c r="ED54" s="1468"/>
      <c r="EE54" s="1468"/>
      <c r="EF54" s="1468"/>
      <c r="EG54" s="1468"/>
      <c r="EH54" s="1468"/>
      <c r="EI54" s="1468"/>
      <c r="EJ54" s="1468"/>
      <c r="EK54" s="1468"/>
      <c r="EL54" s="1468"/>
      <c r="EM54" s="1468"/>
      <c r="EN54" s="1468"/>
      <c r="EO54" s="1468"/>
      <c r="EP54" s="1468"/>
      <c r="EQ54" s="1468"/>
      <c r="ER54" s="1468"/>
      <c r="ES54" s="1468"/>
      <c r="ET54" s="1468"/>
      <c r="EU54" s="1468"/>
      <c r="EV54" s="1468"/>
      <c r="EW54" s="1468"/>
      <c r="EX54" s="1468"/>
      <c r="EY54" s="1468"/>
      <c r="EZ54" s="1468"/>
      <c r="FA54" s="1468"/>
      <c r="FB54" s="1468"/>
      <c r="FC54" s="1468"/>
      <c r="FD54" s="1468"/>
      <c r="FE54" s="1468"/>
      <c r="FF54" s="1468"/>
      <c r="FG54" s="1468"/>
      <c r="FH54" s="1468"/>
    </row>
  </sheetData>
  <mergeCells count="67">
    <mergeCell ref="O48:S48"/>
    <mergeCell ref="O43:S43"/>
    <mergeCell ref="O44:S44"/>
    <mergeCell ref="O45:S45"/>
    <mergeCell ref="O46:S46"/>
    <mergeCell ref="O47:S47"/>
    <mergeCell ref="O38:S38"/>
    <mergeCell ref="O39:S39"/>
    <mergeCell ref="O40:S40"/>
    <mergeCell ref="O41:S41"/>
    <mergeCell ref="O42:S42"/>
    <mergeCell ref="O33:S33"/>
    <mergeCell ref="O34:S34"/>
    <mergeCell ref="O35:S35"/>
    <mergeCell ref="O36:S36"/>
    <mergeCell ref="O37:S37"/>
    <mergeCell ref="O28:S28"/>
    <mergeCell ref="O29:S29"/>
    <mergeCell ref="O30:S30"/>
    <mergeCell ref="O31:S31"/>
    <mergeCell ref="O32:S32"/>
    <mergeCell ref="O24:S24"/>
    <mergeCell ref="O25:S25"/>
    <mergeCell ref="O26:S26"/>
    <mergeCell ref="O27:S27"/>
    <mergeCell ref="O20:S20"/>
    <mergeCell ref="O21:S21"/>
    <mergeCell ref="O22:S22"/>
    <mergeCell ref="O23:S23"/>
    <mergeCell ref="C51:G51"/>
    <mergeCell ref="V51:X51"/>
    <mergeCell ref="O51:Q51"/>
    <mergeCell ref="X12:Y12"/>
    <mergeCell ref="X13:X16"/>
    <mergeCell ref="Y13:Y16"/>
    <mergeCell ref="L13:L16"/>
    <mergeCell ref="M13:M16"/>
    <mergeCell ref="N13:N16"/>
    <mergeCell ref="O14:S14"/>
    <mergeCell ref="V12:V16"/>
    <mergeCell ref="W12:W16"/>
    <mergeCell ref="O17:S17"/>
    <mergeCell ref="B49:S49"/>
    <mergeCell ref="O18:S18"/>
    <mergeCell ref="O19:S19"/>
    <mergeCell ref="B8:Z8"/>
    <mergeCell ref="B12:B16"/>
    <mergeCell ref="C12:C16"/>
    <mergeCell ref="D13:D16"/>
    <mergeCell ref="E13:E16"/>
    <mergeCell ref="F13:F16"/>
    <mergeCell ref="G13:G16"/>
    <mergeCell ref="H13:H16"/>
    <mergeCell ref="I12:I16"/>
    <mergeCell ref="D12:H12"/>
    <mergeCell ref="J13:J16"/>
    <mergeCell ref="K13:K16"/>
    <mergeCell ref="J12:N12"/>
    <mergeCell ref="N10:W10"/>
    <mergeCell ref="Z13:Z16"/>
    <mergeCell ref="U12:U16"/>
    <mergeCell ref="B2:Z2"/>
    <mergeCell ref="B3:Z3"/>
    <mergeCell ref="B4:Z4"/>
    <mergeCell ref="B5:Z5"/>
    <mergeCell ref="B6:D6"/>
    <mergeCell ref="X6:Y6"/>
  </mergeCells>
  <pageMargins left="0.5" right="0.70866141732283472" top="0.74803149606299213" bottom="0.74803149606299213" header="0.31496062992125984" footer="0.31496062992125984"/>
  <pageSetup paperSize="5" scale="6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rgb="FFFF0000"/>
  </sheetPr>
  <dimension ref="A1:AU69"/>
  <sheetViews>
    <sheetView zoomScale="110" zoomScaleNormal="110" workbookViewId="0">
      <selection activeCell="F24" sqref="F24"/>
    </sheetView>
  </sheetViews>
  <sheetFormatPr baseColWidth="10" defaultRowHeight="15" x14ac:dyDescent="0.25"/>
  <cols>
    <col min="1" max="1" width="5.7109375" style="1246" customWidth="1"/>
    <col min="2" max="2" width="7" customWidth="1"/>
    <col min="4" max="4" width="7.7109375" customWidth="1"/>
    <col min="5" max="5" width="5" customWidth="1"/>
    <col min="6" max="6" width="7.5703125" customWidth="1"/>
    <col min="7" max="8" width="6.28515625" customWidth="1"/>
    <col min="9" max="9" width="4.85546875" customWidth="1"/>
    <col min="10" max="11" width="5.7109375" customWidth="1"/>
    <col min="12" max="12" width="6.7109375" customWidth="1"/>
    <col min="13" max="13" width="7.85546875" customWidth="1"/>
    <col min="14" max="14" width="6.7109375" customWidth="1"/>
    <col min="18" max="18" width="25.28515625" customWidth="1"/>
    <col min="19" max="19" width="10.28515625" customWidth="1"/>
    <col min="20" max="20" width="10.140625" customWidth="1"/>
    <col min="21" max="22" width="12.42578125" customWidth="1"/>
    <col min="23" max="23" width="16.85546875" customWidth="1"/>
    <col min="24" max="24" width="19.42578125" customWidth="1"/>
    <col min="25" max="25" width="18.140625" customWidth="1"/>
    <col min="34" max="34" width="13.140625" customWidth="1"/>
    <col min="35" max="35" width="21" style="2131" customWidth="1"/>
  </cols>
  <sheetData>
    <row r="1" spans="2:42" s="1246" customFormat="1" ht="15.75" thickBot="1" x14ac:dyDescent="0.3">
      <c r="AI1" s="2131"/>
    </row>
    <row r="2" spans="2:42" ht="15.6" customHeight="1" x14ac:dyDescent="0.3">
      <c r="B2" s="3126" t="s">
        <v>17</v>
      </c>
      <c r="C2" s="3127"/>
      <c r="D2" s="3127"/>
      <c r="E2" s="3127"/>
      <c r="F2" s="3127"/>
      <c r="G2" s="3127"/>
      <c r="H2" s="3127"/>
      <c r="I2" s="3127"/>
      <c r="J2" s="3127"/>
      <c r="K2" s="3127"/>
      <c r="L2" s="3127"/>
      <c r="M2" s="3127"/>
      <c r="N2" s="3127"/>
      <c r="O2" s="3127"/>
      <c r="P2" s="3127"/>
      <c r="Q2" s="3127"/>
      <c r="R2" s="3127"/>
      <c r="S2" s="3127"/>
      <c r="T2" s="3127"/>
      <c r="U2" s="3127"/>
      <c r="V2" s="3127"/>
      <c r="W2" s="3127"/>
      <c r="X2" s="3127"/>
      <c r="Y2" s="3128"/>
    </row>
    <row r="3" spans="2:42" ht="11.45" customHeight="1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221"/>
      <c r="O3" s="3221"/>
      <c r="P3" s="3221"/>
      <c r="Q3" s="3221"/>
      <c r="R3" s="3221"/>
      <c r="S3" s="3221"/>
      <c r="T3" s="3221"/>
      <c r="U3" s="3221"/>
      <c r="V3" s="3221"/>
      <c r="W3" s="3221"/>
      <c r="X3" s="3221"/>
      <c r="Y3" s="3222"/>
    </row>
    <row r="4" spans="2:42" ht="11.45" customHeight="1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42" ht="12" customHeight="1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42" ht="11.45" customHeight="1" x14ac:dyDescent="0.25">
      <c r="B6" s="3102" t="s">
        <v>684</v>
      </c>
      <c r="C6" s="3036"/>
      <c r="D6" s="3036"/>
      <c r="E6" s="3036"/>
      <c r="F6" s="3036"/>
      <c r="G6" s="268"/>
      <c r="H6" s="268"/>
      <c r="I6" s="268"/>
      <c r="J6" s="268"/>
      <c r="K6" s="268"/>
      <c r="L6" s="268"/>
      <c r="M6" s="268"/>
      <c r="N6" s="268"/>
      <c r="O6" s="34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61"/>
    </row>
    <row r="7" spans="2:42" ht="12.6" customHeight="1" x14ac:dyDescent="0.25">
      <c r="B7" s="55"/>
      <c r="C7" s="2"/>
      <c r="D7" s="2"/>
      <c r="E7" s="2"/>
      <c r="F7" s="1266" t="s">
        <v>1729</v>
      </c>
      <c r="G7" s="1266"/>
      <c r="H7" s="1266"/>
      <c r="I7" s="1266"/>
      <c r="J7" s="1266"/>
      <c r="K7" s="1266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42" x14ac:dyDescent="0.25">
      <c r="B8" s="3038" t="s">
        <v>774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42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42" x14ac:dyDescent="0.25">
      <c r="B10" s="55"/>
      <c r="C10" s="3000" t="s">
        <v>709</v>
      </c>
      <c r="D10" s="3000"/>
      <c r="E10" s="3000"/>
      <c r="F10" s="3000"/>
      <c r="G10" s="3000"/>
      <c r="H10" s="2"/>
      <c r="I10" s="2"/>
      <c r="J10" s="2"/>
      <c r="K10" s="2"/>
      <c r="L10" s="2"/>
      <c r="M10" s="2"/>
      <c r="N10" s="2"/>
      <c r="O10" s="2"/>
      <c r="P10" s="3000" t="s">
        <v>930</v>
      </c>
      <c r="Q10" s="3000"/>
      <c r="R10" s="3000"/>
      <c r="S10" s="3000"/>
      <c r="T10" s="3000"/>
      <c r="U10" s="3000"/>
      <c r="V10" s="3000"/>
      <c r="W10" s="2"/>
      <c r="X10" s="2"/>
      <c r="Y10" s="62"/>
    </row>
    <row r="11" spans="2:42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42" ht="15.75" customHeight="1" thickBot="1" x14ac:dyDescent="0.3">
      <c r="B12" s="3401" t="s">
        <v>913</v>
      </c>
      <c r="C12" s="3401" t="s">
        <v>702</v>
      </c>
      <c r="D12" s="3009" t="s">
        <v>798</v>
      </c>
      <c r="E12" s="3010"/>
      <c r="F12" s="3010"/>
      <c r="G12" s="3010"/>
      <c r="H12" s="3010"/>
      <c r="I12" s="3401" t="s">
        <v>713</v>
      </c>
      <c r="J12" s="3009" t="s">
        <v>45</v>
      </c>
      <c r="K12" s="3010"/>
      <c r="L12" s="3010"/>
      <c r="M12" s="3010"/>
      <c r="N12" s="3011"/>
      <c r="O12" s="55"/>
      <c r="P12" s="2"/>
      <c r="Q12" s="2"/>
      <c r="R12" s="62"/>
      <c r="S12" s="62"/>
      <c r="T12" s="3394" t="s">
        <v>47</v>
      </c>
      <c r="U12" s="3394" t="s">
        <v>13</v>
      </c>
      <c r="V12" s="3246" t="s">
        <v>48</v>
      </c>
      <c r="W12" s="3413" t="s">
        <v>2305</v>
      </c>
      <c r="X12" s="3414"/>
      <c r="Y12" s="221" t="s">
        <v>2456</v>
      </c>
    </row>
    <row r="13" spans="2:42" ht="15" customHeight="1" x14ac:dyDescent="0.25">
      <c r="B13" s="3402"/>
      <c r="C13" s="3402"/>
      <c r="D13" s="3401" t="s">
        <v>690</v>
      </c>
      <c r="E13" s="3401" t="s">
        <v>21</v>
      </c>
      <c r="F13" s="3401" t="s">
        <v>692</v>
      </c>
      <c r="G13" s="3401" t="s">
        <v>712</v>
      </c>
      <c r="H13" s="3401" t="s">
        <v>694</v>
      </c>
      <c r="I13" s="3402"/>
      <c r="J13" s="3401" t="s">
        <v>671</v>
      </c>
      <c r="K13" s="3401" t="s">
        <v>1007</v>
      </c>
      <c r="L13" s="3402" t="s">
        <v>5</v>
      </c>
      <c r="M13" s="3408" t="s">
        <v>113</v>
      </c>
      <c r="N13" s="3408" t="s">
        <v>6</v>
      </c>
      <c r="O13" s="55"/>
      <c r="P13" s="2"/>
      <c r="Q13" s="2"/>
      <c r="R13" s="62"/>
      <c r="S13" s="62"/>
      <c r="T13" s="3403"/>
      <c r="U13" s="3403"/>
      <c r="V13" s="3200"/>
      <c r="W13" s="3394" t="s">
        <v>760</v>
      </c>
      <c r="X13" s="3394" t="s">
        <v>717</v>
      </c>
      <c r="Y13" s="3394" t="s">
        <v>1008</v>
      </c>
    </row>
    <row r="14" spans="2:42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2"/>
      <c r="M14" s="3408"/>
      <c r="N14" s="3408"/>
      <c r="O14" s="2999" t="s">
        <v>46</v>
      </c>
      <c r="P14" s="3000"/>
      <c r="Q14" s="3000"/>
      <c r="R14" s="3001"/>
      <c r="S14" s="610" t="s">
        <v>22</v>
      </c>
      <c r="T14" s="3403"/>
      <c r="U14" s="3403"/>
      <c r="V14" s="3200"/>
      <c r="W14" s="3395"/>
      <c r="X14" s="3395"/>
      <c r="Y14" s="3395"/>
    </row>
    <row r="15" spans="2:42" x14ac:dyDescent="0.25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2"/>
      <c r="M15" s="3408"/>
      <c r="N15" s="3408"/>
      <c r="O15" s="55"/>
      <c r="P15" s="2"/>
      <c r="Q15" s="2"/>
      <c r="R15" s="62"/>
      <c r="S15" s="62"/>
      <c r="T15" s="3403"/>
      <c r="U15" s="3403"/>
      <c r="V15" s="3200"/>
      <c r="W15" s="3395"/>
      <c r="X15" s="3395"/>
      <c r="Y15" s="3395"/>
    </row>
    <row r="16" spans="2:42" ht="37.5" customHeight="1" thickBot="1" x14ac:dyDescent="0.3">
      <c r="B16" s="3402"/>
      <c r="C16" s="3402"/>
      <c r="D16" s="3402"/>
      <c r="E16" s="3402"/>
      <c r="F16" s="3402"/>
      <c r="G16" s="3402"/>
      <c r="H16" s="3402"/>
      <c r="I16" s="3402"/>
      <c r="J16" s="3402"/>
      <c r="K16" s="3402"/>
      <c r="L16" s="3402"/>
      <c r="M16" s="3408"/>
      <c r="N16" s="3408"/>
      <c r="O16" s="55"/>
      <c r="P16" s="2"/>
      <c r="Q16" s="2"/>
      <c r="R16" s="190"/>
      <c r="S16" s="190"/>
      <c r="T16" s="3478"/>
      <c r="U16" s="3478"/>
      <c r="V16" s="3201"/>
      <c r="W16" s="3481"/>
      <c r="X16" s="3481"/>
      <c r="Y16" s="3481"/>
      <c r="Z16" s="1246"/>
      <c r="AA16" s="1246"/>
      <c r="AB16" s="1246"/>
      <c r="AC16" s="1246"/>
      <c r="AD16" s="1246"/>
      <c r="AE16" s="1246"/>
      <c r="AF16" s="1246"/>
      <c r="AG16" s="1246"/>
      <c r="AH16" s="1246"/>
      <c r="AI16" s="1246"/>
      <c r="AJ16" s="1246"/>
      <c r="AK16" s="1246"/>
      <c r="AL16" s="1246"/>
      <c r="AM16" s="1246"/>
      <c r="AN16" s="1246"/>
      <c r="AO16" s="1246"/>
      <c r="AP16" s="1246"/>
    </row>
    <row r="17" spans="1:47" ht="15.75" thickBot="1" x14ac:dyDescent="0.3">
      <c r="B17" s="1489">
        <v>1</v>
      </c>
      <c r="C17" s="1487">
        <v>2</v>
      </c>
      <c r="D17" s="1487">
        <v>3</v>
      </c>
      <c r="E17" s="1487">
        <v>4</v>
      </c>
      <c r="F17" s="1487">
        <v>5</v>
      </c>
      <c r="G17" s="1487">
        <v>6</v>
      </c>
      <c r="H17" s="476">
        <v>7</v>
      </c>
      <c r="I17" s="1487"/>
      <c r="J17" s="1487">
        <v>8</v>
      </c>
      <c r="K17" s="476">
        <v>9</v>
      </c>
      <c r="L17" s="1487">
        <v>10</v>
      </c>
      <c r="M17" s="1487">
        <v>11</v>
      </c>
      <c r="N17" s="1488">
        <v>12</v>
      </c>
      <c r="O17" s="3166">
        <v>13</v>
      </c>
      <c r="P17" s="3719"/>
      <c r="Q17" s="3719"/>
      <c r="R17" s="3167"/>
      <c r="S17" s="97"/>
      <c r="T17" s="97">
        <v>14</v>
      </c>
      <c r="U17" s="97">
        <v>15</v>
      </c>
      <c r="V17" s="1484">
        <v>16</v>
      </c>
      <c r="W17" s="1483">
        <v>17</v>
      </c>
      <c r="X17" s="97">
        <v>18</v>
      </c>
      <c r="Y17" s="97">
        <v>19</v>
      </c>
      <c r="Z17" s="1246"/>
      <c r="AA17" s="1246"/>
      <c r="AB17" s="1246"/>
      <c r="AC17" s="1246"/>
      <c r="AD17" s="1246"/>
      <c r="AE17" s="1246"/>
      <c r="AF17" s="1246"/>
      <c r="AG17" s="1246"/>
      <c r="AH17" s="1246"/>
      <c r="AI17" s="1246"/>
      <c r="AJ17" s="1246"/>
      <c r="AK17" s="1246"/>
      <c r="AL17" s="1246"/>
      <c r="AM17" s="1246"/>
      <c r="AN17" s="1246"/>
      <c r="AO17" s="1246"/>
      <c r="AP17" s="1246"/>
      <c r="AQ17" s="1246"/>
      <c r="AR17" s="1246"/>
      <c r="AS17" s="1246"/>
      <c r="AT17" s="1246"/>
      <c r="AU17" s="1246"/>
    </row>
    <row r="18" spans="1:47" s="1468" customFormat="1" x14ac:dyDescent="0.25">
      <c r="B18" s="2515"/>
      <c r="C18" s="2516"/>
      <c r="D18" s="2516"/>
      <c r="E18" s="2516"/>
      <c r="F18" s="2516"/>
      <c r="G18" s="2517"/>
      <c r="H18" s="2517"/>
      <c r="I18" s="2517"/>
      <c r="J18" s="2516">
        <v>2</v>
      </c>
      <c r="K18" s="2516">
        <v>6</v>
      </c>
      <c r="L18" s="2516"/>
      <c r="M18" s="2516"/>
      <c r="N18" s="2518"/>
      <c r="O18" s="3574" t="s">
        <v>1821</v>
      </c>
      <c r="P18" s="3546"/>
      <c r="Q18" s="3546"/>
      <c r="R18" s="3546"/>
      <c r="S18" s="375"/>
      <c r="T18" s="2361"/>
      <c r="U18" s="2360"/>
      <c r="V18" s="2360"/>
      <c r="W18" s="2360"/>
      <c r="X18" s="2317"/>
      <c r="Y18" s="2317"/>
    </row>
    <row r="19" spans="1:47" s="2520" customFormat="1" x14ac:dyDescent="0.25">
      <c r="A19" s="1536"/>
      <c r="B19" s="2499" t="s">
        <v>54</v>
      </c>
      <c r="C19" s="2362"/>
      <c r="D19" s="2362"/>
      <c r="E19" s="2362"/>
      <c r="F19" s="2362"/>
      <c r="G19" s="2362"/>
      <c r="H19" s="2519"/>
      <c r="I19" s="2362"/>
      <c r="J19" s="2500">
        <v>2</v>
      </c>
      <c r="K19" s="2500">
        <v>2</v>
      </c>
      <c r="L19" s="2500">
        <v>5</v>
      </c>
      <c r="M19" s="2500">
        <v>6</v>
      </c>
      <c r="N19" s="2802" t="s">
        <v>598</v>
      </c>
      <c r="O19" s="3455" t="s">
        <v>1822</v>
      </c>
      <c r="P19" s="3104"/>
      <c r="Q19" s="3104"/>
      <c r="R19" s="3104"/>
      <c r="S19" s="1538">
        <v>2102</v>
      </c>
      <c r="T19" s="2328">
        <v>20</v>
      </c>
      <c r="U19" s="2329">
        <v>1996</v>
      </c>
      <c r="V19" s="2329">
        <v>100</v>
      </c>
      <c r="W19" s="2963">
        <v>300000</v>
      </c>
      <c r="X19" s="2464">
        <v>225000</v>
      </c>
      <c r="Y19" s="2464">
        <v>300000</v>
      </c>
      <c r="Z19" s="1468"/>
      <c r="AA19" s="1468"/>
      <c r="AB19" s="1468"/>
      <c r="AC19" s="1468"/>
      <c r="AD19" s="1468"/>
      <c r="AE19" s="1468"/>
      <c r="AF19" s="1468"/>
      <c r="AG19" s="1468"/>
      <c r="AH19" s="1468"/>
      <c r="AI19" s="1468"/>
      <c r="AJ19" s="1468"/>
      <c r="AK19" s="1468"/>
      <c r="AL19" s="1468"/>
      <c r="AM19" s="1468"/>
      <c r="AN19" s="1468"/>
      <c r="AO19" s="1468"/>
      <c r="AP19" s="1468"/>
      <c r="AQ19" s="1468"/>
      <c r="AR19" s="1468"/>
      <c r="AS19" s="1468"/>
      <c r="AT19" s="1468"/>
      <c r="AU19" s="1468"/>
    </row>
    <row r="20" spans="1:47" s="1468" customFormat="1" ht="15.75" thickBot="1" x14ac:dyDescent="0.3">
      <c r="A20" s="1547"/>
      <c r="B20" s="2507"/>
      <c r="C20" s="2305"/>
      <c r="D20" s="2369" t="s">
        <v>679</v>
      </c>
      <c r="E20" s="2369" t="s">
        <v>1716</v>
      </c>
      <c r="F20" s="2369" t="s">
        <v>1682</v>
      </c>
      <c r="G20" s="2305"/>
      <c r="H20" s="2305"/>
      <c r="I20" s="2305"/>
      <c r="J20" s="2352">
        <v>2</v>
      </c>
      <c r="K20" s="2352">
        <v>2</v>
      </c>
      <c r="L20" s="2352">
        <v>6</v>
      </c>
      <c r="M20" s="2352"/>
      <c r="N20" s="2454"/>
      <c r="O20" s="3387" t="s">
        <v>166</v>
      </c>
      <c r="P20" s="3149"/>
      <c r="Q20" s="3149"/>
      <c r="R20" s="3149"/>
      <c r="S20" s="2481"/>
      <c r="T20" s="2521"/>
      <c r="U20" s="2500"/>
      <c r="V20" s="2308"/>
      <c r="W20" s="2478"/>
      <c r="X20" s="2464"/>
      <c r="Y20" s="2464"/>
    </row>
    <row r="21" spans="1:47" s="1468" customFormat="1" ht="15.75" thickBot="1" x14ac:dyDescent="0.3">
      <c r="B21" s="2507"/>
      <c r="C21" s="2305"/>
      <c r="D21" s="2305"/>
      <c r="E21" s="2305"/>
      <c r="F21" s="2305"/>
      <c r="G21" s="2305"/>
      <c r="H21" s="2305"/>
      <c r="I21" s="2305"/>
      <c r="J21" s="2352">
        <v>2</v>
      </c>
      <c r="K21" s="2352">
        <v>2</v>
      </c>
      <c r="L21" s="2352">
        <v>6</v>
      </c>
      <c r="M21" s="2352">
        <v>2</v>
      </c>
      <c r="N21" s="2454"/>
      <c r="O21" s="3884" t="s">
        <v>415</v>
      </c>
      <c r="P21" s="3885"/>
      <c r="Q21" s="3885"/>
      <c r="R21" s="3886"/>
      <c r="S21" s="2483"/>
      <c r="T21" s="2521"/>
      <c r="U21" s="2501"/>
      <c r="V21" s="2308"/>
      <c r="W21" s="2478"/>
      <c r="X21" s="2464"/>
      <c r="Y21" s="2464"/>
    </row>
    <row r="22" spans="1:47" s="1468" customFormat="1" x14ac:dyDescent="0.25">
      <c r="B22" s="2275" t="s">
        <v>54</v>
      </c>
      <c r="C22" s="2273"/>
      <c r="D22" s="2273"/>
      <c r="E22" s="2273"/>
      <c r="F22" s="2273"/>
      <c r="G22" s="2273"/>
      <c r="H22" s="2273"/>
      <c r="I22" s="2273"/>
      <c r="J22" s="2281">
        <v>2</v>
      </c>
      <c r="K22" s="2281">
        <v>2</v>
      </c>
      <c r="L22" s="2282">
        <v>6</v>
      </c>
      <c r="M22" s="2282">
        <v>2</v>
      </c>
      <c r="N22" s="2283" t="s">
        <v>598</v>
      </c>
      <c r="O22" s="3574" t="s">
        <v>415</v>
      </c>
      <c r="P22" s="3546"/>
      <c r="Q22" s="3546"/>
      <c r="R22" s="3575"/>
      <c r="S22" s="2303">
        <v>2102</v>
      </c>
      <c r="T22" s="2335" t="s">
        <v>681</v>
      </c>
      <c r="U22" s="2276" t="s">
        <v>1319</v>
      </c>
      <c r="V22" s="2289" t="s">
        <v>875</v>
      </c>
      <c r="W22" s="1503">
        <v>130000</v>
      </c>
      <c r="X22" s="1503">
        <v>97500</v>
      </c>
      <c r="Y22" s="1503">
        <v>130000</v>
      </c>
    </row>
    <row r="23" spans="1:47" s="1468" customFormat="1" ht="15.75" thickBot="1" x14ac:dyDescent="0.3">
      <c r="B23" s="2275" t="s">
        <v>54</v>
      </c>
      <c r="C23" s="2273"/>
      <c r="D23" s="2273"/>
      <c r="E23" s="2273"/>
      <c r="F23" s="2273"/>
      <c r="G23" s="2273"/>
      <c r="H23" s="2273"/>
      <c r="I23" s="2273"/>
      <c r="J23" s="2281" t="s">
        <v>675</v>
      </c>
      <c r="K23" s="2281" t="s">
        <v>675</v>
      </c>
      <c r="L23" s="2282" t="s">
        <v>734</v>
      </c>
      <c r="M23" s="2282" t="s">
        <v>675</v>
      </c>
      <c r="N23" s="2327" t="s">
        <v>721</v>
      </c>
      <c r="O23" s="3571" t="s">
        <v>1772</v>
      </c>
      <c r="P23" s="3572"/>
      <c r="Q23" s="3572"/>
      <c r="R23" s="3572"/>
      <c r="S23" s="2300" t="s">
        <v>1407</v>
      </c>
      <c r="T23" s="2335" t="s">
        <v>681</v>
      </c>
      <c r="U23" s="2276" t="s">
        <v>1773</v>
      </c>
      <c r="V23" s="2289" t="s">
        <v>875</v>
      </c>
      <c r="W23" s="1503">
        <v>50000</v>
      </c>
      <c r="X23" s="1503">
        <v>37500</v>
      </c>
      <c r="Y23" s="1503">
        <v>50000</v>
      </c>
    </row>
    <row r="24" spans="1:47" s="1468" customFormat="1" ht="15.75" thickBot="1" x14ac:dyDescent="0.3">
      <c r="B24" s="2390"/>
      <c r="C24" s="2273"/>
      <c r="D24" s="2273"/>
      <c r="E24" s="2273"/>
      <c r="F24" s="2273"/>
      <c r="G24" s="2273"/>
      <c r="H24" s="2273"/>
      <c r="I24" s="2273"/>
      <c r="J24" s="2276">
        <v>2</v>
      </c>
      <c r="K24" s="2276">
        <v>2</v>
      </c>
      <c r="L24" s="2276">
        <v>8</v>
      </c>
      <c r="M24" s="2276"/>
      <c r="N24" s="2429"/>
      <c r="O24" s="3884" t="s">
        <v>739</v>
      </c>
      <c r="P24" s="3885"/>
      <c r="Q24" s="3885"/>
      <c r="R24" s="3887"/>
      <c r="S24" s="2476"/>
      <c r="T24" s="2335"/>
      <c r="U24" s="2276"/>
      <c r="V24" s="2289"/>
      <c r="W24" s="1503"/>
      <c r="X24" s="1503"/>
      <c r="Y24" s="1503"/>
    </row>
    <row r="25" spans="1:47" s="1468" customFormat="1" x14ac:dyDescent="0.25">
      <c r="B25" s="2275" t="s">
        <v>53</v>
      </c>
      <c r="C25" s="2273"/>
      <c r="D25" s="2273"/>
      <c r="E25" s="2273"/>
      <c r="F25" s="2273"/>
      <c r="G25" s="2273"/>
      <c r="H25" s="2273"/>
      <c r="I25" s="2273"/>
      <c r="J25" s="2281">
        <v>2</v>
      </c>
      <c r="K25" s="2281">
        <v>2</v>
      </c>
      <c r="L25" s="2282">
        <v>8</v>
      </c>
      <c r="M25" s="2282">
        <v>9</v>
      </c>
      <c r="N25" s="2283"/>
      <c r="O25" s="3888" t="s">
        <v>897</v>
      </c>
      <c r="P25" s="3889"/>
      <c r="Q25" s="3889"/>
      <c r="R25" s="3889"/>
      <c r="S25" s="2300">
        <v>2102</v>
      </c>
      <c r="T25" s="2335" t="s">
        <v>668</v>
      </c>
      <c r="U25" s="2276" t="s">
        <v>1320</v>
      </c>
      <c r="V25" s="2289" t="s">
        <v>1283</v>
      </c>
      <c r="W25" s="2522"/>
      <c r="X25" s="1503"/>
      <c r="Y25" s="2522"/>
    </row>
    <row r="26" spans="1:47" s="1468" customFormat="1" ht="15.75" thickBot="1" x14ac:dyDescent="0.3">
      <c r="B26" s="2390"/>
      <c r="C26" s="2273"/>
      <c r="D26" s="2273"/>
      <c r="E26" s="2273"/>
      <c r="F26" s="2273"/>
      <c r="G26" s="2273"/>
      <c r="H26" s="2273"/>
      <c r="I26" s="2273"/>
      <c r="J26" s="2276">
        <v>2</v>
      </c>
      <c r="K26" s="2276">
        <v>3</v>
      </c>
      <c r="L26" s="2276"/>
      <c r="M26" s="2276"/>
      <c r="N26" s="2277"/>
      <c r="O26" s="3561" t="s">
        <v>62</v>
      </c>
      <c r="P26" s="3562"/>
      <c r="Q26" s="3562"/>
      <c r="R26" s="3563"/>
      <c r="S26" s="2336"/>
      <c r="T26" s="2335"/>
      <c r="U26" s="2276"/>
      <c r="V26" s="2339"/>
      <c r="W26" s="2485"/>
      <c r="X26" s="2523"/>
      <c r="Y26" s="2485"/>
    </row>
    <row r="27" spans="1:47" s="1468" customFormat="1" ht="15.75" thickBot="1" x14ac:dyDescent="0.3">
      <c r="B27" s="2390"/>
      <c r="C27" s="2273"/>
      <c r="D27" s="2273"/>
      <c r="E27" s="2273"/>
      <c r="F27" s="2273"/>
      <c r="G27" s="2273"/>
      <c r="H27" s="2273"/>
      <c r="I27" s="2273"/>
      <c r="J27" s="2276">
        <v>2</v>
      </c>
      <c r="K27" s="2276">
        <v>3</v>
      </c>
      <c r="L27" s="2276">
        <v>1</v>
      </c>
      <c r="M27" s="2276"/>
      <c r="N27" s="2277"/>
      <c r="O27" s="3884" t="s">
        <v>416</v>
      </c>
      <c r="P27" s="3885"/>
      <c r="Q27" s="3885"/>
      <c r="R27" s="3886"/>
      <c r="S27" s="2336"/>
      <c r="T27" s="2335"/>
      <c r="U27" s="2276"/>
      <c r="V27" s="2339"/>
      <c r="W27" s="1501"/>
      <c r="X27" s="2523"/>
      <c r="Y27" s="1501"/>
    </row>
    <row r="28" spans="1:47" s="1468" customFormat="1" x14ac:dyDescent="0.25">
      <c r="B28" s="2390"/>
      <c r="C28" s="2273"/>
      <c r="D28" s="2273"/>
      <c r="E28" s="2273"/>
      <c r="F28" s="2273"/>
      <c r="G28" s="2273"/>
      <c r="H28" s="2273"/>
      <c r="I28" s="2273"/>
      <c r="J28" s="2276">
        <v>2</v>
      </c>
      <c r="K28" s="2276">
        <v>3</v>
      </c>
      <c r="L28" s="2276">
        <v>1</v>
      </c>
      <c r="M28" s="2276">
        <v>1</v>
      </c>
      <c r="N28" s="2429"/>
      <c r="O28" s="3574" t="s">
        <v>1383</v>
      </c>
      <c r="P28" s="3546"/>
      <c r="Q28" s="3546"/>
      <c r="R28" s="3575"/>
      <c r="S28" s="2476"/>
      <c r="T28" s="2335"/>
      <c r="U28" s="2276"/>
      <c r="V28" s="2339"/>
      <c r="W28" s="1501"/>
      <c r="X28" s="2523"/>
      <c r="Y28" s="1501"/>
    </row>
    <row r="29" spans="1:47" s="1468" customFormat="1" ht="15.75" thickBot="1" x14ac:dyDescent="0.3">
      <c r="B29" s="2275" t="s">
        <v>53</v>
      </c>
      <c r="C29" s="2273"/>
      <c r="D29" s="2273"/>
      <c r="E29" s="2273"/>
      <c r="F29" s="2273"/>
      <c r="G29" s="2273"/>
      <c r="H29" s="2273"/>
      <c r="I29" s="2273"/>
      <c r="J29" s="2281">
        <v>2</v>
      </c>
      <c r="K29" s="2281">
        <v>3</v>
      </c>
      <c r="L29" s="2282">
        <v>1</v>
      </c>
      <c r="M29" s="2282">
        <v>1</v>
      </c>
      <c r="N29" s="2283" t="s">
        <v>598</v>
      </c>
      <c r="O29" s="3561" t="s">
        <v>417</v>
      </c>
      <c r="P29" s="3562"/>
      <c r="Q29" s="3562"/>
      <c r="R29" s="3563"/>
      <c r="S29" s="2300">
        <v>2102</v>
      </c>
      <c r="T29" s="2335" t="s">
        <v>668</v>
      </c>
      <c r="U29" s="2276" t="s">
        <v>1284</v>
      </c>
      <c r="V29" s="2289" t="s">
        <v>1283</v>
      </c>
      <c r="W29" s="1501">
        <v>70000</v>
      </c>
      <c r="X29" s="1503">
        <v>52499.97</v>
      </c>
      <c r="Y29" s="1501">
        <v>70000</v>
      </c>
    </row>
    <row r="30" spans="1:47" s="1468" customFormat="1" ht="15.75" thickBot="1" x14ac:dyDescent="0.3">
      <c r="B30" s="2390"/>
      <c r="C30" s="2273"/>
      <c r="D30" s="2273"/>
      <c r="E30" s="2273"/>
      <c r="F30" s="2273"/>
      <c r="G30" s="2273"/>
      <c r="H30" s="2273"/>
      <c r="I30" s="2273"/>
      <c r="J30" s="2276">
        <v>2</v>
      </c>
      <c r="K30" s="2276">
        <v>3</v>
      </c>
      <c r="L30" s="2276">
        <v>5</v>
      </c>
      <c r="M30" s="2276"/>
      <c r="N30" s="2283"/>
      <c r="O30" s="3884" t="s">
        <v>1044</v>
      </c>
      <c r="P30" s="3885"/>
      <c r="Q30" s="3885"/>
      <c r="R30" s="3886"/>
      <c r="S30" s="2336"/>
      <c r="T30" s="2335"/>
      <c r="U30" s="2276"/>
      <c r="V30" s="2289"/>
      <c r="W30" s="1501"/>
      <c r="X30" s="1503"/>
      <c r="Y30" s="1501"/>
    </row>
    <row r="31" spans="1:47" s="1468" customFormat="1" x14ac:dyDescent="0.25">
      <c r="B31" s="2390"/>
      <c r="C31" s="2273"/>
      <c r="D31" s="2273"/>
      <c r="E31" s="2273"/>
      <c r="F31" s="2273"/>
      <c r="G31" s="2273"/>
      <c r="H31" s="2273"/>
      <c r="I31" s="2273"/>
      <c r="J31" s="2276" t="s">
        <v>675</v>
      </c>
      <c r="K31" s="2276" t="s">
        <v>680</v>
      </c>
      <c r="L31" s="2276" t="s">
        <v>723</v>
      </c>
      <c r="M31" s="2276" t="s">
        <v>680</v>
      </c>
      <c r="N31" s="2327"/>
      <c r="O31" s="3574" t="s">
        <v>175</v>
      </c>
      <c r="P31" s="3546"/>
      <c r="Q31" s="3546"/>
      <c r="R31" s="3546"/>
      <c r="S31" s="2336"/>
      <c r="T31" s="2335"/>
      <c r="U31" s="2276"/>
      <c r="V31" s="2289"/>
      <c r="W31" s="1501"/>
      <c r="X31" s="1503"/>
      <c r="Y31" s="1501"/>
    </row>
    <row r="32" spans="1:47" s="1468" customFormat="1" ht="15.75" thickBot="1" x14ac:dyDescent="0.3">
      <c r="B32" s="2275" t="s">
        <v>54</v>
      </c>
      <c r="C32" s="2273"/>
      <c r="D32" s="2273"/>
      <c r="E32" s="2273"/>
      <c r="F32" s="2273"/>
      <c r="G32" s="2273"/>
      <c r="H32" s="2273"/>
      <c r="I32" s="2273"/>
      <c r="J32" s="2281">
        <v>2</v>
      </c>
      <c r="K32" s="2281">
        <v>3</v>
      </c>
      <c r="L32" s="2282">
        <v>5</v>
      </c>
      <c r="M32" s="2282">
        <v>3</v>
      </c>
      <c r="N32" s="2283" t="s">
        <v>598</v>
      </c>
      <c r="O32" s="3561" t="s">
        <v>175</v>
      </c>
      <c r="P32" s="3562"/>
      <c r="Q32" s="3562"/>
      <c r="R32" s="3563"/>
      <c r="S32" s="2300">
        <v>2102</v>
      </c>
      <c r="T32" s="2335" t="s">
        <v>681</v>
      </c>
      <c r="U32" s="2276" t="s">
        <v>1319</v>
      </c>
      <c r="V32" s="2289" t="s">
        <v>875</v>
      </c>
      <c r="W32" s="1501">
        <v>800000</v>
      </c>
      <c r="X32" s="1503">
        <v>600000</v>
      </c>
      <c r="Y32" s="1501">
        <v>800000</v>
      </c>
    </row>
    <row r="33" spans="2:25" s="1468" customFormat="1" ht="15.75" thickBot="1" x14ac:dyDescent="0.3">
      <c r="B33" s="2390"/>
      <c r="C33" s="2273"/>
      <c r="D33" s="2273"/>
      <c r="E33" s="2273"/>
      <c r="F33" s="2273"/>
      <c r="G33" s="2273"/>
      <c r="H33" s="2273"/>
      <c r="I33" s="2273"/>
      <c r="J33" s="2276">
        <v>2</v>
      </c>
      <c r="K33" s="2276">
        <v>3</v>
      </c>
      <c r="L33" s="2276">
        <v>7</v>
      </c>
      <c r="M33" s="2276"/>
      <c r="N33" s="2277"/>
      <c r="O33" s="3884" t="s">
        <v>1045</v>
      </c>
      <c r="P33" s="3885"/>
      <c r="Q33" s="3885"/>
      <c r="R33" s="3886"/>
      <c r="S33" s="2336"/>
      <c r="T33" s="2335"/>
      <c r="U33" s="2276"/>
      <c r="V33" s="2289"/>
      <c r="W33" s="1501"/>
      <c r="X33" s="1503"/>
      <c r="Y33" s="1501"/>
    </row>
    <row r="34" spans="2:25" s="1468" customFormat="1" x14ac:dyDescent="0.25">
      <c r="B34" s="2390"/>
      <c r="C34" s="2273"/>
      <c r="D34" s="2273"/>
      <c r="E34" s="2273"/>
      <c r="F34" s="2273"/>
      <c r="G34" s="2273"/>
      <c r="H34" s="2273"/>
      <c r="I34" s="2273"/>
      <c r="J34" s="2276">
        <v>2</v>
      </c>
      <c r="K34" s="2276">
        <v>3</v>
      </c>
      <c r="L34" s="2276">
        <v>7</v>
      </c>
      <c r="M34" s="2276">
        <v>1</v>
      </c>
      <c r="N34" s="2277"/>
      <c r="O34" s="3888" t="s">
        <v>66</v>
      </c>
      <c r="P34" s="3889"/>
      <c r="Q34" s="3889"/>
      <c r="R34" s="3889"/>
      <c r="S34" s="2336"/>
      <c r="T34" s="2335"/>
      <c r="U34" s="2276"/>
      <c r="V34" s="2289"/>
      <c r="W34" s="1501"/>
      <c r="X34" s="1503"/>
      <c r="Y34" s="1501"/>
    </row>
    <row r="35" spans="2:25" s="1468" customFormat="1" ht="15.75" thickBot="1" x14ac:dyDescent="0.3">
      <c r="B35" s="2275" t="s">
        <v>54</v>
      </c>
      <c r="C35" s="2273"/>
      <c r="D35" s="2273"/>
      <c r="E35" s="2273"/>
      <c r="F35" s="2273"/>
      <c r="G35" s="2273"/>
      <c r="H35" s="2273"/>
      <c r="I35" s="2273"/>
      <c r="J35" s="2281" t="s">
        <v>675</v>
      </c>
      <c r="K35" s="2281" t="s">
        <v>680</v>
      </c>
      <c r="L35" s="2282" t="s">
        <v>734</v>
      </c>
      <c r="M35" s="2282" t="s">
        <v>677</v>
      </c>
      <c r="N35" s="2283" t="s">
        <v>598</v>
      </c>
      <c r="O35" s="3561" t="s">
        <v>1153</v>
      </c>
      <c r="P35" s="3562"/>
      <c r="Q35" s="3562"/>
      <c r="R35" s="3563"/>
      <c r="S35" s="2300">
        <v>2102</v>
      </c>
      <c r="T35" s="2335" t="s">
        <v>681</v>
      </c>
      <c r="U35" s="2276" t="s">
        <v>1319</v>
      </c>
      <c r="V35" s="2289" t="s">
        <v>875</v>
      </c>
      <c r="W35" s="1501">
        <v>1900000</v>
      </c>
      <c r="X35" s="1503">
        <v>1424999.97</v>
      </c>
      <c r="Y35" s="1501">
        <v>1000000</v>
      </c>
    </row>
    <row r="36" spans="2:25" s="1468" customFormat="1" ht="15.75" thickBot="1" x14ac:dyDescent="0.3">
      <c r="B36" s="2275" t="s">
        <v>54</v>
      </c>
      <c r="C36" s="2273"/>
      <c r="D36" s="2273"/>
      <c r="E36" s="2273"/>
      <c r="F36" s="2273"/>
      <c r="G36" s="2273"/>
      <c r="H36" s="2273"/>
      <c r="I36" s="2273"/>
      <c r="J36" s="2281" t="s">
        <v>675</v>
      </c>
      <c r="K36" s="2281" t="s">
        <v>680</v>
      </c>
      <c r="L36" s="2282" t="s">
        <v>734</v>
      </c>
      <c r="M36" s="2282" t="s">
        <v>677</v>
      </c>
      <c r="N36" s="2283" t="s">
        <v>610</v>
      </c>
      <c r="O36" s="3884" t="s">
        <v>1896</v>
      </c>
      <c r="P36" s="3885"/>
      <c r="Q36" s="3885"/>
      <c r="R36" s="3886"/>
      <c r="S36" s="2300">
        <v>2102</v>
      </c>
      <c r="T36" s="2335" t="s">
        <v>681</v>
      </c>
      <c r="U36" s="2276" t="s">
        <v>1319</v>
      </c>
      <c r="V36" s="2289" t="s">
        <v>875</v>
      </c>
      <c r="W36" s="1501">
        <v>5000000</v>
      </c>
      <c r="X36" s="1503">
        <v>3750000</v>
      </c>
      <c r="Y36" s="1501"/>
    </row>
    <row r="37" spans="2:25" s="1468" customFormat="1" ht="15.75" thickBot="1" x14ac:dyDescent="0.3">
      <c r="B37" s="2275" t="s">
        <v>53</v>
      </c>
      <c r="C37" s="2273"/>
      <c r="D37" s="2273"/>
      <c r="E37" s="2273"/>
      <c r="F37" s="2273"/>
      <c r="G37" s="2273"/>
      <c r="H37" s="2273"/>
      <c r="I37" s="2273"/>
      <c r="J37" s="2281" t="s">
        <v>675</v>
      </c>
      <c r="K37" s="2281" t="s">
        <v>680</v>
      </c>
      <c r="L37" s="2282" t="s">
        <v>734</v>
      </c>
      <c r="M37" s="2282" t="s">
        <v>677</v>
      </c>
      <c r="N37" s="2283" t="s">
        <v>610</v>
      </c>
      <c r="O37" s="2864" t="s">
        <v>1896</v>
      </c>
      <c r="P37" s="2864"/>
      <c r="Q37" s="2864"/>
      <c r="R37" s="2864"/>
      <c r="S37" s="2300" t="s">
        <v>1407</v>
      </c>
      <c r="T37" s="2335" t="s">
        <v>681</v>
      </c>
      <c r="U37" s="2276" t="s">
        <v>1319</v>
      </c>
      <c r="V37" s="2289" t="s">
        <v>875</v>
      </c>
      <c r="W37" s="1501"/>
      <c r="X37" s="1503"/>
      <c r="Y37" s="1501">
        <v>5262802.24</v>
      </c>
    </row>
    <row r="38" spans="2:25" s="1468" customFormat="1" x14ac:dyDescent="0.25">
      <c r="B38" s="2275" t="s">
        <v>54</v>
      </c>
      <c r="C38" s="2273"/>
      <c r="D38" s="2273"/>
      <c r="E38" s="2273"/>
      <c r="F38" s="2273"/>
      <c r="G38" s="2273"/>
      <c r="H38" s="2273"/>
      <c r="I38" s="2273"/>
      <c r="J38" s="2281" t="s">
        <v>675</v>
      </c>
      <c r="K38" s="2281" t="s">
        <v>680</v>
      </c>
      <c r="L38" s="2282" t="s">
        <v>734</v>
      </c>
      <c r="M38" s="2282" t="s">
        <v>677</v>
      </c>
      <c r="N38" s="2283" t="s">
        <v>726</v>
      </c>
      <c r="O38" s="3888" t="s">
        <v>1406</v>
      </c>
      <c r="P38" s="3889"/>
      <c r="Q38" s="3889"/>
      <c r="R38" s="3889"/>
      <c r="S38" s="2300" t="s">
        <v>1407</v>
      </c>
      <c r="T38" s="2335" t="s">
        <v>681</v>
      </c>
      <c r="U38" s="2276" t="s">
        <v>1319</v>
      </c>
      <c r="V38" s="2289" t="s">
        <v>875</v>
      </c>
      <c r="W38" s="1501">
        <v>200000</v>
      </c>
      <c r="X38" s="1503">
        <v>150000</v>
      </c>
      <c r="Y38" s="1501">
        <v>200000</v>
      </c>
    </row>
    <row r="39" spans="2:25" s="1468" customFormat="1" ht="15.75" thickBot="1" x14ac:dyDescent="0.3">
      <c r="B39" s="2410" t="s">
        <v>54</v>
      </c>
      <c r="C39" s="2411"/>
      <c r="D39" s="2411"/>
      <c r="E39" s="2411"/>
      <c r="F39" s="2411"/>
      <c r="G39" s="2411"/>
      <c r="H39" s="2411"/>
      <c r="I39" s="2411"/>
      <c r="J39" s="2409">
        <v>2</v>
      </c>
      <c r="K39" s="2409">
        <v>3</v>
      </c>
      <c r="L39" s="2501">
        <v>7</v>
      </c>
      <c r="M39" s="2501">
        <v>1</v>
      </c>
      <c r="N39" s="2283" t="s">
        <v>727</v>
      </c>
      <c r="O39" s="3561" t="s">
        <v>1366</v>
      </c>
      <c r="P39" s="3562"/>
      <c r="Q39" s="3562"/>
      <c r="R39" s="3563"/>
      <c r="S39" s="2300" t="s">
        <v>1407</v>
      </c>
      <c r="T39" s="2335" t="s">
        <v>681</v>
      </c>
      <c r="U39" s="2276" t="s">
        <v>1319</v>
      </c>
      <c r="V39" s="2289" t="s">
        <v>875</v>
      </c>
      <c r="W39" s="1501"/>
      <c r="X39" s="1503"/>
      <c r="Y39" s="1501"/>
    </row>
    <row r="40" spans="2:25" s="1468" customFormat="1" ht="15.75" thickBot="1" x14ac:dyDescent="0.3">
      <c r="B40" s="2275" t="s">
        <v>54</v>
      </c>
      <c r="C40" s="2273"/>
      <c r="D40" s="2273"/>
      <c r="E40" s="2273"/>
      <c r="F40" s="2273"/>
      <c r="G40" s="2273"/>
      <c r="H40" s="2273"/>
      <c r="I40" s="2273"/>
      <c r="J40" s="2281" t="s">
        <v>675</v>
      </c>
      <c r="K40" s="2281" t="s">
        <v>680</v>
      </c>
      <c r="L40" s="2282" t="s">
        <v>734</v>
      </c>
      <c r="M40" s="2282" t="s">
        <v>677</v>
      </c>
      <c r="N40" s="2283" t="s">
        <v>721</v>
      </c>
      <c r="O40" s="3884" t="s">
        <v>1367</v>
      </c>
      <c r="P40" s="3885"/>
      <c r="Q40" s="3885"/>
      <c r="R40" s="3886"/>
      <c r="S40" s="2300">
        <v>2102</v>
      </c>
      <c r="T40" s="2335" t="s">
        <v>681</v>
      </c>
      <c r="U40" s="2276" t="s">
        <v>1319</v>
      </c>
      <c r="V40" s="2289" t="s">
        <v>875</v>
      </c>
      <c r="W40" s="1501">
        <v>1000000</v>
      </c>
      <c r="X40" s="1503">
        <v>750000</v>
      </c>
      <c r="Y40" s="1501">
        <v>1000000</v>
      </c>
    </row>
    <row r="41" spans="2:25" s="1468" customFormat="1" x14ac:dyDescent="0.25">
      <c r="B41" s="2390"/>
      <c r="C41" s="2273"/>
      <c r="D41" s="2273"/>
      <c r="E41" s="2273"/>
      <c r="F41" s="2273"/>
      <c r="G41" s="2273"/>
      <c r="H41" s="2273"/>
      <c r="I41" s="2273"/>
      <c r="J41" s="2276">
        <v>2</v>
      </c>
      <c r="K41" s="2276">
        <v>3</v>
      </c>
      <c r="L41" s="2276">
        <v>9</v>
      </c>
      <c r="M41" s="2276"/>
      <c r="N41" s="2277"/>
      <c r="O41" s="3888" t="s">
        <v>411</v>
      </c>
      <c r="P41" s="3889"/>
      <c r="Q41" s="3889"/>
      <c r="R41" s="3889"/>
      <c r="S41" s="2336"/>
      <c r="T41" s="2335"/>
      <c r="U41" s="2276"/>
      <c r="V41" s="2289"/>
      <c r="W41" s="1501"/>
      <c r="X41" s="1503"/>
      <c r="Y41" s="1501"/>
    </row>
    <row r="42" spans="2:25" s="1468" customFormat="1" ht="15.75" thickBot="1" x14ac:dyDescent="0.3">
      <c r="B42" s="2390"/>
      <c r="C42" s="2273"/>
      <c r="D42" s="2273"/>
      <c r="E42" s="2273"/>
      <c r="F42" s="2273"/>
      <c r="G42" s="2273"/>
      <c r="H42" s="2273"/>
      <c r="I42" s="2273"/>
      <c r="J42" s="2276" t="s">
        <v>675</v>
      </c>
      <c r="K42" s="2276" t="s">
        <v>680</v>
      </c>
      <c r="L42" s="2276" t="s">
        <v>737</v>
      </c>
      <c r="M42" s="2276" t="s">
        <v>677</v>
      </c>
      <c r="N42" s="2277"/>
      <c r="O42" s="3561" t="s">
        <v>69</v>
      </c>
      <c r="P42" s="3562"/>
      <c r="Q42" s="3562"/>
      <c r="R42" s="3563"/>
      <c r="S42" s="2336"/>
      <c r="T42" s="2335"/>
      <c r="U42" s="2276"/>
      <c r="V42" s="2289"/>
      <c r="W42" s="1501"/>
      <c r="X42" s="1503"/>
      <c r="Y42" s="1501"/>
    </row>
    <row r="43" spans="2:25" s="1468" customFormat="1" ht="15.75" thickBot="1" x14ac:dyDescent="0.3">
      <c r="B43" s="2275" t="s">
        <v>53</v>
      </c>
      <c r="C43" s="2273"/>
      <c r="D43" s="2273"/>
      <c r="E43" s="2273"/>
      <c r="F43" s="2273"/>
      <c r="G43" s="2273"/>
      <c r="H43" s="2273"/>
      <c r="I43" s="2273"/>
      <c r="J43" s="2281" t="s">
        <v>675</v>
      </c>
      <c r="K43" s="2281" t="s">
        <v>680</v>
      </c>
      <c r="L43" s="2282" t="s">
        <v>737</v>
      </c>
      <c r="M43" s="2282" t="s">
        <v>677</v>
      </c>
      <c r="N43" s="2283" t="s">
        <v>598</v>
      </c>
      <c r="O43" s="3890" t="s">
        <v>69</v>
      </c>
      <c r="P43" s="3891"/>
      <c r="Q43" s="3891"/>
      <c r="R43" s="3892"/>
      <c r="S43" s="2300"/>
      <c r="T43" s="2335"/>
      <c r="U43" s="2276"/>
      <c r="V43" s="2289"/>
      <c r="W43" s="1501">
        <v>10000</v>
      </c>
      <c r="X43" s="1503">
        <v>7500</v>
      </c>
      <c r="Y43" s="1501">
        <v>10000</v>
      </c>
    </row>
    <row r="44" spans="2:25" s="1468" customFormat="1" x14ac:dyDescent="0.25">
      <c r="B44" s="2390"/>
      <c r="C44" s="2273"/>
      <c r="D44" s="2273"/>
      <c r="E44" s="2273"/>
      <c r="F44" s="2273"/>
      <c r="G44" s="2273"/>
      <c r="H44" s="2273"/>
      <c r="I44" s="2273"/>
      <c r="J44" s="2276">
        <v>2</v>
      </c>
      <c r="K44" s="2276">
        <v>3</v>
      </c>
      <c r="L44" s="2276">
        <v>9</v>
      </c>
      <c r="M44" s="2276">
        <v>2</v>
      </c>
      <c r="N44" s="2277"/>
      <c r="O44" s="3888" t="s">
        <v>1384</v>
      </c>
      <c r="P44" s="3889"/>
      <c r="Q44" s="3889"/>
      <c r="R44" s="3889"/>
      <c r="S44" s="2336"/>
      <c r="T44" s="2335"/>
      <c r="U44" s="2276"/>
      <c r="V44" s="2289"/>
      <c r="W44" s="1501"/>
      <c r="X44" s="1503"/>
      <c r="Y44" s="1501"/>
    </row>
    <row r="45" spans="2:25" s="1468" customFormat="1" ht="15.75" thickBot="1" x14ac:dyDescent="0.3">
      <c r="B45" s="2275" t="s">
        <v>53</v>
      </c>
      <c r="C45" s="2273"/>
      <c r="D45" s="2273"/>
      <c r="E45" s="2273"/>
      <c r="F45" s="2273"/>
      <c r="G45" s="2273"/>
      <c r="H45" s="2273"/>
      <c r="I45" s="2273"/>
      <c r="J45" s="2281">
        <v>2</v>
      </c>
      <c r="K45" s="2281">
        <v>3</v>
      </c>
      <c r="L45" s="2282">
        <v>9</v>
      </c>
      <c r="M45" s="2282">
        <v>2</v>
      </c>
      <c r="N45" s="2283" t="s">
        <v>598</v>
      </c>
      <c r="O45" s="3561" t="s">
        <v>1047</v>
      </c>
      <c r="P45" s="3562"/>
      <c r="Q45" s="3562"/>
      <c r="R45" s="3563"/>
      <c r="S45" s="2300">
        <v>2102</v>
      </c>
      <c r="T45" s="2335" t="s">
        <v>668</v>
      </c>
      <c r="U45" s="2276" t="s">
        <v>1320</v>
      </c>
      <c r="V45" s="2289" t="s">
        <v>1283</v>
      </c>
      <c r="W45" s="1501">
        <v>8000</v>
      </c>
      <c r="X45" s="1503">
        <v>6000</v>
      </c>
      <c r="Y45" s="1501">
        <v>8000</v>
      </c>
    </row>
    <row r="46" spans="2:25" s="1468" customFormat="1" ht="15.75" thickBot="1" x14ac:dyDescent="0.3">
      <c r="B46" s="2390"/>
      <c r="C46" s="2273"/>
      <c r="D46" s="2273"/>
      <c r="E46" s="2273"/>
      <c r="F46" s="2273"/>
      <c r="G46" s="2273"/>
      <c r="H46" s="2273"/>
      <c r="I46" s="2273"/>
      <c r="J46" s="2276" t="s">
        <v>675</v>
      </c>
      <c r="K46" s="2276" t="s">
        <v>680</v>
      </c>
      <c r="L46" s="2276" t="s">
        <v>737</v>
      </c>
      <c r="M46" s="2276" t="s">
        <v>680</v>
      </c>
      <c r="N46" s="2277"/>
      <c r="O46" s="3884" t="s">
        <v>1385</v>
      </c>
      <c r="P46" s="3885"/>
      <c r="Q46" s="3885"/>
      <c r="R46" s="3886"/>
      <c r="S46" s="2336"/>
      <c r="T46" s="2335"/>
      <c r="U46" s="2276"/>
      <c r="V46" s="2289"/>
      <c r="W46" s="1501"/>
      <c r="X46" s="1503"/>
      <c r="Y46" s="1501"/>
    </row>
    <row r="47" spans="2:25" s="1468" customFormat="1" x14ac:dyDescent="0.25">
      <c r="B47" s="2275" t="s">
        <v>53</v>
      </c>
      <c r="C47" s="2273"/>
      <c r="D47" s="2273"/>
      <c r="E47" s="2273"/>
      <c r="F47" s="2273"/>
      <c r="G47" s="2273"/>
      <c r="H47" s="2273"/>
      <c r="I47" s="2273"/>
      <c r="J47" s="2281">
        <v>2</v>
      </c>
      <c r="K47" s="2281">
        <v>3</v>
      </c>
      <c r="L47" s="2282">
        <v>9</v>
      </c>
      <c r="M47" s="2282" t="s">
        <v>737</v>
      </c>
      <c r="N47" s="2283" t="s">
        <v>598</v>
      </c>
      <c r="O47" s="3888" t="s">
        <v>1046</v>
      </c>
      <c r="P47" s="3889"/>
      <c r="Q47" s="3889"/>
      <c r="R47" s="3889"/>
      <c r="S47" s="2300">
        <v>2102</v>
      </c>
      <c r="T47" s="2335" t="s">
        <v>668</v>
      </c>
      <c r="U47" s="2276" t="s">
        <v>1320</v>
      </c>
      <c r="V47" s="2289" t="s">
        <v>1283</v>
      </c>
      <c r="W47" s="1501">
        <v>150000</v>
      </c>
      <c r="X47" s="1503">
        <v>112500</v>
      </c>
      <c r="Y47" s="1501">
        <v>150000</v>
      </c>
    </row>
    <row r="48" spans="2:25" s="1468" customFormat="1" ht="15.75" thickBot="1" x14ac:dyDescent="0.3">
      <c r="B48" s="2390"/>
      <c r="C48" s="2273"/>
      <c r="D48" s="2273"/>
      <c r="E48" s="2273"/>
      <c r="F48" s="2273"/>
      <c r="G48" s="2273"/>
      <c r="H48" s="2273"/>
      <c r="I48" s="2273"/>
      <c r="J48" s="2281"/>
      <c r="K48" s="2281"/>
      <c r="L48" s="2276">
        <v>6</v>
      </c>
      <c r="M48" s="2276"/>
      <c r="N48" s="2277"/>
      <c r="O48" s="3561" t="s">
        <v>134</v>
      </c>
      <c r="P48" s="3562"/>
      <c r="Q48" s="3562"/>
      <c r="R48" s="3563"/>
      <c r="S48" s="2336"/>
      <c r="T48" s="2335"/>
      <c r="U48" s="2276"/>
      <c r="V48" s="2289"/>
      <c r="W48" s="1501"/>
      <c r="X48" s="1503"/>
      <c r="Y48" s="1501"/>
    </row>
    <row r="49" spans="1:42" s="1468" customFormat="1" ht="15.75" thickBot="1" x14ac:dyDescent="0.3">
      <c r="B49" s="2524"/>
      <c r="C49" s="2315"/>
      <c r="D49" s="2315"/>
      <c r="E49" s="2315"/>
      <c r="F49" s="2315"/>
      <c r="G49" s="2315"/>
      <c r="H49" s="2315"/>
      <c r="I49" s="2315"/>
      <c r="J49" s="2354"/>
      <c r="K49" s="2354"/>
      <c r="L49" s="2338" t="s">
        <v>743</v>
      </c>
      <c r="M49" s="2338" t="s">
        <v>677</v>
      </c>
      <c r="N49" s="2426"/>
      <c r="O49" s="3884" t="s">
        <v>310</v>
      </c>
      <c r="P49" s="3885"/>
      <c r="Q49" s="3885"/>
      <c r="R49" s="3886"/>
      <c r="S49" s="2345"/>
      <c r="T49" s="2349"/>
      <c r="U49" s="2338"/>
      <c r="V49" s="2343"/>
      <c r="W49" s="2466"/>
      <c r="X49" s="2462"/>
      <c r="Y49" s="2466"/>
    </row>
    <row r="50" spans="1:42" s="1468" customFormat="1" ht="15.75" thickBot="1" x14ac:dyDescent="0.3">
      <c r="B50" s="2964" t="s">
        <v>54</v>
      </c>
      <c r="C50" s="2315"/>
      <c r="D50" s="2315"/>
      <c r="E50" s="2315"/>
      <c r="F50" s="2315"/>
      <c r="G50" s="2315"/>
      <c r="H50" s="2315"/>
      <c r="I50" s="2315"/>
      <c r="J50" s="2297" t="s">
        <v>675</v>
      </c>
      <c r="K50" s="2297" t="s">
        <v>743</v>
      </c>
      <c r="L50" s="2297" t="s">
        <v>677</v>
      </c>
      <c r="M50" s="2297" t="s">
        <v>677</v>
      </c>
      <c r="N50" s="2298" t="s">
        <v>598</v>
      </c>
      <c r="O50" s="3888" t="s">
        <v>1897</v>
      </c>
      <c r="P50" s="3889"/>
      <c r="Q50" s="3889"/>
      <c r="R50" s="3889"/>
      <c r="S50" s="2345"/>
      <c r="T50" s="2349"/>
      <c r="U50" s="2338"/>
      <c r="V50" s="2343"/>
      <c r="W50" s="2466">
        <v>10000</v>
      </c>
      <c r="X50" s="2462">
        <v>7500</v>
      </c>
      <c r="Y50" s="2466">
        <v>10000</v>
      </c>
    </row>
    <row r="51" spans="1:42" s="1468" customFormat="1" ht="15.75" thickBot="1" x14ac:dyDescent="0.3">
      <c r="B51" s="2525"/>
      <c r="C51" s="2315"/>
      <c r="D51" s="2315"/>
      <c r="E51" s="2315"/>
      <c r="F51" s="2315"/>
      <c r="G51" s="2315"/>
      <c r="H51" s="2315"/>
      <c r="I51" s="2315"/>
      <c r="J51" s="2490" t="s">
        <v>675</v>
      </c>
      <c r="K51" s="2490" t="s">
        <v>743</v>
      </c>
      <c r="L51" s="2490" t="s">
        <v>677</v>
      </c>
      <c r="M51" s="2490"/>
      <c r="N51" s="2491"/>
      <c r="O51" s="3561" t="s">
        <v>1733</v>
      </c>
      <c r="P51" s="3562"/>
      <c r="Q51" s="3562"/>
      <c r="R51" s="3563"/>
      <c r="S51" s="2345"/>
      <c r="T51" s="2349"/>
      <c r="U51" s="2338"/>
      <c r="V51" s="2343"/>
      <c r="W51" s="2466"/>
      <c r="X51" s="2462"/>
      <c r="Y51" s="2466"/>
    </row>
    <row r="52" spans="1:42" s="1468" customFormat="1" ht="15.75" thickBot="1" x14ac:dyDescent="0.3">
      <c r="B52" s="2964" t="s">
        <v>54</v>
      </c>
      <c r="C52" s="2383"/>
      <c r="D52" s="2383"/>
      <c r="E52" s="2383"/>
      <c r="F52" s="2383"/>
      <c r="G52" s="2383"/>
      <c r="H52" s="2383"/>
      <c r="I52" s="2383"/>
      <c r="J52" s="2365" t="s">
        <v>675</v>
      </c>
      <c r="K52" s="2365" t="s">
        <v>743</v>
      </c>
      <c r="L52" s="2365" t="s">
        <v>677</v>
      </c>
      <c r="M52" s="2365" t="s">
        <v>737</v>
      </c>
      <c r="N52" s="2366" t="s">
        <v>598</v>
      </c>
      <c r="O52" s="3884" t="s">
        <v>1733</v>
      </c>
      <c r="P52" s="3885"/>
      <c r="Q52" s="3885"/>
      <c r="R52" s="3886"/>
      <c r="S52" s="2814"/>
      <c r="T52" s="2349"/>
      <c r="U52" s="2338"/>
      <c r="V52" s="2343"/>
      <c r="W52" s="2466">
        <v>300000</v>
      </c>
      <c r="X52" s="2462">
        <v>225000</v>
      </c>
      <c r="Y52" s="2466">
        <v>300000</v>
      </c>
    </row>
    <row r="53" spans="1:42" s="1888" customFormat="1" ht="15.75" thickBot="1" x14ac:dyDescent="0.3">
      <c r="A53" s="1468"/>
      <c r="B53" s="2965" t="s">
        <v>194</v>
      </c>
      <c r="C53" s="2259"/>
      <c r="D53" s="2259"/>
      <c r="E53" s="2259"/>
      <c r="F53" s="2259"/>
      <c r="G53" s="2259"/>
      <c r="H53" s="2259"/>
      <c r="I53" s="2259"/>
      <c r="J53" s="2259"/>
      <c r="K53" s="2259"/>
      <c r="L53" s="2259"/>
      <c r="M53" s="2259"/>
      <c r="N53" s="2259"/>
      <c r="O53" s="2259"/>
      <c r="P53" s="2259"/>
      <c r="Q53" s="2259"/>
      <c r="R53" s="2259"/>
      <c r="S53" s="2259"/>
      <c r="T53" s="2259"/>
      <c r="U53" s="2259"/>
      <c r="V53" s="2260"/>
      <c r="W53" s="2573">
        <f>SUM(W22:W52)</f>
        <v>9628000</v>
      </c>
      <c r="X53" s="1756">
        <f>SUM(X22:X52)</f>
        <v>7220999.9399999995</v>
      </c>
      <c r="Y53" s="2573">
        <f>SUM(Y18:Y52)</f>
        <v>9290802.2400000002</v>
      </c>
      <c r="Z53" s="1246"/>
      <c r="AA53" s="1246"/>
      <c r="AB53" s="1246"/>
      <c r="AC53" s="1246"/>
      <c r="AD53" s="1246"/>
      <c r="AE53" s="1246"/>
      <c r="AF53" s="1246"/>
      <c r="AG53" s="1246"/>
      <c r="AH53" s="1246"/>
      <c r="AI53" s="1246"/>
      <c r="AJ53" s="1246"/>
      <c r="AK53" s="1246"/>
      <c r="AL53" s="1246"/>
      <c r="AM53" s="1246"/>
      <c r="AN53" s="1246"/>
      <c r="AO53" s="1246"/>
      <c r="AP53" s="1246"/>
    </row>
    <row r="54" spans="1:42" ht="15.75" thickBot="1" x14ac:dyDescent="0.3">
      <c r="B54" s="55"/>
      <c r="C54" s="1266"/>
      <c r="D54" s="1266"/>
      <c r="E54" s="1266"/>
      <c r="F54" s="1266"/>
      <c r="G54" s="1266"/>
      <c r="H54" s="26"/>
      <c r="I54" s="26"/>
      <c r="J54" s="26"/>
      <c r="K54" s="26"/>
      <c r="L54" s="26"/>
      <c r="M54" s="26"/>
      <c r="N54" s="1266"/>
      <c r="O54" s="1266"/>
      <c r="P54" s="184"/>
      <c r="Q54" s="1266"/>
      <c r="R54" s="26"/>
      <c r="S54" s="26"/>
      <c r="T54" s="26"/>
      <c r="U54" s="26"/>
      <c r="V54" s="1266"/>
      <c r="W54" s="1266"/>
      <c r="X54" s="184"/>
      <c r="Y54" s="210"/>
      <c r="Z54" s="1246"/>
      <c r="AA54" s="1246"/>
      <c r="AB54" s="1246"/>
      <c r="AC54" s="1246"/>
      <c r="AD54" s="1246"/>
      <c r="AE54" s="1246"/>
      <c r="AF54" s="1246"/>
      <c r="AG54" s="1246"/>
      <c r="AH54" s="1246"/>
      <c r="AI54" s="1246"/>
      <c r="AJ54" s="1246"/>
      <c r="AK54" s="1246"/>
      <c r="AL54" s="1246"/>
      <c r="AM54" s="1246"/>
      <c r="AN54" s="1246"/>
      <c r="AO54" s="1246"/>
      <c r="AP54" s="1246"/>
    </row>
    <row r="55" spans="1:42" x14ac:dyDescent="0.25">
      <c r="B55" s="55"/>
      <c r="C55" s="3036" t="s">
        <v>892</v>
      </c>
      <c r="D55" s="3036"/>
      <c r="E55" s="3036"/>
      <c r="F55" s="3036"/>
      <c r="G55" s="3036"/>
      <c r="H55" s="26"/>
      <c r="I55" s="26"/>
      <c r="J55" s="26"/>
      <c r="K55" s="26"/>
      <c r="L55" s="26"/>
      <c r="M55" s="26"/>
      <c r="N55" s="3036" t="s">
        <v>763</v>
      </c>
      <c r="O55" s="3036"/>
      <c r="P55" s="3036"/>
      <c r="Q55" s="3036"/>
      <c r="R55" s="26"/>
      <c r="S55" s="26"/>
      <c r="T55" s="26"/>
      <c r="U55" s="26"/>
      <c r="V55" s="3036" t="s">
        <v>1009</v>
      </c>
      <c r="W55" s="3036"/>
      <c r="X55" s="3036"/>
      <c r="Y55" s="210">
        <v>100</v>
      </c>
      <c r="Z55" s="1246"/>
      <c r="AA55" s="1246"/>
      <c r="AB55" s="1246"/>
      <c r="AC55" s="1246"/>
      <c r="AD55" s="1246"/>
      <c r="AE55" s="1246"/>
      <c r="AF55" s="1246"/>
      <c r="AG55" s="1246"/>
      <c r="AH55" s="1246"/>
      <c r="AI55" s="1246"/>
      <c r="AJ55" s="1246"/>
      <c r="AK55" s="1246"/>
      <c r="AL55" s="1246"/>
      <c r="AM55" s="1246"/>
      <c r="AN55" s="1246"/>
      <c r="AO55" s="1246"/>
      <c r="AP55" s="1246"/>
    </row>
    <row r="56" spans="1:42" ht="15.75" thickBot="1" x14ac:dyDescent="0.3">
      <c r="B56" s="63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8"/>
      <c r="Z56" s="1246"/>
      <c r="AA56" s="1246"/>
      <c r="AB56" s="1246"/>
      <c r="AC56" s="1246"/>
      <c r="AD56" s="1246"/>
      <c r="AE56" s="1246"/>
      <c r="AF56" s="1246"/>
      <c r="AG56" s="1246"/>
      <c r="AH56" s="1246"/>
      <c r="AI56" s="1246"/>
      <c r="AJ56" s="1246"/>
      <c r="AK56" s="1246"/>
      <c r="AL56" s="1246"/>
      <c r="AM56" s="1246"/>
      <c r="AN56" s="1246"/>
      <c r="AO56" s="1246"/>
      <c r="AP56" s="1246"/>
    </row>
    <row r="57" spans="1:42" x14ac:dyDescent="0.25">
      <c r="Z57" s="1246"/>
      <c r="AA57" s="1246"/>
      <c r="AB57" s="1246"/>
      <c r="AC57" s="1246"/>
      <c r="AD57" s="1246"/>
      <c r="AE57" s="1246"/>
      <c r="AF57" s="1246"/>
      <c r="AG57" s="1246"/>
      <c r="AH57" s="1246"/>
      <c r="AI57" s="1246"/>
      <c r="AJ57" s="1246"/>
      <c r="AK57" s="1246"/>
      <c r="AL57" s="1246"/>
      <c r="AM57" s="1246"/>
      <c r="AN57" s="1246"/>
      <c r="AO57" s="1246"/>
      <c r="AP57" s="1246"/>
    </row>
    <row r="58" spans="1:42" x14ac:dyDescent="0.25">
      <c r="Z58" s="1246"/>
      <c r="AA58" s="1246"/>
      <c r="AB58" s="1246"/>
      <c r="AC58" s="1246"/>
      <c r="AD58" s="1246"/>
      <c r="AE58" s="1246"/>
      <c r="AF58" s="1246"/>
      <c r="AG58" s="1246"/>
      <c r="AH58" s="1246"/>
      <c r="AI58" s="1246"/>
      <c r="AJ58" s="1246"/>
      <c r="AK58" s="1246"/>
      <c r="AL58" s="1246"/>
      <c r="AM58" s="1246"/>
      <c r="AN58" s="1246"/>
      <c r="AO58" s="1246"/>
      <c r="AP58" s="1246"/>
    </row>
    <row r="59" spans="1:42" x14ac:dyDescent="0.25">
      <c r="Z59" s="1246"/>
      <c r="AA59" s="1246"/>
      <c r="AB59" s="1246"/>
      <c r="AC59" s="1246"/>
      <c r="AD59" s="1246"/>
      <c r="AE59" s="1246"/>
      <c r="AF59" s="1246"/>
      <c r="AG59" s="1246"/>
      <c r="AH59" s="1246"/>
      <c r="AI59" s="1246"/>
      <c r="AJ59" s="1246"/>
      <c r="AK59" s="1246"/>
      <c r="AL59" s="1246"/>
      <c r="AM59" s="1246"/>
      <c r="AN59" s="1246"/>
      <c r="AO59" s="1246"/>
      <c r="AP59" s="1246"/>
    </row>
    <row r="60" spans="1:42" x14ac:dyDescent="0.25">
      <c r="Z60" s="1246"/>
      <c r="AA60" s="1246"/>
      <c r="AB60" s="1246"/>
      <c r="AC60" s="1246"/>
      <c r="AD60" s="1246"/>
      <c r="AE60" s="1246"/>
      <c r="AF60" s="1246"/>
      <c r="AG60" s="1246"/>
      <c r="AH60" s="1246"/>
      <c r="AI60" s="1246"/>
      <c r="AJ60" s="1246"/>
      <c r="AK60" s="1246"/>
      <c r="AL60" s="1246"/>
      <c r="AM60" s="1246"/>
      <c r="AN60" s="1246"/>
      <c r="AO60" s="1246"/>
      <c r="AP60" s="1246"/>
    </row>
    <row r="61" spans="1:42" x14ac:dyDescent="0.25">
      <c r="Z61" s="1246"/>
      <c r="AA61" s="1246"/>
      <c r="AB61" s="1246"/>
      <c r="AC61" s="1246"/>
      <c r="AD61" s="1246"/>
      <c r="AE61" s="1246"/>
      <c r="AF61" s="1246"/>
      <c r="AG61" s="1246"/>
      <c r="AH61" s="1246"/>
      <c r="AI61" s="1246"/>
      <c r="AJ61" s="1246"/>
      <c r="AK61" s="1246"/>
      <c r="AL61" s="1246"/>
      <c r="AM61" s="1246"/>
      <c r="AN61" s="1246"/>
      <c r="AO61" s="1246"/>
      <c r="AP61" s="1246"/>
    </row>
    <row r="62" spans="1:42" x14ac:dyDescent="0.25">
      <c r="AI62"/>
    </row>
    <row r="63" spans="1:42" x14ac:dyDescent="0.25">
      <c r="AI63"/>
    </row>
    <row r="64" spans="1:42" x14ac:dyDescent="0.25">
      <c r="AI64"/>
    </row>
    <row r="65" spans="35:35" x14ac:dyDescent="0.25">
      <c r="AI65"/>
    </row>
    <row r="66" spans="35:35" x14ac:dyDescent="0.25">
      <c r="AI66"/>
    </row>
    <row r="67" spans="35:35" x14ac:dyDescent="0.25">
      <c r="AI67"/>
    </row>
    <row r="68" spans="35:35" x14ac:dyDescent="0.25">
      <c r="AI68"/>
    </row>
    <row r="69" spans="35:35" x14ac:dyDescent="0.25">
      <c r="AI69"/>
    </row>
  </sheetData>
  <mergeCells count="70">
    <mergeCell ref="O51:R51"/>
    <mergeCell ref="O52:R52"/>
    <mergeCell ref="O46:R46"/>
    <mergeCell ref="O47:R47"/>
    <mergeCell ref="O48:R48"/>
    <mergeCell ref="O49:R49"/>
    <mergeCell ref="O50:R50"/>
    <mergeCell ref="O41:R41"/>
    <mergeCell ref="O42:R42"/>
    <mergeCell ref="O43:R43"/>
    <mergeCell ref="O44:R44"/>
    <mergeCell ref="O45:R45"/>
    <mergeCell ref="O35:R35"/>
    <mergeCell ref="O36:R36"/>
    <mergeCell ref="O38:R38"/>
    <mergeCell ref="O39:R39"/>
    <mergeCell ref="O40:R40"/>
    <mergeCell ref="O30:R30"/>
    <mergeCell ref="O31:R31"/>
    <mergeCell ref="O32:R32"/>
    <mergeCell ref="O33:R33"/>
    <mergeCell ref="O34:R34"/>
    <mergeCell ref="O25:R25"/>
    <mergeCell ref="O26:R26"/>
    <mergeCell ref="O27:R27"/>
    <mergeCell ref="O28:R28"/>
    <mergeCell ref="O29:R29"/>
    <mergeCell ref="O20:R20"/>
    <mergeCell ref="O21:R21"/>
    <mergeCell ref="O22:R22"/>
    <mergeCell ref="O23:R23"/>
    <mergeCell ref="O24:R24"/>
    <mergeCell ref="P10:V10"/>
    <mergeCell ref="V55:X55"/>
    <mergeCell ref="N55:Q55"/>
    <mergeCell ref="C55:G55"/>
    <mergeCell ref="B8:Y8"/>
    <mergeCell ref="C10:G10"/>
    <mergeCell ref="B12:B16"/>
    <mergeCell ref="C12:C16"/>
    <mergeCell ref="D13:D16"/>
    <mergeCell ref="E13:E16"/>
    <mergeCell ref="F13:F16"/>
    <mergeCell ref="G13:G16"/>
    <mergeCell ref="H13:H16"/>
    <mergeCell ref="I12:I16"/>
    <mergeCell ref="J13:J16"/>
    <mergeCell ref="K13:K16"/>
    <mergeCell ref="B2:Y2"/>
    <mergeCell ref="B3:Y3"/>
    <mergeCell ref="B4:Y4"/>
    <mergeCell ref="B5:Y5"/>
    <mergeCell ref="B6:F6"/>
    <mergeCell ref="W6:X6"/>
    <mergeCell ref="D12:H12"/>
    <mergeCell ref="W12:X12"/>
    <mergeCell ref="W13:W16"/>
    <mergeCell ref="T12:T16"/>
    <mergeCell ref="L13:L16"/>
    <mergeCell ref="M13:M16"/>
    <mergeCell ref="N13:N16"/>
    <mergeCell ref="O14:R14"/>
    <mergeCell ref="U12:U16"/>
    <mergeCell ref="V12:V16"/>
    <mergeCell ref="O19:R19"/>
    <mergeCell ref="X13:X16"/>
    <mergeCell ref="Y13:Y16"/>
    <mergeCell ref="O17:R17"/>
    <mergeCell ref="J12:N12"/>
    <mergeCell ref="O18:R18"/>
  </mergeCells>
  <pageMargins left="0.70866141732283472" right="0.70866141732283472" top="0.74803149606299213" bottom="0.74803149606299213" header="0.31496062992125984" footer="0.31496062992125984"/>
  <pageSetup paperSize="5" scale="60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rgb="FFFF0000"/>
    <pageSetUpPr fitToPage="1"/>
  </sheetPr>
  <dimension ref="A1:AV54"/>
  <sheetViews>
    <sheetView zoomScaleNormal="100" workbookViewId="0">
      <selection activeCell="F26" sqref="F26"/>
    </sheetView>
  </sheetViews>
  <sheetFormatPr baseColWidth="10" defaultRowHeight="15" x14ac:dyDescent="0.25"/>
  <cols>
    <col min="1" max="1" width="11.42578125" style="1246"/>
    <col min="2" max="2" width="4" customWidth="1"/>
    <col min="3" max="3" width="8.140625" customWidth="1"/>
    <col min="4" max="5" width="4" customWidth="1"/>
    <col min="6" max="6" width="6.28515625" customWidth="1"/>
    <col min="7" max="7" width="5.85546875" customWidth="1"/>
    <col min="8" max="9" width="3.42578125" customWidth="1"/>
    <col min="10" max="10" width="4.140625" customWidth="1"/>
    <col min="11" max="11" width="4.28515625" customWidth="1"/>
    <col min="12" max="12" width="4.5703125" customWidth="1"/>
    <col min="13" max="13" width="3.85546875" customWidth="1"/>
    <col min="14" max="14" width="5.5703125" customWidth="1"/>
    <col min="18" max="18" width="18.28515625" customWidth="1"/>
    <col min="19" max="19" width="8.140625" customWidth="1"/>
    <col min="20" max="20" width="9.5703125" customWidth="1"/>
    <col min="21" max="21" width="10.5703125" customWidth="1"/>
    <col min="22" max="22" width="8.28515625" customWidth="1"/>
    <col min="23" max="23" width="14.5703125" customWidth="1"/>
    <col min="24" max="24" width="15.28515625" customWidth="1"/>
    <col min="25" max="25" width="16.28515625" customWidth="1"/>
    <col min="26" max="26" width="16.5703125" customWidth="1"/>
  </cols>
  <sheetData>
    <row r="1" spans="2:25" s="1246" customFormat="1" ht="15.75" thickBot="1" x14ac:dyDescent="0.3"/>
    <row r="2" spans="2:25" ht="18.75" x14ac:dyDescent="0.3">
      <c r="B2" s="3126" t="s">
        <v>17</v>
      </c>
      <c r="C2" s="3127"/>
      <c r="D2" s="3127"/>
      <c r="E2" s="3127"/>
      <c r="F2" s="3127"/>
      <c r="G2" s="3127"/>
      <c r="H2" s="3127"/>
      <c r="I2" s="3127"/>
      <c r="J2" s="3127"/>
      <c r="K2" s="3127"/>
      <c r="L2" s="3127"/>
      <c r="M2" s="3127"/>
      <c r="N2" s="3127"/>
      <c r="O2" s="3127"/>
      <c r="P2" s="3127"/>
      <c r="Q2" s="3127"/>
      <c r="R2" s="3127"/>
      <c r="S2" s="3127"/>
      <c r="T2" s="3127"/>
      <c r="U2" s="3127"/>
      <c r="V2" s="3127"/>
      <c r="W2" s="3127"/>
      <c r="X2" s="3127"/>
      <c r="Y2" s="3128"/>
    </row>
    <row r="3" spans="2:25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221"/>
      <c r="O3" s="3221"/>
      <c r="P3" s="3221"/>
      <c r="Q3" s="3221"/>
      <c r="R3" s="3221"/>
      <c r="S3" s="3221"/>
      <c r="T3" s="3221"/>
      <c r="U3" s="3221"/>
      <c r="V3" s="3221"/>
      <c r="W3" s="3221"/>
      <c r="X3" s="3221"/>
      <c r="Y3" s="3222"/>
    </row>
    <row r="4" spans="2:25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638"/>
      <c r="C6" s="3036" t="s">
        <v>1010</v>
      </c>
      <c r="D6" s="3036"/>
      <c r="E6" s="3036"/>
      <c r="F6" s="3036"/>
      <c r="G6" s="268"/>
      <c r="H6" s="268"/>
      <c r="I6" s="268"/>
      <c r="J6" s="268"/>
      <c r="K6" s="268"/>
      <c r="L6" s="268"/>
      <c r="M6" s="268"/>
      <c r="N6" s="268"/>
      <c r="O6" s="268"/>
      <c r="P6" s="34"/>
      <c r="Q6" s="34"/>
      <c r="R6" s="34"/>
      <c r="S6" s="34"/>
      <c r="T6" s="34"/>
      <c r="U6" s="34"/>
      <c r="V6" s="34"/>
      <c r="W6" s="3036" t="s">
        <v>2454</v>
      </c>
      <c r="X6" s="3036"/>
      <c r="Y6" s="61"/>
    </row>
    <row r="7" spans="2:25" x14ac:dyDescent="0.25">
      <c r="B7" s="55"/>
      <c r="C7" s="2"/>
      <c r="D7" s="2"/>
      <c r="E7" s="2"/>
      <c r="F7" s="1266" t="s">
        <v>1729</v>
      </c>
      <c r="G7" s="1266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25" x14ac:dyDescent="0.25">
      <c r="B8" s="3038" t="s">
        <v>1012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62"/>
    </row>
    <row r="10" spans="2:25" x14ac:dyDescent="0.25">
      <c r="B10" s="55"/>
      <c r="C10" s="119" t="s">
        <v>917</v>
      </c>
      <c r="D10" s="119"/>
      <c r="E10" s="119"/>
      <c r="F10" s="119"/>
      <c r="G10" s="2"/>
      <c r="H10" s="2"/>
      <c r="I10" s="2"/>
      <c r="J10" s="2"/>
      <c r="K10" s="3000" t="s">
        <v>1011</v>
      </c>
      <c r="L10" s="3000"/>
      <c r="M10" s="3000"/>
      <c r="N10" s="3000"/>
      <c r="O10" s="3000"/>
      <c r="P10" s="3000"/>
      <c r="Q10" s="3000"/>
      <c r="R10" s="3000"/>
      <c r="S10" s="3000"/>
      <c r="T10" s="3000"/>
      <c r="U10" s="3000"/>
      <c r="V10" s="3000"/>
      <c r="W10" s="2"/>
      <c r="X10" s="2"/>
      <c r="Y10" s="62"/>
    </row>
    <row r="11" spans="2:25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25" ht="15.75" customHeight="1" thickBot="1" x14ac:dyDescent="0.3">
      <c r="B12" s="3401" t="s">
        <v>757</v>
      </c>
      <c r="C12" s="3401" t="s">
        <v>1013</v>
      </c>
      <c r="D12" s="3010" t="s">
        <v>798</v>
      </c>
      <c r="E12" s="3010"/>
      <c r="F12" s="3010"/>
      <c r="G12" s="3010"/>
      <c r="H12" s="3011"/>
      <c r="I12" s="3404" t="s">
        <v>713</v>
      </c>
      <c r="J12" s="3010" t="s">
        <v>45</v>
      </c>
      <c r="K12" s="3010"/>
      <c r="L12" s="3010"/>
      <c r="M12" s="3010"/>
      <c r="N12" s="3011"/>
      <c r="O12" s="55"/>
      <c r="P12" s="2"/>
      <c r="Q12" s="2"/>
      <c r="R12" s="62"/>
      <c r="S12" s="3711" t="s">
        <v>714</v>
      </c>
      <c r="T12" s="3394" t="s">
        <v>7</v>
      </c>
      <c r="U12" s="3394" t="s">
        <v>678</v>
      </c>
      <c r="V12" s="3246" t="s">
        <v>662</v>
      </c>
      <c r="W12" s="3413" t="s">
        <v>2305</v>
      </c>
      <c r="X12" s="3414"/>
      <c r="Y12" s="221" t="s">
        <v>2456</v>
      </c>
    </row>
    <row r="13" spans="2:25" x14ac:dyDescent="0.25">
      <c r="B13" s="3402"/>
      <c r="C13" s="3402"/>
      <c r="D13" s="3401" t="s">
        <v>20</v>
      </c>
      <c r="E13" s="3401" t="s">
        <v>21</v>
      </c>
      <c r="F13" s="3401" t="s">
        <v>692</v>
      </c>
      <c r="G13" s="3401" t="s">
        <v>712</v>
      </c>
      <c r="H13" s="3401" t="s">
        <v>694</v>
      </c>
      <c r="I13" s="3405"/>
      <c r="J13" s="3401" t="s">
        <v>671</v>
      </c>
      <c r="K13" s="3401" t="s">
        <v>111</v>
      </c>
      <c r="L13" s="3408" t="s">
        <v>5</v>
      </c>
      <c r="M13" s="3408" t="s">
        <v>113</v>
      </c>
      <c r="N13" s="3402" t="s">
        <v>6</v>
      </c>
      <c r="O13" s="55"/>
      <c r="P13" s="2"/>
      <c r="Q13" s="2"/>
      <c r="R13" s="62"/>
      <c r="S13" s="3747"/>
      <c r="T13" s="3403"/>
      <c r="U13" s="3403"/>
      <c r="V13" s="3200"/>
      <c r="W13" s="3394" t="s">
        <v>760</v>
      </c>
      <c r="X13" s="3394" t="s">
        <v>50</v>
      </c>
      <c r="Y13" s="3394" t="s">
        <v>706</v>
      </c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5"/>
      <c r="J14" s="3402"/>
      <c r="K14" s="3402"/>
      <c r="L14" s="3408"/>
      <c r="M14" s="3408"/>
      <c r="N14" s="3402"/>
      <c r="O14" s="2999" t="s">
        <v>46</v>
      </c>
      <c r="P14" s="3000"/>
      <c r="Q14" s="3000"/>
      <c r="R14" s="3001"/>
      <c r="S14" s="3747"/>
      <c r="T14" s="3403"/>
      <c r="U14" s="3403"/>
      <c r="V14" s="3200"/>
      <c r="W14" s="3395"/>
      <c r="X14" s="3395"/>
      <c r="Y14" s="3395"/>
    </row>
    <row r="15" spans="2:25" ht="21" customHeight="1" x14ac:dyDescent="0.25">
      <c r="B15" s="3402"/>
      <c r="C15" s="3402"/>
      <c r="D15" s="3402"/>
      <c r="E15" s="3402"/>
      <c r="F15" s="3402"/>
      <c r="G15" s="3402"/>
      <c r="H15" s="3402"/>
      <c r="I15" s="3405"/>
      <c r="J15" s="3402"/>
      <c r="K15" s="3402"/>
      <c r="L15" s="3408"/>
      <c r="M15" s="3408"/>
      <c r="N15" s="3402"/>
      <c r="O15" s="55"/>
      <c r="P15" s="2"/>
      <c r="Q15" s="2"/>
      <c r="R15" s="62"/>
      <c r="S15" s="3747"/>
      <c r="T15" s="3403"/>
      <c r="U15" s="3403"/>
      <c r="V15" s="3200"/>
      <c r="W15" s="3395"/>
      <c r="X15" s="3395"/>
      <c r="Y15" s="3395"/>
    </row>
    <row r="16" spans="2:25" ht="27" customHeight="1" thickBot="1" x14ac:dyDescent="0.3">
      <c r="B16" s="3402"/>
      <c r="C16" s="3402"/>
      <c r="D16" s="3402"/>
      <c r="E16" s="3402"/>
      <c r="F16" s="3402"/>
      <c r="G16" s="3402"/>
      <c r="H16" s="3402"/>
      <c r="I16" s="3405"/>
      <c r="J16" s="3402"/>
      <c r="K16" s="3402"/>
      <c r="L16" s="3408"/>
      <c r="M16" s="3408"/>
      <c r="N16" s="3402"/>
      <c r="O16" s="55"/>
      <c r="P16" s="2"/>
      <c r="Q16" s="2"/>
      <c r="R16" s="190"/>
      <c r="S16" s="3712"/>
      <c r="T16" s="3478"/>
      <c r="U16" s="3478"/>
      <c r="V16" s="3201"/>
      <c r="W16" s="3481"/>
      <c r="X16" s="3481"/>
      <c r="Y16" s="3481"/>
    </row>
    <row r="17" spans="2:26" ht="15.75" thickBot="1" x14ac:dyDescent="0.3">
      <c r="B17" s="629">
        <v>1</v>
      </c>
      <c r="C17" s="627">
        <v>2</v>
      </c>
      <c r="D17" s="627">
        <v>3</v>
      </c>
      <c r="E17" s="627">
        <v>4</v>
      </c>
      <c r="F17" s="627">
        <v>5</v>
      </c>
      <c r="G17" s="627">
        <v>6</v>
      </c>
      <c r="H17" s="627">
        <v>7</v>
      </c>
      <c r="I17" s="627"/>
      <c r="J17" s="627">
        <v>8</v>
      </c>
      <c r="K17" s="627">
        <v>9</v>
      </c>
      <c r="L17" s="627">
        <v>10</v>
      </c>
      <c r="M17" s="627">
        <v>11</v>
      </c>
      <c r="N17" s="628">
        <v>12</v>
      </c>
      <c r="O17" s="3166">
        <v>13</v>
      </c>
      <c r="P17" s="3719"/>
      <c r="Q17" s="3719"/>
      <c r="R17" s="3167"/>
      <c r="S17" s="97"/>
      <c r="T17" s="622">
        <v>14</v>
      </c>
      <c r="U17" s="97">
        <v>15</v>
      </c>
      <c r="V17" s="621">
        <v>16</v>
      </c>
      <c r="W17" s="623">
        <v>17</v>
      </c>
      <c r="X17" s="97">
        <v>18</v>
      </c>
      <c r="Y17" s="97">
        <v>19</v>
      </c>
    </row>
    <row r="18" spans="2:26" ht="15.75" thickBot="1" x14ac:dyDescent="0.3">
      <c r="B18" s="744" t="s">
        <v>54</v>
      </c>
      <c r="C18" s="1560"/>
      <c r="D18" s="435">
        <v>12</v>
      </c>
      <c r="E18" s="1492" t="s">
        <v>1716</v>
      </c>
      <c r="F18" s="435" t="s">
        <v>1682</v>
      </c>
      <c r="G18" s="1560"/>
      <c r="H18" s="1673"/>
      <c r="I18" s="1673"/>
      <c r="J18" s="712">
        <v>2</v>
      </c>
      <c r="K18" s="712">
        <v>6</v>
      </c>
      <c r="L18" s="1951">
        <v>4</v>
      </c>
      <c r="M18" s="1951"/>
      <c r="N18" s="1684"/>
      <c r="O18" s="3223" t="s">
        <v>989</v>
      </c>
      <c r="P18" s="2993"/>
      <c r="Q18" s="2993"/>
      <c r="R18" s="3224"/>
      <c r="S18" s="495"/>
      <c r="T18" s="1671">
        <v>20</v>
      </c>
      <c r="U18" s="1677">
        <v>1995</v>
      </c>
      <c r="V18" s="1678">
        <v>100</v>
      </c>
      <c r="W18" s="1670"/>
      <c r="X18" s="50"/>
      <c r="Y18" s="50"/>
    </row>
    <row r="19" spans="2:26" x14ac:dyDescent="0.25">
      <c r="B19" s="341" t="s">
        <v>54</v>
      </c>
      <c r="C19" s="1064"/>
      <c r="D19" s="1262"/>
      <c r="E19" s="1064"/>
      <c r="F19" s="1560"/>
      <c r="G19" s="1064"/>
      <c r="H19" s="1560"/>
      <c r="I19" s="1262"/>
      <c r="J19" s="1064">
        <v>2</v>
      </c>
      <c r="K19" s="1064">
        <v>6</v>
      </c>
      <c r="L19" s="1560">
        <v>4</v>
      </c>
      <c r="M19" s="1560">
        <v>1</v>
      </c>
      <c r="N19" s="2130" t="s">
        <v>598</v>
      </c>
      <c r="O19" s="3209" t="s">
        <v>990</v>
      </c>
      <c r="P19" s="2996"/>
      <c r="Q19" s="2996"/>
      <c r="R19" s="3210"/>
      <c r="S19" s="50"/>
      <c r="T19" s="1676">
        <v>20</v>
      </c>
      <c r="U19" s="1262">
        <v>1995</v>
      </c>
      <c r="V19" s="793">
        <v>100</v>
      </c>
      <c r="W19" s="1472"/>
      <c r="X19" s="1867"/>
      <c r="Y19" s="1685"/>
      <c r="Z19" s="1288"/>
    </row>
    <row r="20" spans="2:26" s="1468" customFormat="1" x14ac:dyDescent="0.25">
      <c r="B20" s="2275"/>
      <c r="C20" s="2276"/>
      <c r="D20" s="2352"/>
      <c r="E20" s="2276"/>
      <c r="F20" s="2276"/>
      <c r="G20" s="2276"/>
      <c r="H20" s="2276"/>
      <c r="I20" s="2352"/>
      <c r="J20" s="2276">
        <v>2</v>
      </c>
      <c r="K20" s="2276">
        <v>6</v>
      </c>
      <c r="L20" s="2276">
        <v>5</v>
      </c>
      <c r="M20" s="2276"/>
      <c r="N20" s="2277"/>
      <c r="O20" s="3149" t="s">
        <v>1048</v>
      </c>
      <c r="P20" s="3149"/>
      <c r="Q20" s="3149"/>
      <c r="R20" s="3388"/>
      <c r="S20" s="2303"/>
      <c r="T20" s="2526"/>
      <c r="U20" s="2352"/>
      <c r="V20" s="2527"/>
      <c r="W20" s="2279"/>
      <c r="X20" s="2329"/>
      <c r="Y20" s="2528"/>
      <c r="Z20" s="2299"/>
    </row>
    <row r="21" spans="2:26" s="1468" customFormat="1" x14ac:dyDescent="0.25">
      <c r="B21" s="2275"/>
      <c r="C21" s="2352"/>
      <c r="D21" s="2352"/>
      <c r="E21" s="2352"/>
      <c r="F21" s="2352"/>
      <c r="G21" s="2352"/>
      <c r="H21" s="2352"/>
      <c r="I21" s="2352"/>
      <c r="J21" s="2352" t="s">
        <v>675</v>
      </c>
      <c r="K21" s="2352" t="s">
        <v>743</v>
      </c>
      <c r="L21" s="2352" t="s">
        <v>723</v>
      </c>
      <c r="M21" s="2527" t="s">
        <v>734</v>
      </c>
      <c r="N21" s="2527"/>
      <c r="O21" s="3387" t="s">
        <v>1049</v>
      </c>
      <c r="P21" s="3149"/>
      <c r="Q21" s="3149"/>
      <c r="R21" s="3388"/>
      <c r="S21" s="2303"/>
      <c r="T21" s="2526"/>
      <c r="U21" s="2352"/>
      <c r="V21" s="2527"/>
      <c r="W21" s="1538"/>
      <c r="X21" s="2447"/>
      <c r="Y21" s="2448"/>
      <c r="Z21" s="2299"/>
    </row>
    <row r="22" spans="2:26" s="1468" customFormat="1" x14ac:dyDescent="0.25">
      <c r="B22" s="2275" t="s">
        <v>54</v>
      </c>
      <c r="C22" s="2273"/>
      <c r="D22" s="2273"/>
      <c r="E22" s="2273"/>
      <c r="F22" s="2273"/>
      <c r="G22" s="2273"/>
      <c r="H22" s="2273"/>
      <c r="I22" s="2273"/>
      <c r="J22" s="2281">
        <v>2</v>
      </c>
      <c r="K22" s="2281">
        <v>6</v>
      </c>
      <c r="L22" s="2282">
        <v>5</v>
      </c>
      <c r="M22" s="2282">
        <v>7</v>
      </c>
      <c r="N22" s="2327" t="s">
        <v>598</v>
      </c>
      <c r="O22" s="3455" t="s">
        <v>1049</v>
      </c>
      <c r="P22" s="3104"/>
      <c r="Q22" s="3104"/>
      <c r="R22" s="3456"/>
      <c r="S22" s="2300">
        <v>2102</v>
      </c>
      <c r="T22" s="2326" t="s">
        <v>681</v>
      </c>
      <c r="U22" s="2276" t="s">
        <v>1319</v>
      </c>
      <c r="V22" s="2429" t="s">
        <v>875</v>
      </c>
      <c r="W22" s="2769">
        <v>1500000</v>
      </c>
      <c r="X22" s="2529">
        <v>1125000</v>
      </c>
      <c r="Y22" s="2769">
        <v>1500000</v>
      </c>
      <c r="Z22" s="2299"/>
    </row>
    <row r="23" spans="2:26" s="1468" customFormat="1" x14ac:dyDescent="0.25">
      <c r="B23" s="2275" t="s">
        <v>54</v>
      </c>
      <c r="C23" s="2273"/>
      <c r="D23" s="2273"/>
      <c r="E23" s="2273"/>
      <c r="F23" s="2273"/>
      <c r="G23" s="2273"/>
      <c r="H23" s="2273"/>
      <c r="I23" s="2273"/>
      <c r="J23" s="2281">
        <v>2</v>
      </c>
      <c r="K23" s="2281">
        <v>6</v>
      </c>
      <c r="L23" s="2282">
        <v>5</v>
      </c>
      <c r="M23" s="2282">
        <v>8</v>
      </c>
      <c r="N23" s="2283" t="s">
        <v>598</v>
      </c>
      <c r="O23" s="3148" t="s">
        <v>1898</v>
      </c>
      <c r="P23" s="3149"/>
      <c r="Q23" s="3149"/>
      <c r="R23" s="3388"/>
      <c r="S23" s="2303">
        <v>2102</v>
      </c>
      <c r="T23" s="2339" t="s">
        <v>681</v>
      </c>
      <c r="U23" s="2276" t="s">
        <v>1319</v>
      </c>
      <c r="V23" s="2339" t="s">
        <v>875</v>
      </c>
      <c r="W23" s="1503">
        <v>100000</v>
      </c>
      <c r="X23" s="2523">
        <v>74999.97</v>
      </c>
      <c r="Y23" s="1503">
        <v>100000</v>
      </c>
    </row>
    <row r="24" spans="2:26" s="1468" customFormat="1" x14ac:dyDescent="0.25">
      <c r="B24" s="2390"/>
      <c r="C24" s="2273"/>
      <c r="D24" s="2273"/>
      <c r="E24" s="2273"/>
      <c r="F24" s="2273"/>
      <c r="G24" s="2273"/>
      <c r="H24" s="2273"/>
      <c r="I24" s="2273"/>
      <c r="J24" s="2276" t="s">
        <v>680</v>
      </c>
      <c r="K24" s="2276"/>
      <c r="L24" s="2276"/>
      <c r="M24" s="2276"/>
      <c r="N24" s="2277"/>
      <c r="O24" s="3103" t="s">
        <v>1050</v>
      </c>
      <c r="P24" s="3104"/>
      <c r="Q24" s="3104"/>
      <c r="R24" s="3456"/>
      <c r="S24" s="2336"/>
      <c r="T24" s="2339"/>
      <c r="U24" s="2276"/>
      <c r="V24" s="2339"/>
      <c r="W24" s="2522"/>
      <c r="X24" s="2523"/>
      <c r="Y24" s="2522"/>
    </row>
    <row r="25" spans="2:26" s="1468" customFormat="1" x14ac:dyDescent="0.25">
      <c r="B25" s="2390"/>
      <c r="C25" s="2273"/>
      <c r="D25" s="2273"/>
      <c r="E25" s="2273"/>
      <c r="F25" s="2273"/>
      <c r="G25" s="2273"/>
      <c r="H25" s="2273"/>
      <c r="I25" s="2273"/>
      <c r="J25" s="2276" t="s">
        <v>722</v>
      </c>
      <c r="K25" s="2276"/>
      <c r="L25" s="2276"/>
      <c r="M25" s="2276"/>
      <c r="N25" s="2429"/>
      <c r="O25" s="3387" t="s">
        <v>853</v>
      </c>
      <c r="P25" s="3149"/>
      <c r="Q25" s="3149"/>
      <c r="R25" s="3388"/>
      <c r="S25" s="2336"/>
      <c r="T25" s="2339"/>
      <c r="U25" s="2276"/>
      <c r="V25" s="2339"/>
      <c r="W25" s="2522"/>
      <c r="X25" s="2523"/>
      <c r="Y25" s="2522"/>
    </row>
    <row r="26" spans="2:26" s="1468" customFormat="1" x14ac:dyDescent="0.25">
      <c r="B26" s="2390"/>
      <c r="C26" s="2273"/>
      <c r="D26" s="2273"/>
      <c r="E26" s="2273"/>
      <c r="F26" s="2273"/>
      <c r="G26" s="2273"/>
      <c r="H26" s="2273"/>
      <c r="I26" s="2273"/>
      <c r="J26" s="2276" t="s">
        <v>722</v>
      </c>
      <c r="K26" s="2276" t="s">
        <v>677</v>
      </c>
      <c r="L26" s="2276"/>
      <c r="M26" s="2276"/>
      <c r="N26" s="2277"/>
      <c r="O26" s="3103" t="s">
        <v>1051</v>
      </c>
      <c r="P26" s="3104"/>
      <c r="Q26" s="3104"/>
      <c r="R26" s="3456"/>
      <c r="S26" s="2336"/>
      <c r="T26" s="2339"/>
      <c r="U26" s="2276"/>
      <c r="V26" s="2339"/>
      <c r="W26" s="2522"/>
      <c r="X26" s="2523"/>
      <c r="Y26" s="2522"/>
    </row>
    <row r="27" spans="2:26" s="1468" customFormat="1" x14ac:dyDescent="0.25">
      <c r="B27" s="2390"/>
      <c r="C27" s="2273"/>
      <c r="D27" s="2273"/>
      <c r="E27" s="2273"/>
      <c r="F27" s="2273"/>
      <c r="G27" s="2273"/>
      <c r="H27" s="2273"/>
      <c r="I27" s="2273"/>
      <c r="J27" s="2276" t="s">
        <v>722</v>
      </c>
      <c r="K27" s="2276" t="s">
        <v>677</v>
      </c>
      <c r="L27" s="2276" t="s">
        <v>677</v>
      </c>
      <c r="M27" s="2276"/>
      <c r="N27" s="2277"/>
      <c r="O27" s="3148" t="s">
        <v>1052</v>
      </c>
      <c r="P27" s="3149"/>
      <c r="Q27" s="3149"/>
      <c r="R27" s="3388"/>
      <c r="S27" s="2336"/>
      <c r="T27" s="2339"/>
      <c r="U27" s="2276"/>
      <c r="V27" s="2339"/>
      <c r="W27" s="2485"/>
      <c r="X27" s="2523"/>
      <c r="Y27" s="2485"/>
    </row>
    <row r="28" spans="2:26" s="1468" customFormat="1" x14ac:dyDescent="0.25">
      <c r="B28" s="2275" t="s">
        <v>53</v>
      </c>
      <c r="C28" s="2273"/>
      <c r="D28" s="2273"/>
      <c r="E28" s="2273"/>
      <c r="F28" s="2273"/>
      <c r="G28" s="2273"/>
      <c r="H28" s="2273"/>
      <c r="I28" s="2273"/>
      <c r="J28" s="2281" t="s">
        <v>722</v>
      </c>
      <c r="K28" s="2281" t="s">
        <v>677</v>
      </c>
      <c r="L28" s="2282" t="s">
        <v>677</v>
      </c>
      <c r="M28" s="2282" t="s">
        <v>677</v>
      </c>
      <c r="N28" s="2283" t="s">
        <v>598</v>
      </c>
      <c r="O28" s="3103" t="s">
        <v>1053</v>
      </c>
      <c r="P28" s="3104"/>
      <c r="Q28" s="3104"/>
      <c r="R28" s="3456"/>
      <c r="S28" s="2300">
        <v>2102</v>
      </c>
      <c r="T28" s="2339" t="s">
        <v>668</v>
      </c>
      <c r="U28" s="2276" t="s">
        <v>1284</v>
      </c>
      <c r="V28" s="2339" t="s">
        <v>1283</v>
      </c>
      <c r="W28" s="1501"/>
      <c r="X28" s="2523"/>
      <c r="Y28" s="1501"/>
    </row>
    <row r="29" spans="2:26" s="1468" customFormat="1" x14ac:dyDescent="0.25">
      <c r="B29" s="2390"/>
      <c r="C29" s="2273"/>
      <c r="D29" s="2273"/>
      <c r="E29" s="2273"/>
      <c r="F29" s="2273"/>
      <c r="G29" s="2273"/>
      <c r="H29" s="2273"/>
      <c r="I29" s="2273"/>
      <c r="J29" s="2276" t="s">
        <v>722</v>
      </c>
      <c r="K29" s="2276" t="s">
        <v>675</v>
      </c>
      <c r="L29" s="2282"/>
      <c r="M29" s="2282"/>
      <c r="N29" s="2327"/>
      <c r="O29" s="3387" t="s">
        <v>1055</v>
      </c>
      <c r="P29" s="3149"/>
      <c r="Q29" s="3149"/>
      <c r="R29" s="3388"/>
      <c r="S29" s="2336"/>
      <c r="T29" s="2339"/>
      <c r="U29" s="2276"/>
      <c r="V29" s="2339"/>
      <c r="W29" s="1501"/>
      <c r="X29" s="2523"/>
      <c r="Y29" s="1501"/>
    </row>
    <row r="30" spans="2:26" s="1468" customFormat="1" x14ac:dyDescent="0.25">
      <c r="B30" s="2388"/>
      <c r="C30" s="2273"/>
      <c r="D30" s="2273"/>
      <c r="E30" s="2273"/>
      <c r="F30" s="2273"/>
      <c r="G30" s="2273"/>
      <c r="H30" s="2273"/>
      <c r="I30" s="2273"/>
      <c r="J30" s="2276" t="s">
        <v>722</v>
      </c>
      <c r="K30" s="2276" t="s">
        <v>675</v>
      </c>
      <c r="L30" s="2276" t="s">
        <v>677</v>
      </c>
      <c r="M30" s="2276"/>
      <c r="N30" s="2327"/>
      <c r="O30" s="3455" t="s">
        <v>1054</v>
      </c>
      <c r="P30" s="3104"/>
      <c r="Q30" s="3104"/>
      <c r="R30" s="3456"/>
      <c r="S30" s="2336"/>
      <c r="T30" s="2339"/>
      <c r="U30" s="2276"/>
      <c r="V30" s="2339"/>
      <c r="W30" s="1501"/>
      <c r="X30" s="2523"/>
      <c r="Y30" s="1501"/>
    </row>
    <row r="31" spans="2:26" s="1468" customFormat="1" x14ac:dyDescent="0.25">
      <c r="B31" s="2388"/>
      <c r="C31" s="2273"/>
      <c r="D31" s="2273"/>
      <c r="E31" s="2273"/>
      <c r="F31" s="2273"/>
      <c r="G31" s="2273"/>
      <c r="H31" s="2273"/>
      <c r="I31" s="2273"/>
      <c r="J31" s="2276" t="s">
        <v>722</v>
      </c>
      <c r="K31" s="2276" t="s">
        <v>675</v>
      </c>
      <c r="L31" s="2276" t="s">
        <v>677</v>
      </c>
      <c r="M31" s="2276" t="s">
        <v>677</v>
      </c>
      <c r="N31" s="2327"/>
      <c r="O31" s="3387" t="s">
        <v>1056</v>
      </c>
      <c r="P31" s="3149"/>
      <c r="Q31" s="3149"/>
      <c r="R31" s="3388"/>
      <c r="S31" s="2336"/>
      <c r="T31" s="2339"/>
      <c r="U31" s="2276"/>
      <c r="V31" s="2339"/>
      <c r="W31" s="1501"/>
      <c r="X31" s="2523"/>
      <c r="Y31" s="1501"/>
    </row>
    <row r="32" spans="2:26" s="1468" customFormat="1" x14ac:dyDescent="0.25">
      <c r="B32" s="2275" t="s">
        <v>54</v>
      </c>
      <c r="C32" s="2276" t="s">
        <v>861</v>
      </c>
      <c r="D32" s="2273"/>
      <c r="E32" s="2273"/>
      <c r="F32" s="2273"/>
      <c r="G32" s="2273"/>
      <c r="H32" s="2273"/>
      <c r="I32" s="2273"/>
      <c r="J32" s="2281" t="s">
        <v>722</v>
      </c>
      <c r="K32" s="2281" t="s">
        <v>675</v>
      </c>
      <c r="L32" s="2282" t="s">
        <v>677</v>
      </c>
      <c r="M32" s="2282" t="s">
        <v>677</v>
      </c>
      <c r="N32" s="2283" t="s">
        <v>598</v>
      </c>
      <c r="O32" s="3103" t="s">
        <v>2064</v>
      </c>
      <c r="P32" s="3104"/>
      <c r="Q32" s="3104"/>
      <c r="R32" s="3456"/>
      <c r="S32" s="2336"/>
      <c r="T32" s="2339"/>
      <c r="U32" s="2276"/>
      <c r="V32" s="2339"/>
      <c r="W32" s="1501">
        <v>1300000</v>
      </c>
      <c r="X32" s="2523">
        <v>974999.97</v>
      </c>
      <c r="Y32" s="1501">
        <v>1000000</v>
      </c>
    </row>
    <row r="33" spans="1:48" s="1468" customFormat="1" x14ac:dyDescent="0.25">
      <c r="B33" s="2275" t="s">
        <v>53</v>
      </c>
      <c r="C33" s="2276" t="s">
        <v>861</v>
      </c>
      <c r="D33" s="2273"/>
      <c r="E33" s="2273"/>
      <c r="F33" s="2273"/>
      <c r="G33" s="2273"/>
      <c r="H33" s="2273"/>
      <c r="I33" s="2273"/>
      <c r="J33" s="2281" t="s">
        <v>722</v>
      </c>
      <c r="K33" s="2281" t="s">
        <v>675</v>
      </c>
      <c r="L33" s="2282" t="s">
        <v>677</v>
      </c>
      <c r="M33" s="2282" t="s">
        <v>677</v>
      </c>
      <c r="N33" s="2283" t="s">
        <v>598</v>
      </c>
      <c r="O33" s="3148" t="s">
        <v>1390</v>
      </c>
      <c r="P33" s="3149"/>
      <c r="Q33" s="3149"/>
      <c r="R33" s="3388"/>
      <c r="S33" s="2336"/>
      <c r="T33" s="2339"/>
      <c r="U33" s="2276"/>
      <c r="V33" s="2339"/>
      <c r="W33" s="1501">
        <v>70000</v>
      </c>
      <c r="X33" s="2523">
        <v>52500</v>
      </c>
      <c r="Y33" s="1501">
        <v>70000</v>
      </c>
    </row>
    <row r="34" spans="1:48" s="1468" customFormat="1" x14ac:dyDescent="0.25">
      <c r="B34" s="2388"/>
      <c r="C34" s="2273"/>
      <c r="D34" s="2273"/>
      <c r="E34" s="2273"/>
      <c r="F34" s="2273"/>
      <c r="G34" s="2273"/>
      <c r="H34" s="2273"/>
      <c r="I34" s="2273"/>
      <c r="J34" s="2276" t="s">
        <v>675</v>
      </c>
      <c r="K34" s="2276" t="s">
        <v>675</v>
      </c>
      <c r="L34" s="2276" t="s">
        <v>675</v>
      </c>
      <c r="M34" s="2282"/>
      <c r="N34" s="2283"/>
      <c r="O34" s="3103" t="s">
        <v>1057</v>
      </c>
      <c r="P34" s="3104"/>
      <c r="Q34" s="3104"/>
      <c r="R34" s="3456"/>
      <c r="S34" s="2336"/>
      <c r="T34" s="2339"/>
      <c r="U34" s="2276"/>
      <c r="V34" s="2339"/>
      <c r="W34" s="1501"/>
      <c r="X34" s="2523"/>
      <c r="Y34" s="1501"/>
    </row>
    <row r="35" spans="1:48" s="1468" customFormat="1" x14ac:dyDescent="0.25">
      <c r="B35" s="2388"/>
      <c r="C35" s="2273"/>
      <c r="D35" s="2273"/>
      <c r="E35" s="2273"/>
      <c r="F35" s="2273"/>
      <c r="G35" s="2273"/>
      <c r="H35" s="2273"/>
      <c r="I35" s="2273"/>
      <c r="J35" s="2276" t="s">
        <v>722</v>
      </c>
      <c r="K35" s="2276" t="s">
        <v>675</v>
      </c>
      <c r="L35" s="2276" t="s">
        <v>675</v>
      </c>
      <c r="M35" s="2276" t="s">
        <v>677</v>
      </c>
      <c r="N35" s="2277"/>
      <c r="O35" s="3148" t="s">
        <v>1058</v>
      </c>
      <c r="P35" s="3149"/>
      <c r="Q35" s="3149"/>
      <c r="R35" s="3388"/>
      <c r="S35" s="2336"/>
      <c r="T35" s="2339"/>
      <c r="U35" s="2276"/>
      <c r="V35" s="2339"/>
      <c r="W35" s="1501"/>
      <c r="X35" s="2523"/>
      <c r="Y35" s="1501"/>
    </row>
    <row r="36" spans="1:48" s="1468" customFormat="1" x14ac:dyDescent="0.25">
      <c r="B36" s="2388"/>
      <c r="C36" s="2276" t="s">
        <v>861</v>
      </c>
      <c r="D36" s="2273"/>
      <c r="E36" s="2273"/>
      <c r="F36" s="2273"/>
      <c r="G36" s="2273"/>
      <c r="H36" s="2273"/>
      <c r="I36" s="2273"/>
      <c r="J36" s="2281" t="s">
        <v>722</v>
      </c>
      <c r="K36" s="2281" t="s">
        <v>675</v>
      </c>
      <c r="L36" s="2282" t="s">
        <v>675</v>
      </c>
      <c r="M36" s="2282" t="s">
        <v>677</v>
      </c>
      <c r="N36" s="2283" t="s">
        <v>598</v>
      </c>
      <c r="O36" s="3103" t="s">
        <v>1391</v>
      </c>
      <c r="P36" s="3104"/>
      <c r="Q36" s="3104"/>
      <c r="R36" s="3456"/>
      <c r="S36" s="2336"/>
      <c r="T36" s="2339"/>
      <c r="U36" s="2276"/>
      <c r="V36" s="2339"/>
      <c r="W36" s="1501"/>
      <c r="X36" s="2523"/>
      <c r="Y36" s="1501"/>
      <c r="Z36" s="1469"/>
      <c r="AA36" s="1469"/>
      <c r="AB36" s="1469"/>
      <c r="AC36" s="1469"/>
      <c r="AD36" s="1469"/>
      <c r="AE36" s="1469"/>
      <c r="AF36" s="1469"/>
      <c r="AG36" s="1469"/>
      <c r="AH36" s="1469"/>
      <c r="AI36" s="1469"/>
      <c r="AJ36" s="1469"/>
      <c r="AK36" s="1469"/>
      <c r="AL36" s="1469"/>
      <c r="AM36" s="1469"/>
      <c r="AN36" s="1469"/>
      <c r="AO36" s="1469"/>
      <c r="AP36" s="1469"/>
      <c r="AQ36" s="1469"/>
      <c r="AR36" s="1469"/>
      <c r="AS36" s="1469"/>
      <c r="AT36" s="1469"/>
      <c r="AU36" s="1469"/>
      <c r="AV36" s="1469"/>
    </row>
    <row r="37" spans="1:48" x14ac:dyDescent="0.25">
      <c r="A37" s="1468"/>
      <c r="B37" s="443"/>
      <c r="C37" s="334" t="s">
        <v>861</v>
      </c>
      <c r="D37" s="333"/>
      <c r="E37" s="333"/>
      <c r="F37" s="333"/>
      <c r="G37" s="333"/>
      <c r="H37" s="333"/>
      <c r="I37" s="333"/>
      <c r="J37" s="1327" t="s">
        <v>722</v>
      </c>
      <c r="K37" s="1327" t="s">
        <v>675</v>
      </c>
      <c r="L37" s="1336" t="s">
        <v>675</v>
      </c>
      <c r="M37" s="1336" t="s">
        <v>677</v>
      </c>
      <c r="N37" s="1330" t="s">
        <v>598</v>
      </c>
      <c r="O37" s="2995" t="s">
        <v>1392</v>
      </c>
      <c r="P37" s="2996"/>
      <c r="Q37" s="2996"/>
      <c r="R37" s="3210"/>
      <c r="S37" s="563"/>
      <c r="T37" s="496"/>
      <c r="U37" s="334"/>
      <c r="V37" s="496"/>
      <c r="W37" s="1470"/>
      <c r="X37" s="270"/>
      <c r="Y37" s="1501"/>
      <c r="Z37" s="1469"/>
      <c r="AA37" s="1469"/>
      <c r="AB37" s="1469"/>
      <c r="AC37" s="1469"/>
      <c r="AD37" s="1469"/>
      <c r="AE37" s="1469"/>
      <c r="AF37" s="1469"/>
      <c r="AG37" s="1469"/>
      <c r="AH37" s="1469"/>
      <c r="AI37" s="1469"/>
      <c r="AJ37" s="1469"/>
      <c r="AK37" s="1469"/>
      <c r="AL37" s="1469"/>
      <c r="AM37" s="1469"/>
      <c r="AN37" s="1469"/>
      <c r="AO37" s="1469"/>
      <c r="AP37" s="1469"/>
      <c r="AQ37" s="1469"/>
      <c r="AR37" s="1469"/>
      <c r="AS37" s="1469"/>
      <c r="AT37" s="1469"/>
      <c r="AU37" s="1469"/>
      <c r="AV37" s="1469"/>
    </row>
    <row r="38" spans="1:48" ht="15.75" thickBot="1" x14ac:dyDescent="0.3">
      <c r="A38" s="1468"/>
      <c r="B38" s="485"/>
      <c r="C38" s="486"/>
      <c r="D38" s="486"/>
      <c r="E38" s="486"/>
      <c r="F38" s="486"/>
      <c r="G38" s="486"/>
      <c r="H38" s="486"/>
      <c r="I38" s="486"/>
      <c r="J38" s="1675"/>
      <c r="K38" s="1675"/>
      <c r="L38" s="604"/>
      <c r="M38" s="604"/>
      <c r="N38" s="605"/>
      <c r="O38" s="157"/>
      <c r="P38" s="157"/>
      <c r="Q38" s="157"/>
      <c r="R38" s="157"/>
      <c r="S38" s="776"/>
      <c r="T38" s="778"/>
      <c r="U38" s="607"/>
      <c r="V38" s="778"/>
      <c r="W38" s="205"/>
      <c r="X38" s="673"/>
      <c r="Y38" s="205"/>
      <c r="Z38" s="1469"/>
      <c r="AA38" s="1469"/>
      <c r="AB38" s="1469"/>
      <c r="AC38" s="1469"/>
      <c r="AD38" s="1469"/>
      <c r="AE38" s="1469"/>
      <c r="AF38" s="1469"/>
      <c r="AG38" s="1469"/>
      <c r="AH38" s="1469"/>
      <c r="AI38" s="1469"/>
      <c r="AJ38" s="1469"/>
      <c r="AK38" s="1469"/>
      <c r="AL38" s="1469"/>
      <c r="AM38" s="1469"/>
      <c r="AN38" s="1469"/>
      <c r="AO38" s="1469"/>
      <c r="AP38" s="1469"/>
      <c r="AQ38" s="1469"/>
      <c r="AR38" s="1469"/>
      <c r="AS38" s="1469"/>
      <c r="AT38" s="1469"/>
      <c r="AU38" s="1469"/>
      <c r="AV38" s="1469"/>
    </row>
    <row r="39" spans="1:48" s="2046" customFormat="1" ht="15.75" thickBot="1" x14ac:dyDescent="0.3">
      <c r="A39" s="1468"/>
      <c r="B39" s="3893" t="s">
        <v>419</v>
      </c>
      <c r="C39" s="3894"/>
      <c r="D39" s="3894"/>
      <c r="E39" s="3894"/>
      <c r="F39" s="3894"/>
      <c r="G39" s="3894"/>
      <c r="H39" s="3894"/>
      <c r="I39" s="3894"/>
      <c r="J39" s="3894"/>
      <c r="K39" s="3894"/>
      <c r="L39" s="3894"/>
      <c r="M39" s="3894"/>
      <c r="N39" s="3894"/>
      <c r="O39" s="3894"/>
      <c r="P39" s="3894"/>
      <c r="Q39" s="3894"/>
      <c r="R39" s="3894"/>
      <c r="S39" s="3894"/>
      <c r="T39" s="3894"/>
      <c r="U39" s="3894"/>
      <c r="V39" s="3895"/>
      <c r="W39" s="2572">
        <f>SUM(W19:W38)</f>
        <v>2970000</v>
      </c>
      <c r="X39" s="267">
        <f>SUM(X19:X38)</f>
        <v>2227499.94</v>
      </c>
      <c r="Y39" s="2572">
        <f>SUM(Y18:Y38)</f>
        <v>2670000</v>
      </c>
      <c r="Z39" s="1469"/>
      <c r="AA39" s="1469"/>
      <c r="AB39" s="1469"/>
      <c r="AC39" s="1469"/>
      <c r="AD39" s="1469"/>
      <c r="AE39" s="1469"/>
      <c r="AF39" s="1469"/>
      <c r="AG39" s="1469"/>
      <c r="AH39" s="1469"/>
      <c r="AI39" s="1469"/>
      <c r="AJ39" s="1469"/>
      <c r="AK39" s="1469"/>
      <c r="AL39" s="1469"/>
      <c r="AM39" s="1469"/>
      <c r="AN39" s="1469"/>
      <c r="AO39" s="1469"/>
      <c r="AP39" s="1469"/>
      <c r="AQ39" s="1469"/>
      <c r="AR39" s="1469"/>
      <c r="AS39" s="1469"/>
      <c r="AT39" s="1469"/>
      <c r="AU39" s="1469"/>
      <c r="AV39" s="1469"/>
    </row>
    <row r="40" spans="1:48" s="1888" customFormat="1" ht="15.75" thickBot="1" x14ac:dyDescent="0.3">
      <c r="A40" s="1468"/>
      <c r="B40" s="3576" t="s">
        <v>418</v>
      </c>
      <c r="C40" s="3577"/>
      <c r="D40" s="3577"/>
      <c r="E40" s="3577"/>
      <c r="F40" s="3577"/>
      <c r="G40" s="3577"/>
      <c r="H40" s="3577"/>
      <c r="I40" s="3577"/>
      <c r="J40" s="3577"/>
      <c r="K40" s="3577"/>
      <c r="L40" s="3577"/>
      <c r="M40" s="3577"/>
      <c r="N40" s="3577"/>
      <c r="O40" s="3577"/>
      <c r="P40" s="3577"/>
      <c r="Q40" s="3577"/>
      <c r="R40" s="3577"/>
      <c r="S40" s="3577"/>
      <c r="T40" s="3577"/>
      <c r="U40" s="3577"/>
      <c r="V40" s="3578"/>
      <c r="W40" s="1756">
        <f>W39+pag..100!W53+pag..99!X49</f>
        <v>13755000</v>
      </c>
      <c r="X40" s="1890">
        <f>X39+pag..100!X53+pag..99!Y49</f>
        <v>10312499.879999999</v>
      </c>
      <c r="Y40" s="1756">
        <f>(pag..99!Z49+pag..100!Y53+pag..101!Y39)</f>
        <v>19755289.240000002</v>
      </c>
      <c r="Z40" s="1469"/>
      <c r="AA40" s="1469"/>
      <c r="AB40" s="1469"/>
      <c r="AC40" s="1469"/>
      <c r="AD40" s="1469"/>
      <c r="AE40" s="1469"/>
      <c r="AF40" s="1469"/>
      <c r="AG40" s="1469"/>
      <c r="AH40" s="1469"/>
      <c r="AI40" s="1469"/>
      <c r="AJ40" s="1469"/>
      <c r="AK40" s="1469"/>
      <c r="AL40" s="1469"/>
      <c r="AM40" s="1469"/>
      <c r="AN40" s="1469"/>
      <c r="AO40" s="1469"/>
      <c r="AP40" s="1469"/>
      <c r="AQ40" s="1469"/>
      <c r="AR40" s="1469"/>
      <c r="AS40" s="1469"/>
      <c r="AT40" s="1469"/>
      <c r="AU40" s="1469"/>
      <c r="AV40" s="1469"/>
    </row>
    <row r="41" spans="1:48" x14ac:dyDescent="0.25">
      <c r="A41" s="1468"/>
      <c r="B41" s="6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61"/>
      <c r="Z41" s="1469"/>
      <c r="AA41" s="1469"/>
      <c r="AB41" s="1469"/>
      <c r="AC41" s="1469"/>
      <c r="AD41" s="1469"/>
      <c r="AE41" s="1469"/>
      <c r="AF41" s="1469"/>
      <c r="AG41" s="1469"/>
      <c r="AH41" s="1469"/>
      <c r="AI41" s="1469"/>
      <c r="AJ41" s="1469"/>
      <c r="AK41" s="1469"/>
      <c r="AL41" s="1469"/>
      <c r="AM41" s="1469"/>
      <c r="AN41" s="1469"/>
      <c r="AO41" s="1469"/>
      <c r="AP41" s="1469"/>
      <c r="AQ41" s="1469"/>
      <c r="AR41" s="1469"/>
      <c r="AS41" s="1469"/>
      <c r="AT41" s="1469"/>
      <c r="AU41" s="1469"/>
      <c r="AV41" s="1469"/>
    </row>
    <row r="42" spans="1:48" x14ac:dyDescent="0.25">
      <c r="A42" s="1468"/>
      <c r="B42" s="5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1465"/>
      <c r="Z42" s="1469"/>
      <c r="AA42" s="1469"/>
      <c r="AB42" s="1469"/>
      <c r="AC42" s="1469"/>
      <c r="AD42" s="1469"/>
      <c r="AE42" s="1469"/>
      <c r="AF42" s="1469"/>
      <c r="AG42" s="1469"/>
      <c r="AH42" s="1469"/>
      <c r="AI42" s="1469"/>
      <c r="AJ42" s="1469"/>
      <c r="AK42" s="1469"/>
      <c r="AL42" s="1469"/>
      <c r="AM42" s="1469"/>
      <c r="AN42" s="1469"/>
      <c r="AO42" s="1469"/>
      <c r="AP42" s="1469"/>
      <c r="AQ42" s="1469"/>
      <c r="AR42" s="1469"/>
      <c r="AS42" s="1469"/>
      <c r="AT42" s="1469"/>
      <c r="AU42" s="1469"/>
      <c r="AV42" s="1469"/>
    </row>
    <row r="43" spans="1:48" x14ac:dyDescent="0.25">
      <c r="A43" s="1468"/>
      <c r="B43" s="5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62"/>
    </row>
    <row r="44" spans="1:48" x14ac:dyDescent="0.25">
      <c r="A44" s="1468"/>
      <c r="B44" s="55"/>
      <c r="C44" s="18"/>
      <c r="D44" s="18"/>
      <c r="E44" s="18"/>
      <c r="F44" s="18"/>
      <c r="G44" s="18"/>
      <c r="H44" s="26"/>
      <c r="I44" s="26"/>
      <c r="J44" s="26"/>
      <c r="K44" s="26"/>
      <c r="L44" s="26"/>
      <c r="M44" s="26"/>
      <c r="N44" s="18"/>
      <c r="O44" s="18"/>
      <c r="P44" s="18"/>
      <c r="Q44" s="18"/>
      <c r="R44" s="26"/>
      <c r="S44" s="26"/>
      <c r="T44" s="26"/>
      <c r="U44" s="26"/>
      <c r="V44" s="18"/>
      <c r="W44" s="18"/>
      <c r="X44" s="18"/>
      <c r="Y44" s="62"/>
    </row>
    <row r="45" spans="1:48" ht="15.75" thickBot="1" x14ac:dyDescent="0.3">
      <c r="A45" s="1468"/>
      <c r="B45" s="63"/>
      <c r="C45" s="3022" t="s">
        <v>892</v>
      </c>
      <c r="D45" s="3022"/>
      <c r="E45" s="3022"/>
      <c r="F45" s="3022"/>
      <c r="G45" s="3022"/>
      <c r="H45" s="179"/>
      <c r="I45" s="179"/>
      <c r="J45" s="179"/>
      <c r="K45" s="179"/>
      <c r="L45" s="179"/>
      <c r="M45" s="179"/>
      <c r="N45" s="3022" t="s">
        <v>763</v>
      </c>
      <c r="O45" s="3022"/>
      <c r="P45" s="3022"/>
      <c r="Q45" s="3022"/>
      <c r="R45" s="179"/>
      <c r="S45" s="179"/>
      <c r="T45" s="179"/>
      <c r="U45" s="179"/>
      <c r="V45" s="3022" t="s">
        <v>1009</v>
      </c>
      <c r="W45" s="3022"/>
      <c r="X45" s="3022"/>
      <c r="Y45" s="68"/>
    </row>
    <row r="46" spans="1:48" x14ac:dyDescent="0.25">
      <c r="A46" s="1468"/>
      <c r="Y46">
        <v>101</v>
      </c>
    </row>
    <row r="52" spans="25:25" x14ac:dyDescent="0.25">
      <c r="Y52" s="336"/>
    </row>
    <row r="53" spans="25:25" x14ac:dyDescent="0.25">
      <c r="Y53" s="336"/>
    </row>
    <row r="54" spans="25:25" x14ac:dyDescent="0.25">
      <c r="Y54" s="336"/>
    </row>
  </sheetData>
  <mergeCells count="58">
    <mergeCell ref="O33:R33"/>
    <mergeCell ref="O34:R34"/>
    <mergeCell ref="O35:R35"/>
    <mergeCell ref="O36:R36"/>
    <mergeCell ref="O37:R37"/>
    <mergeCell ref="O28:R28"/>
    <mergeCell ref="O29:R29"/>
    <mergeCell ref="O30:R30"/>
    <mergeCell ref="O31:R31"/>
    <mergeCell ref="O32:R32"/>
    <mergeCell ref="B8:Y8"/>
    <mergeCell ref="C6:F6"/>
    <mergeCell ref="K10:V10"/>
    <mergeCell ref="B12:B16"/>
    <mergeCell ref="C12:C16"/>
    <mergeCell ref="D13:D16"/>
    <mergeCell ref="E13:E16"/>
    <mergeCell ref="F13:F16"/>
    <mergeCell ref="G13:G16"/>
    <mergeCell ref="H13:H16"/>
    <mergeCell ref="I12:I16"/>
    <mergeCell ref="J13:J16"/>
    <mergeCell ref="K13:K16"/>
    <mergeCell ref="J12:N12"/>
    <mergeCell ref="D12:H12"/>
    <mergeCell ref="W6:X6"/>
    <mergeCell ref="B2:Y2"/>
    <mergeCell ref="B3:Y3"/>
    <mergeCell ref="B4:Y4"/>
    <mergeCell ref="B5:Y5"/>
    <mergeCell ref="T12:T16"/>
    <mergeCell ref="L13:L16"/>
    <mergeCell ref="M13:M16"/>
    <mergeCell ref="N13:N16"/>
    <mergeCell ref="O14:R14"/>
    <mergeCell ref="U12:U16"/>
    <mergeCell ref="V12:V16"/>
    <mergeCell ref="W12:X12"/>
    <mergeCell ref="W13:W16"/>
    <mergeCell ref="X13:X16"/>
    <mergeCell ref="Y13:Y16"/>
    <mergeCell ref="S12:S16"/>
    <mergeCell ref="C45:G45"/>
    <mergeCell ref="N45:Q45"/>
    <mergeCell ref="V45:X45"/>
    <mergeCell ref="O17:R17"/>
    <mergeCell ref="B39:V39"/>
    <mergeCell ref="B40:V40"/>
    <mergeCell ref="O18:R18"/>
    <mergeCell ref="O19:R19"/>
    <mergeCell ref="O20:R20"/>
    <mergeCell ref="O21:R21"/>
    <mergeCell ref="O22:R22"/>
    <mergeCell ref="O23:R23"/>
    <mergeCell ref="O24:R24"/>
    <mergeCell ref="O25:R25"/>
    <mergeCell ref="O26:R26"/>
    <mergeCell ref="O27:R27"/>
  </mergeCells>
  <pageMargins left="0.70866141732283472" right="0.70866141732283472" top="0.74803149606299213" bottom="0.74803149606299213" header="0.31496062992125984" footer="0.31496062992125984"/>
  <pageSetup paperSize="5" scale="72" fitToWidth="0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:K54"/>
  <sheetViews>
    <sheetView zoomScaleNormal="100" workbookViewId="0">
      <selection activeCell="M17" sqref="M17"/>
    </sheetView>
  </sheetViews>
  <sheetFormatPr baseColWidth="10" defaultRowHeight="15" x14ac:dyDescent="0.25"/>
  <cols>
    <col min="1" max="1" width="5.28515625" style="1246" customWidth="1"/>
    <col min="5" max="5" width="14.28515625" customWidth="1"/>
    <col min="6" max="6" width="13.5703125" customWidth="1"/>
    <col min="8" max="8" width="15" customWidth="1"/>
    <col min="9" max="9" width="13.7109375" customWidth="1"/>
  </cols>
  <sheetData>
    <row r="1" spans="1:10" s="1246" customFormat="1" x14ac:dyDescent="0.25"/>
    <row r="2" spans="1:10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1:10" x14ac:dyDescent="0.25">
      <c r="B3" s="3483" t="s">
        <v>0</v>
      </c>
      <c r="C3" s="3483"/>
      <c r="D3" s="3483"/>
      <c r="E3" s="3483"/>
      <c r="F3" s="3483"/>
      <c r="G3" s="3483"/>
      <c r="H3" s="3483"/>
      <c r="I3" s="3483"/>
    </row>
    <row r="4" spans="1:10" x14ac:dyDescent="0.25">
      <c r="B4" s="3483" t="s">
        <v>1801</v>
      </c>
      <c r="C4" s="3483"/>
      <c r="D4" s="3483"/>
      <c r="E4" s="3483"/>
      <c r="F4" s="3483"/>
      <c r="G4" s="3483"/>
      <c r="H4" s="3483"/>
      <c r="I4" s="3483"/>
    </row>
    <row r="5" spans="1:10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</row>
    <row r="6" spans="1:10" ht="15.75" thickBot="1" x14ac:dyDescent="0.3">
      <c r="B6" s="1375" t="s">
        <v>283</v>
      </c>
      <c r="C6" s="1293"/>
      <c r="H6" s="1293"/>
      <c r="I6" s="1293"/>
    </row>
    <row r="7" spans="1:10" ht="15.75" thickBot="1" x14ac:dyDescent="0.3">
      <c r="B7" s="1855" t="s">
        <v>4</v>
      </c>
      <c r="C7" s="192"/>
      <c r="D7" s="46">
        <v>7122</v>
      </c>
      <c r="E7" s="97" t="s">
        <v>1874</v>
      </c>
      <c r="F7" s="465" t="s">
        <v>105</v>
      </c>
      <c r="G7" s="466"/>
      <c r="H7" s="1266"/>
      <c r="I7" s="1313"/>
      <c r="J7" s="1288"/>
    </row>
    <row r="8" spans="1:10" ht="15.75" thickBot="1" x14ac:dyDescent="0.3">
      <c r="A8" s="1291"/>
      <c r="B8" s="3511" t="s">
        <v>76</v>
      </c>
      <c r="C8" s="3716"/>
      <c r="D8" s="47">
        <v>12</v>
      </c>
      <c r="E8" s="1292"/>
      <c r="F8" s="1288" t="s">
        <v>420</v>
      </c>
      <c r="G8" s="1293"/>
      <c r="H8" s="1320"/>
      <c r="I8" s="1247"/>
      <c r="J8" s="1288"/>
    </row>
    <row r="9" spans="1:10" ht="15.75" thickBot="1" x14ac:dyDescent="0.3">
      <c r="B9" s="3510" t="s">
        <v>77</v>
      </c>
      <c r="C9" s="3716"/>
      <c r="D9" s="47">
        <v>0</v>
      </c>
      <c r="F9" s="234" t="s">
        <v>421</v>
      </c>
      <c r="G9" s="1247"/>
      <c r="H9" s="1320"/>
      <c r="I9" s="1290"/>
      <c r="J9" s="1288"/>
    </row>
    <row r="10" spans="1:10" ht="15.75" thickBot="1" x14ac:dyDescent="0.3">
      <c r="B10" s="3510" t="s">
        <v>78</v>
      </c>
      <c r="C10" s="3716"/>
      <c r="D10" s="47">
        <v>0</v>
      </c>
      <c r="E10" s="1301"/>
      <c r="F10" s="234" t="s">
        <v>414</v>
      </c>
      <c r="G10" s="1320"/>
      <c r="H10" s="1247"/>
      <c r="I10" s="1290"/>
    </row>
    <row r="11" spans="1:10" ht="15.75" thickBot="1" x14ac:dyDescent="0.3">
      <c r="B11" s="3510" t="s">
        <v>284</v>
      </c>
      <c r="C11" s="3716"/>
      <c r="D11" s="56">
        <v>5</v>
      </c>
      <c r="E11" s="1301"/>
      <c r="F11" s="1247" t="s">
        <v>414</v>
      </c>
      <c r="G11" s="1247"/>
      <c r="H11" s="1320"/>
      <c r="I11" s="1290"/>
      <c r="J11" s="1288"/>
    </row>
    <row r="12" spans="1:10" ht="15.75" thickBot="1" x14ac:dyDescent="0.3">
      <c r="B12" s="3510" t="s">
        <v>1944</v>
      </c>
      <c r="C12" s="3716"/>
      <c r="D12" s="1355"/>
      <c r="E12" s="1301"/>
      <c r="F12" s="234" t="s">
        <v>414</v>
      </c>
      <c r="G12" s="1320"/>
      <c r="H12" s="1247"/>
      <c r="I12" s="1312"/>
    </row>
    <row r="13" spans="1:10" ht="15.75" thickBot="1" x14ac:dyDescent="0.3">
      <c r="B13" s="3510" t="s">
        <v>22</v>
      </c>
      <c r="C13" s="3716"/>
      <c r="D13" s="98">
        <v>2102</v>
      </c>
      <c r="E13" s="92" t="s">
        <v>296</v>
      </c>
      <c r="F13" s="92"/>
      <c r="G13" s="1301">
        <v>211101</v>
      </c>
      <c r="H13" s="234"/>
      <c r="I13" s="1320"/>
      <c r="J13" s="1288"/>
    </row>
    <row r="14" spans="1:10" ht="15.75" thickBot="1" x14ac:dyDescent="0.3">
      <c r="B14" s="3524" t="s">
        <v>287</v>
      </c>
      <c r="C14" s="3526"/>
      <c r="D14" s="3009" t="s">
        <v>188</v>
      </c>
      <c r="E14" s="3010"/>
      <c r="F14" s="3011"/>
      <c r="G14" s="3009" t="s">
        <v>290</v>
      </c>
      <c r="H14" s="3010"/>
      <c r="I14" s="3011"/>
    </row>
    <row r="15" spans="1:10" ht="15.75" thickBot="1" x14ac:dyDescent="0.3">
      <c r="B15" s="3701"/>
      <c r="C15" s="3702"/>
      <c r="D15" s="3246" t="s">
        <v>86</v>
      </c>
      <c r="E15" s="3009" t="s">
        <v>288</v>
      </c>
      <c r="F15" s="3011"/>
      <c r="G15" s="3703" t="s">
        <v>86</v>
      </c>
      <c r="H15" s="3009" t="s">
        <v>291</v>
      </c>
      <c r="I15" s="3011"/>
    </row>
    <row r="16" spans="1:10" ht="15.75" thickBot="1" x14ac:dyDescent="0.3">
      <c r="B16" s="3701"/>
      <c r="C16" s="3702"/>
      <c r="D16" s="3200"/>
      <c r="E16" s="100" t="s">
        <v>92</v>
      </c>
      <c r="F16" s="100" t="s">
        <v>289</v>
      </c>
      <c r="G16" s="3704"/>
      <c r="H16" s="100" t="s">
        <v>87</v>
      </c>
      <c r="I16" s="101" t="s">
        <v>188</v>
      </c>
    </row>
    <row r="17" spans="2:11" ht="15.75" thickBot="1" x14ac:dyDescent="0.3">
      <c r="B17" s="3551" t="s">
        <v>422</v>
      </c>
      <c r="C17" s="3386"/>
      <c r="D17" s="1629">
        <v>3</v>
      </c>
      <c r="E17" s="82">
        <v>9213</v>
      </c>
      <c r="F17" s="82">
        <f>E17*12</f>
        <v>110556</v>
      </c>
      <c r="G17" s="256">
        <v>3</v>
      </c>
      <c r="H17" s="82">
        <v>9213</v>
      </c>
      <c r="I17" s="82">
        <f>H17*12</f>
        <v>110556</v>
      </c>
    </row>
    <row r="18" spans="2:11" x14ac:dyDescent="0.25">
      <c r="B18" s="3197" t="s">
        <v>2139</v>
      </c>
      <c r="C18" s="3199"/>
      <c r="D18" s="1630">
        <v>36</v>
      </c>
      <c r="E18" s="75">
        <v>127774</v>
      </c>
      <c r="F18" s="82">
        <f>E18*12</f>
        <v>1533288</v>
      </c>
      <c r="G18" s="58">
        <v>36</v>
      </c>
      <c r="H18" s="75">
        <v>127774</v>
      </c>
      <c r="I18" s="82">
        <f>H18*12</f>
        <v>1533288</v>
      </c>
    </row>
    <row r="19" spans="2:11" s="1246" customFormat="1" x14ac:dyDescent="0.25">
      <c r="B19" s="3197" t="s">
        <v>2152</v>
      </c>
      <c r="C19" s="3199"/>
      <c r="D19" s="1853">
        <v>1</v>
      </c>
      <c r="E19" s="75">
        <v>4200</v>
      </c>
      <c r="F19" s="469">
        <f>(E19*12)</f>
        <v>50400</v>
      </c>
      <c r="G19" s="1853">
        <v>1</v>
      </c>
      <c r="H19" s="75">
        <v>4200</v>
      </c>
      <c r="I19" s="469">
        <f>(H19*12)</f>
        <v>50400</v>
      </c>
    </row>
    <row r="20" spans="2:11" x14ac:dyDescent="0.25">
      <c r="B20" s="3197" t="s">
        <v>423</v>
      </c>
      <c r="C20" s="3199"/>
      <c r="D20" s="1630">
        <v>13</v>
      </c>
      <c r="E20" s="75">
        <v>109230</v>
      </c>
      <c r="F20" s="75">
        <f>E20*12</f>
        <v>1310760</v>
      </c>
      <c r="G20" s="58">
        <v>13</v>
      </c>
      <c r="H20" s="75">
        <v>109230</v>
      </c>
      <c r="I20" s="75">
        <f>H20*12</f>
        <v>1310760</v>
      </c>
    </row>
    <row r="21" spans="2:11" x14ac:dyDescent="0.25">
      <c r="B21" s="3197" t="s">
        <v>385</v>
      </c>
      <c r="C21" s="3199"/>
      <c r="D21" s="1630">
        <v>3</v>
      </c>
      <c r="E21" s="75">
        <v>11374</v>
      </c>
      <c r="F21" s="75">
        <f>E21*12</f>
        <v>136488</v>
      </c>
      <c r="G21" s="58">
        <v>3</v>
      </c>
      <c r="H21" s="75">
        <v>11374</v>
      </c>
      <c r="I21" s="75">
        <f>H21*12</f>
        <v>136488</v>
      </c>
    </row>
    <row r="22" spans="2:11" x14ac:dyDescent="0.25">
      <c r="B22" s="3197" t="s">
        <v>388</v>
      </c>
      <c r="C22" s="3199"/>
      <c r="D22" s="1630">
        <v>4</v>
      </c>
      <c r="E22" s="75">
        <v>23200</v>
      </c>
      <c r="F22" s="75">
        <f t="shared" ref="F22:F34" si="0">E22*12</f>
        <v>278400</v>
      </c>
      <c r="G22" s="58">
        <v>4</v>
      </c>
      <c r="H22" s="75">
        <v>23200</v>
      </c>
      <c r="I22" s="75">
        <f t="shared" ref="I22:I34" si="1">H22*12</f>
        <v>278400</v>
      </c>
    </row>
    <row r="23" spans="2:11" x14ac:dyDescent="0.25">
      <c r="B23" s="3197" t="s">
        <v>629</v>
      </c>
      <c r="C23" s="3199"/>
      <c r="D23" s="2385">
        <v>1</v>
      </c>
      <c r="E23" s="138">
        <v>18000</v>
      </c>
      <c r="F23" s="1048">
        <f>E23*12</f>
        <v>216000</v>
      </c>
      <c r="G23" s="58">
        <v>1</v>
      </c>
      <c r="H23" s="138">
        <v>18000</v>
      </c>
      <c r="I23" s="19">
        <f>H23*12</f>
        <v>216000</v>
      </c>
      <c r="J23" s="1866"/>
    </row>
    <row r="24" spans="2:11" x14ac:dyDescent="0.25">
      <c r="B24" s="3197" t="s">
        <v>633</v>
      </c>
      <c r="C24" s="3199"/>
      <c r="D24" s="1143">
        <v>1</v>
      </c>
      <c r="E24" s="75">
        <v>10000</v>
      </c>
      <c r="F24" s="75">
        <f t="shared" si="0"/>
        <v>120000</v>
      </c>
      <c r="G24" s="49">
        <v>1</v>
      </c>
      <c r="H24" s="75">
        <v>10000</v>
      </c>
      <c r="I24" s="75">
        <f t="shared" si="1"/>
        <v>120000</v>
      </c>
      <c r="J24" s="1716"/>
      <c r="K24" s="1247"/>
    </row>
    <row r="25" spans="2:11" s="1246" customFormat="1" x14ac:dyDescent="0.25">
      <c r="B25" s="3197" t="s">
        <v>2142</v>
      </c>
      <c r="C25" s="3199"/>
      <c r="D25" s="1856">
        <v>1</v>
      </c>
      <c r="E25" s="75">
        <v>9000</v>
      </c>
      <c r="F25" s="75">
        <f t="shared" si="0"/>
        <v>108000</v>
      </c>
      <c r="G25" s="1856">
        <v>1</v>
      </c>
      <c r="H25" s="75">
        <v>9000</v>
      </c>
      <c r="I25" s="75">
        <f t="shared" si="1"/>
        <v>108000</v>
      </c>
      <c r="J25" s="1866"/>
    </row>
    <row r="26" spans="2:11" s="1246" customFormat="1" x14ac:dyDescent="0.25">
      <c r="B26" s="3197" t="s">
        <v>2148</v>
      </c>
      <c r="C26" s="3199"/>
      <c r="D26" s="1856">
        <v>1</v>
      </c>
      <c r="E26" s="75">
        <v>6819</v>
      </c>
      <c r="F26" s="75">
        <f t="shared" si="0"/>
        <v>81828</v>
      </c>
      <c r="G26" s="1856">
        <v>1</v>
      </c>
      <c r="H26" s="75">
        <v>6819</v>
      </c>
      <c r="I26" s="75">
        <f t="shared" si="1"/>
        <v>81828</v>
      </c>
      <c r="J26" s="1866"/>
    </row>
    <row r="27" spans="2:11" x14ac:dyDescent="0.25">
      <c r="B27" s="3197" t="s">
        <v>630</v>
      </c>
      <c r="C27" s="3199"/>
      <c r="D27" s="1143">
        <v>1</v>
      </c>
      <c r="E27" s="75">
        <v>5951</v>
      </c>
      <c r="F27" s="75">
        <f t="shared" si="0"/>
        <v>71412</v>
      </c>
      <c r="G27" s="49">
        <v>1</v>
      </c>
      <c r="H27" s="75">
        <v>5951</v>
      </c>
      <c r="I27" s="75">
        <f t="shared" si="1"/>
        <v>71412</v>
      </c>
      <c r="J27" s="336"/>
    </row>
    <row r="28" spans="2:11" x14ac:dyDescent="0.25">
      <c r="B28" s="3197" t="s">
        <v>631</v>
      </c>
      <c r="C28" s="3199"/>
      <c r="D28" s="1143">
        <v>1</v>
      </c>
      <c r="E28" s="75">
        <v>8000</v>
      </c>
      <c r="F28" s="75">
        <f t="shared" si="0"/>
        <v>96000</v>
      </c>
      <c r="G28" s="49">
        <v>1</v>
      </c>
      <c r="H28" s="75">
        <v>8000</v>
      </c>
      <c r="I28" s="75">
        <f t="shared" si="1"/>
        <v>96000</v>
      </c>
    </row>
    <row r="29" spans="2:11" x14ac:dyDescent="0.25">
      <c r="B29" s="3197" t="s">
        <v>632</v>
      </c>
      <c r="C29" s="3199"/>
      <c r="D29" s="1143">
        <v>1</v>
      </c>
      <c r="E29" s="254">
        <v>5500</v>
      </c>
      <c r="F29" s="75">
        <f t="shared" si="0"/>
        <v>66000</v>
      </c>
      <c r="G29" s="49">
        <v>1</v>
      </c>
      <c r="H29" s="254">
        <v>5500</v>
      </c>
      <c r="I29" s="75">
        <f t="shared" si="1"/>
        <v>66000</v>
      </c>
    </row>
    <row r="30" spans="2:11" x14ac:dyDescent="0.25">
      <c r="B30" s="3197" t="s">
        <v>635</v>
      </c>
      <c r="C30" s="3199"/>
      <c r="D30" s="1143">
        <v>1</v>
      </c>
      <c r="E30" s="254">
        <v>9000</v>
      </c>
      <c r="F30" s="75">
        <f t="shared" si="0"/>
        <v>108000</v>
      </c>
      <c r="G30" s="49">
        <v>1</v>
      </c>
      <c r="H30" s="254">
        <v>9000</v>
      </c>
      <c r="I30" s="75">
        <f t="shared" si="1"/>
        <v>108000</v>
      </c>
    </row>
    <row r="31" spans="2:11" x14ac:dyDescent="0.25">
      <c r="B31" s="3197" t="s">
        <v>1902</v>
      </c>
      <c r="C31" s="3199"/>
      <c r="D31" s="1143">
        <v>2</v>
      </c>
      <c r="E31" s="254">
        <v>15500</v>
      </c>
      <c r="F31" s="75">
        <f>E31*12</f>
        <v>186000</v>
      </c>
      <c r="G31" s="49">
        <v>2</v>
      </c>
      <c r="H31" s="254">
        <v>15500</v>
      </c>
      <c r="I31" s="75">
        <f>H31*12</f>
        <v>186000</v>
      </c>
    </row>
    <row r="32" spans="2:11" x14ac:dyDescent="0.25">
      <c r="B32" s="3197" t="s">
        <v>1901</v>
      </c>
      <c r="C32" s="3199"/>
      <c r="D32" s="1143">
        <v>3</v>
      </c>
      <c r="E32" s="254">
        <v>10548</v>
      </c>
      <c r="F32" s="75">
        <f t="shared" si="0"/>
        <v>126576</v>
      </c>
      <c r="G32" s="49">
        <v>3</v>
      </c>
      <c r="H32" s="254">
        <v>10548</v>
      </c>
      <c r="I32" s="75">
        <f t="shared" si="1"/>
        <v>126576</v>
      </c>
    </row>
    <row r="33" spans="2:10" s="1246" customFormat="1" x14ac:dyDescent="0.25">
      <c r="B33" s="3197" t="s">
        <v>2151</v>
      </c>
      <c r="C33" s="3199"/>
      <c r="D33" s="1856">
        <v>1</v>
      </c>
      <c r="E33" s="254">
        <v>3174</v>
      </c>
      <c r="F33" s="75">
        <f t="shared" si="0"/>
        <v>38088</v>
      </c>
      <c r="G33" s="1856">
        <v>1</v>
      </c>
      <c r="H33" s="254">
        <v>3174</v>
      </c>
      <c r="I33" s="75">
        <f t="shared" si="1"/>
        <v>38088</v>
      </c>
    </row>
    <row r="34" spans="2:10" x14ac:dyDescent="0.25">
      <c r="B34" s="3197" t="s">
        <v>634</v>
      </c>
      <c r="C34" s="3199"/>
      <c r="D34" s="1143">
        <v>1</v>
      </c>
      <c r="E34" s="377">
        <v>10000</v>
      </c>
      <c r="F34" s="75">
        <f t="shared" si="0"/>
        <v>120000</v>
      </c>
      <c r="G34" s="49">
        <v>1</v>
      </c>
      <c r="H34" s="377">
        <v>10000</v>
      </c>
      <c r="I34" s="75">
        <f t="shared" si="1"/>
        <v>120000</v>
      </c>
    </row>
    <row r="35" spans="2:10" x14ac:dyDescent="0.25">
      <c r="B35" s="3197" t="s">
        <v>636</v>
      </c>
      <c r="C35" s="3199"/>
      <c r="D35" s="1143">
        <v>1</v>
      </c>
      <c r="E35" s="254">
        <v>9000</v>
      </c>
      <c r="F35" s="75">
        <f>(E35*12)</f>
        <v>108000</v>
      </c>
      <c r="G35" s="49">
        <v>1</v>
      </c>
      <c r="H35" s="254">
        <v>9000</v>
      </c>
      <c r="I35" s="75">
        <f>(H35*12)</f>
        <v>108000</v>
      </c>
    </row>
    <row r="36" spans="2:10" x14ac:dyDescent="0.25">
      <c r="B36" s="3197" t="s">
        <v>1900</v>
      </c>
      <c r="C36" s="3199"/>
      <c r="D36" s="1143">
        <v>4</v>
      </c>
      <c r="E36" s="254">
        <v>27064</v>
      </c>
      <c r="F36" s="75">
        <f>E36*12</f>
        <v>324768</v>
      </c>
      <c r="G36" s="49">
        <v>4</v>
      </c>
      <c r="H36" s="254">
        <v>27064</v>
      </c>
      <c r="I36" s="75">
        <f>H36*12</f>
        <v>324768</v>
      </c>
    </row>
    <row r="37" spans="2:10" s="1246" customFormat="1" x14ac:dyDescent="0.25">
      <c r="B37" s="3197" t="s">
        <v>2150</v>
      </c>
      <c r="C37" s="3199"/>
      <c r="D37" s="1856">
        <v>2</v>
      </c>
      <c r="E37" s="254">
        <v>8200</v>
      </c>
      <c r="F37" s="75">
        <f>E37*12</f>
        <v>98400</v>
      </c>
      <c r="G37" s="1856">
        <v>2</v>
      </c>
      <c r="H37" s="254">
        <v>8200</v>
      </c>
      <c r="I37" s="75">
        <f>H37*12</f>
        <v>98400</v>
      </c>
    </row>
    <row r="38" spans="2:10" x14ac:dyDescent="0.25">
      <c r="B38" s="3197" t="s">
        <v>2149</v>
      </c>
      <c r="C38" s="3199"/>
      <c r="D38" s="1143">
        <v>1</v>
      </c>
      <c r="E38" s="254">
        <v>8530</v>
      </c>
      <c r="F38" s="75">
        <f>E38*12</f>
        <v>102360</v>
      </c>
      <c r="G38" s="49">
        <v>1</v>
      </c>
      <c r="H38" s="254">
        <v>8530</v>
      </c>
      <c r="I38" s="75">
        <f>H38*12</f>
        <v>102360</v>
      </c>
    </row>
    <row r="39" spans="2:10" s="1246" customFormat="1" x14ac:dyDescent="0.25">
      <c r="B39" s="3197" t="s">
        <v>2144</v>
      </c>
      <c r="C39" s="3199"/>
      <c r="D39" s="1856">
        <v>1</v>
      </c>
      <c r="E39" s="254">
        <v>4800</v>
      </c>
      <c r="F39" s="75">
        <f>E39*12</f>
        <v>57600</v>
      </c>
      <c r="G39" s="1856">
        <v>1</v>
      </c>
      <c r="H39" s="254">
        <v>4800</v>
      </c>
      <c r="I39" s="75">
        <f>H39*12</f>
        <v>57600</v>
      </c>
    </row>
    <row r="40" spans="2:10" s="1246" customFormat="1" x14ac:dyDescent="0.25">
      <c r="B40" s="3197" t="s">
        <v>2147</v>
      </c>
      <c r="C40" s="3199"/>
      <c r="D40" s="1856">
        <v>1</v>
      </c>
      <c r="E40" s="254">
        <v>3174</v>
      </c>
      <c r="F40" s="75">
        <f>E40*12</f>
        <v>38088</v>
      </c>
      <c r="G40" s="1856">
        <v>1</v>
      </c>
      <c r="H40" s="254">
        <v>3174</v>
      </c>
      <c r="I40" s="75">
        <f>H40*12</f>
        <v>38088</v>
      </c>
    </row>
    <row r="41" spans="2:10" x14ac:dyDescent="0.25">
      <c r="B41" s="3197" t="s">
        <v>570</v>
      </c>
      <c r="C41" s="3199"/>
      <c r="D41" s="1143">
        <v>2</v>
      </c>
      <c r="E41" s="254">
        <v>18000</v>
      </c>
      <c r="F41" s="75">
        <f t="shared" ref="F41:F47" si="2">(E41*12)</f>
        <v>216000</v>
      </c>
      <c r="G41" s="49">
        <v>2</v>
      </c>
      <c r="H41" s="254">
        <v>18000</v>
      </c>
      <c r="I41" s="75">
        <f t="shared" ref="I41:I47" si="3">(H41*12)</f>
        <v>216000</v>
      </c>
    </row>
    <row r="42" spans="2:10" x14ac:dyDescent="0.25">
      <c r="B42" s="3197" t="s">
        <v>1899</v>
      </c>
      <c r="C42" s="3199"/>
      <c r="D42" s="1143">
        <v>1</v>
      </c>
      <c r="E42" s="254">
        <v>4200</v>
      </c>
      <c r="F42" s="75">
        <f t="shared" si="2"/>
        <v>50400</v>
      </c>
      <c r="G42" s="49">
        <v>1</v>
      </c>
      <c r="H42" s="254">
        <v>4200</v>
      </c>
      <c r="I42" s="75">
        <f t="shared" si="3"/>
        <v>50400</v>
      </c>
    </row>
    <row r="43" spans="2:10" x14ac:dyDescent="0.25">
      <c r="B43" s="3197" t="s">
        <v>2140</v>
      </c>
      <c r="C43" s="3199"/>
      <c r="D43" s="1853">
        <v>1</v>
      </c>
      <c r="E43" s="75">
        <v>3174</v>
      </c>
      <c r="F43" s="75">
        <f t="shared" si="2"/>
        <v>38088</v>
      </c>
      <c r="G43" s="1856">
        <v>1</v>
      </c>
      <c r="H43" s="254">
        <v>3174</v>
      </c>
      <c r="I43" s="75">
        <f t="shared" si="3"/>
        <v>38088</v>
      </c>
    </row>
    <row r="44" spans="2:10" s="1246" customFormat="1" x14ac:dyDescent="0.25">
      <c r="B44" s="3197" t="s">
        <v>2145</v>
      </c>
      <c r="C44" s="3199"/>
      <c r="D44" s="1856">
        <v>1</v>
      </c>
      <c r="E44" s="254">
        <v>3700</v>
      </c>
      <c r="F44" s="75">
        <f t="shared" si="2"/>
        <v>44400</v>
      </c>
      <c r="G44" s="1856">
        <v>1</v>
      </c>
      <c r="H44" s="254">
        <v>3700</v>
      </c>
      <c r="I44" s="138">
        <f t="shared" si="3"/>
        <v>44400</v>
      </c>
      <c r="J44" s="1288"/>
    </row>
    <row r="45" spans="2:10" s="1246" customFormat="1" x14ac:dyDescent="0.25">
      <c r="B45" s="3197" t="s">
        <v>2143</v>
      </c>
      <c r="C45" s="3199"/>
      <c r="D45" s="1853">
        <v>1</v>
      </c>
      <c r="E45" s="75">
        <v>8000</v>
      </c>
      <c r="F45" s="75">
        <f t="shared" si="2"/>
        <v>96000</v>
      </c>
      <c r="G45" s="1856">
        <v>1</v>
      </c>
      <c r="H45" s="254">
        <v>8000</v>
      </c>
      <c r="I45" s="138">
        <f t="shared" si="3"/>
        <v>96000</v>
      </c>
      <c r="J45" s="1288"/>
    </row>
    <row r="46" spans="2:10" s="1246" customFormat="1" x14ac:dyDescent="0.25">
      <c r="B46" s="3197" t="s">
        <v>2146</v>
      </c>
      <c r="C46" s="3199"/>
      <c r="D46" s="1853">
        <v>1</v>
      </c>
      <c r="E46" s="75">
        <v>3000</v>
      </c>
      <c r="F46" s="75">
        <f t="shared" si="2"/>
        <v>36000</v>
      </c>
      <c r="G46" s="1856">
        <v>1</v>
      </c>
      <c r="H46" s="254">
        <v>3000</v>
      </c>
      <c r="I46" s="138">
        <f t="shared" si="3"/>
        <v>36000</v>
      </c>
      <c r="J46" s="1288"/>
    </row>
    <row r="47" spans="2:10" x14ac:dyDescent="0.25">
      <c r="B47" s="3231" t="s">
        <v>2141</v>
      </c>
      <c r="C47" s="3233"/>
      <c r="D47" s="1853">
        <v>1</v>
      </c>
      <c r="E47" s="75">
        <v>3174</v>
      </c>
      <c r="F47" s="75">
        <f t="shared" si="2"/>
        <v>38088</v>
      </c>
      <c r="G47" s="49">
        <v>1</v>
      </c>
      <c r="H47" s="254">
        <v>3174</v>
      </c>
      <c r="I47" s="138">
        <f t="shared" si="3"/>
        <v>38088</v>
      </c>
      <c r="J47" s="1288"/>
    </row>
    <row r="48" spans="2:10" ht="15.75" thickBot="1" x14ac:dyDescent="0.3">
      <c r="B48" s="3228"/>
      <c r="C48" s="3230"/>
      <c r="D48" s="1649"/>
      <c r="E48" s="141"/>
      <c r="F48" s="7"/>
      <c r="G48" s="141"/>
      <c r="H48" s="257"/>
      <c r="I48" s="258"/>
    </row>
    <row r="49" spans="3:9" ht="15.75" thickBot="1" x14ac:dyDescent="0.3">
      <c r="C49" s="92" t="s">
        <v>99</v>
      </c>
      <c r="D49" s="1854">
        <f>SUM(D17:D48)</f>
        <v>93</v>
      </c>
      <c r="E49" s="115">
        <f>SUM(E17:E48)</f>
        <v>500499</v>
      </c>
      <c r="F49" s="242">
        <f>(F17+F18+F19+F20+F21+F22+F23+F24+F25+F26+F27+F28+F29+F30+F31+F32+F33+F34+F35+F36+F37+F38+F39+F40+F41+F42+F43+F44+F45+F46+F47)</f>
        <v>6005988</v>
      </c>
      <c r="G49" s="255"/>
      <c r="H49" s="242">
        <f>SUM(H17:H48)</f>
        <v>500499</v>
      </c>
      <c r="I49" s="115">
        <f>SUM(I17:I48)</f>
        <v>6005988</v>
      </c>
    </row>
    <row r="51" spans="3:9" x14ac:dyDescent="0.25">
      <c r="C51" s="4"/>
      <c r="D51" s="4"/>
      <c r="F51" s="4"/>
      <c r="H51" s="4"/>
    </row>
    <row r="52" spans="3:9" x14ac:dyDescent="0.25">
      <c r="C52" s="3447" t="s">
        <v>294</v>
      </c>
      <c r="D52" s="3447"/>
      <c r="F52" s="264" t="s">
        <v>271</v>
      </c>
      <c r="H52" s="264" t="s">
        <v>295</v>
      </c>
    </row>
    <row r="53" spans="3:9" x14ac:dyDescent="0.25">
      <c r="I53">
        <v>102</v>
      </c>
    </row>
    <row r="54" spans="3:9" x14ac:dyDescent="0.25">
      <c r="I54" s="336"/>
    </row>
  </sheetData>
  <mergeCells count="50">
    <mergeCell ref="B13:C13"/>
    <mergeCell ref="B43:C43"/>
    <mergeCell ref="B47:C47"/>
    <mergeCell ref="B48:C48"/>
    <mergeCell ref="B25:C25"/>
    <mergeCell ref="B45:C45"/>
    <mergeCell ref="B39:C39"/>
    <mergeCell ref="B44:C44"/>
    <mergeCell ref="B46:C46"/>
    <mergeCell ref="B40:C40"/>
    <mergeCell ref="B26:C26"/>
    <mergeCell ref="B37:C37"/>
    <mergeCell ref="B33:C33"/>
    <mergeCell ref="B19:C19"/>
    <mergeCell ref="B35:C35"/>
    <mergeCell ref="B36:C36"/>
    <mergeCell ref="B8:C8"/>
    <mergeCell ref="B9:C9"/>
    <mergeCell ref="B10:C10"/>
    <mergeCell ref="B11:C11"/>
    <mergeCell ref="B12:C12"/>
    <mergeCell ref="B38:C38"/>
    <mergeCell ref="B41:C41"/>
    <mergeCell ref="B42:C42"/>
    <mergeCell ref="B29:C29"/>
    <mergeCell ref="B30:C30"/>
    <mergeCell ref="B31:C31"/>
    <mergeCell ref="B32:C32"/>
    <mergeCell ref="B34:C34"/>
    <mergeCell ref="B22:C22"/>
    <mergeCell ref="B23:C23"/>
    <mergeCell ref="B24:C24"/>
    <mergeCell ref="B27:C27"/>
    <mergeCell ref="B28:C28"/>
    <mergeCell ref="H15:I15"/>
    <mergeCell ref="C52:D52"/>
    <mergeCell ref="B2:I2"/>
    <mergeCell ref="B3:I3"/>
    <mergeCell ref="B4:I4"/>
    <mergeCell ref="B5:I5"/>
    <mergeCell ref="B14:C16"/>
    <mergeCell ref="D14:F14"/>
    <mergeCell ref="G14:I14"/>
    <mergeCell ref="D15:D16"/>
    <mergeCell ref="E15:F15"/>
    <mergeCell ref="G15:G16"/>
    <mergeCell ref="B18:C18"/>
    <mergeCell ref="B17:C17"/>
    <mergeCell ref="B20:C20"/>
    <mergeCell ref="B21:C21"/>
  </mergeCells>
  <pageMargins left="0.23622047244094491" right="0.23622047244094491" top="0.74803149606299213" bottom="0.74803149606299213" header="0.31496062992125984" footer="0.31496062992125984"/>
  <pageSetup paperSize="5" scale="80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pageSetUpPr fitToPage="1"/>
  </sheetPr>
  <dimension ref="A1:Q37"/>
  <sheetViews>
    <sheetView workbookViewId="0">
      <selection activeCell="M24" sqref="M24"/>
    </sheetView>
  </sheetViews>
  <sheetFormatPr baseColWidth="10" defaultRowHeight="15" x14ac:dyDescent="0.25"/>
  <cols>
    <col min="1" max="1" width="7.28515625" style="1246" customWidth="1"/>
    <col min="2" max="2" width="4.85546875" bestFit="1" customWidth="1"/>
    <col min="3" max="3" width="8" customWidth="1"/>
    <col min="4" max="4" width="9.28515625" customWidth="1"/>
    <col min="5" max="5" width="7.42578125" customWidth="1"/>
    <col min="6" max="6" width="9" customWidth="1"/>
    <col min="8" max="8" width="35.28515625" customWidth="1"/>
    <col min="9" max="9" width="7.85546875" customWidth="1"/>
    <col min="10" max="12" width="6.5703125" customWidth="1"/>
    <col min="13" max="13" width="20.7109375" customWidth="1"/>
    <col min="14" max="15" width="6.5703125" customWidth="1"/>
    <col min="16" max="16" width="13.140625" bestFit="1" customWidth="1"/>
  </cols>
  <sheetData>
    <row r="1" spans="2:17" s="1246" customFormat="1" x14ac:dyDescent="0.25"/>
    <row r="2" spans="2:17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  <c r="J2" s="3483"/>
      <c r="K2" s="3483"/>
      <c r="L2" s="3483"/>
      <c r="M2" s="3483"/>
      <c r="N2" s="3483"/>
      <c r="O2" s="3483"/>
      <c r="P2" s="3483"/>
    </row>
    <row r="3" spans="2:17" x14ac:dyDescent="0.25">
      <c r="B3" s="3483" t="s">
        <v>0</v>
      </c>
      <c r="C3" s="3483"/>
      <c r="D3" s="3483"/>
      <c r="E3" s="3483"/>
      <c r="F3" s="3483"/>
      <c r="G3" s="3483"/>
      <c r="H3" s="3483"/>
      <c r="I3" s="3483"/>
      <c r="J3" s="3483"/>
      <c r="K3" s="3483"/>
      <c r="L3" s="3483"/>
      <c r="M3" s="3483"/>
      <c r="N3" s="3483"/>
      <c r="O3" s="3483"/>
      <c r="P3" s="3483"/>
    </row>
    <row r="4" spans="2:17" x14ac:dyDescent="0.25">
      <c r="B4" s="3483" t="s">
        <v>1988</v>
      </c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</row>
    <row r="5" spans="2:17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  <c r="J5" s="3483"/>
      <c r="K5" s="3483"/>
      <c r="L5" s="3483"/>
      <c r="M5" s="3483"/>
      <c r="N5" s="3483"/>
      <c r="O5" s="3483"/>
      <c r="P5" s="3483"/>
    </row>
    <row r="6" spans="2:17" x14ac:dyDescent="0.25">
      <c r="B6" s="3594" t="s">
        <v>297</v>
      </c>
      <c r="C6" s="3594"/>
      <c r="D6" s="1246"/>
      <c r="E6" s="1246"/>
      <c r="F6" s="1246"/>
      <c r="G6" s="1246"/>
      <c r="H6" s="1246"/>
      <c r="I6" s="1246"/>
      <c r="J6" s="1246"/>
      <c r="K6" s="1246"/>
      <c r="L6" s="1246"/>
      <c r="M6" s="1246"/>
      <c r="N6" s="1246"/>
      <c r="O6" s="1246"/>
      <c r="P6" s="1246"/>
    </row>
    <row r="7" spans="2:17" ht="15.75" thickBot="1" x14ac:dyDescent="0.3">
      <c r="B7" s="1293"/>
      <c r="C7" s="1293"/>
      <c r="D7" s="1293"/>
      <c r="E7" s="1246"/>
      <c r="F7" s="1246"/>
      <c r="G7" s="1246"/>
      <c r="H7" s="1293"/>
      <c r="I7" s="1246"/>
      <c r="J7" s="1293"/>
      <c r="K7" s="1246"/>
      <c r="L7" s="1293"/>
      <c r="M7" s="1246"/>
      <c r="N7" s="1246"/>
      <c r="O7" s="1293"/>
      <c r="P7" s="1293"/>
    </row>
    <row r="8" spans="2:17" ht="15.75" thickBot="1" x14ac:dyDescent="0.3">
      <c r="B8" s="1246"/>
      <c r="C8" s="3676" t="s">
        <v>4</v>
      </c>
      <c r="D8" s="3899"/>
      <c r="E8" s="1111">
        <v>7122</v>
      </c>
      <c r="F8" s="1757" t="s">
        <v>1874</v>
      </c>
      <c r="G8" s="184" t="s">
        <v>105</v>
      </c>
      <c r="H8" s="1266"/>
      <c r="I8" s="184"/>
      <c r="J8" s="466"/>
      <c r="K8" s="184"/>
      <c r="L8" s="466"/>
      <c r="M8" s="184"/>
      <c r="N8" s="1275"/>
      <c r="O8" s="1247"/>
      <c r="P8" s="1290"/>
    </row>
    <row r="9" spans="2:17" ht="15.75" thickBot="1" x14ac:dyDescent="0.3">
      <c r="B9" s="1275"/>
      <c r="C9" s="3517" t="s">
        <v>76</v>
      </c>
      <c r="D9" s="3518"/>
      <c r="E9" s="1286">
        <v>12</v>
      </c>
      <c r="F9" s="234"/>
      <c r="G9" s="1275" t="s">
        <v>1903</v>
      </c>
      <c r="H9" s="1275"/>
      <c r="I9" s="1275"/>
      <c r="J9" s="1293"/>
      <c r="K9" s="1320"/>
      <c r="L9" s="1293"/>
      <c r="M9" s="1275"/>
      <c r="N9" s="1320"/>
      <c r="O9" s="1320"/>
      <c r="P9" s="1290"/>
      <c r="Q9" s="1288"/>
    </row>
    <row r="10" spans="2:17" ht="15.75" thickBot="1" x14ac:dyDescent="0.3">
      <c r="B10" s="1275"/>
      <c r="C10" s="3517" t="s">
        <v>77</v>
      </c>
      <c r="D10" s="3518"/>
      <c r="E10" s="1286">
        <v>0</v>
      </c>
      <c r="F10" s="234"/>
      <c r="G10" s="3876" t="s">
        <v>2005</v>
      </c>
      <c r="H10" s="3876"/>
      <c r="I10" s="1320"/>
      <c r="J10" s="1247"/>
      <c r="K10" s="1247"/>
      <c r="L10" s="1247"/>
      <c r="M10" s="1320"/>
      <c r="N10" s="1293"/>
      <c r="O10" s="1320"/>
      <c r="P10" s="1290"/>
    </row>
    <row r="11" spans="2:17" ht="15.75" thickBot="1" x14ac:dyDescent="0.3">
      <c r="B11" s="1320"/>
      <c r="C11" s="3517" t="s">
        <v>78</v>
      </c>
      <c r="D11" s="3518"/>
      <c r="E11" s="1286">
        <v>0</v>
      </c>
      <c r="F11" s="234"/>
      <c r="G11" s="3882" t="s">
        <v>2005</v>
      </c>
      <c r="H11" s="3882"/>
      <c r="I11" s="1320"/>
      <c r="J11" s="1320"/>
      <c r="K11" s="1320"/>
      <c r="L11" s="1320"/>
      <c r="M11" s="1320"/>
      <c r="N11" s="1247"/>
      <c r="O11" s="1320"/>
      <c r="P11" s="1312"/>
    </row>
    <row r="12" spans="2:17" ht="15.75" thickBot="1" x14ac:dyDescent="0.3">
      <c r="B12" s="1246"/>
      <c r="C12" s="3511" t="s">
        <v>284</v>
      </c>
      <c r="D12" s="3716"/>
      <c r="E12" s="806">
        <v>5</v>
      </c>
      <c r="F12" s="234"/>
      <c r="G12" s="3876" t="s">
        <v>2005</v>
      </c>
      <c r="H12" s="3876"/>
      <c r="I12" s="1293"/>
      <c r="J12" s="1320"/>
      <c r="K12" s="1247"/>
      <c r="L12" s="1320"/>
      <c r="M12" s="1247"/>
      <c r="N12" s="1320"/>
      <c r="O12" s="1247"/>
      <c r="P12" s="1291"/>
    </row>
    <row r="13" spans="2:17" ht="15.75" thickBot="1" x14ac:dyDescent="0.3">
      <c r="B13" s="1320"/>
      <c r="C13" s="3010"/>
      <c r="D13" s="3010"/>
      <c r="E13" s="3010"/>
      <c r="F13" s="1246"/>
      <c r="G13" s="1246"/>
      <c r="H13" s="1320"/>
      <c r="I13" s="1246"/>
      <c r="J13" s="1293"/>
      <c r="K13" s="1320"/>
      <c r="L13" s="1246"/>
      <c r="M13" s="1320"/>
      <c r="N13" s="1320"/>
      <c r="O13" s="1320"/>
      <c r="P13" s="1312"/>
      <c r="Q13" s="1288"/>
    </row>
    <row r="14" spans="2:17" ht="15.75" thickBot="1" x14ac:dyDescent="0.3">
      <c r="B14" s="1320"/>
      <c r="C14" s="3010" t="s">
        <v>22</v>
      </c>
      <c r="D14" s="3011"/>
      <c r="E14" s="1301">
        <v>3202</v>
      </c>
      <c r="F14" s="1274" t="s">
        <v>1944</v>
      </c>
      <c r="G14" s="1320"/>
      <c r="H14" s="1266" t="s">
        <v>33</v>
      </c>
      <c r="I14" s="466"/>
      <c r="J14" s="1266"/>
      <c r="K14" s="466"/>
      <c r="L14" s="1320"/>
      <c r="M14" s="1247"/>
      <c r="N14" s="1320"/>
      <c r="O14" s="1320"/>
      <c r="P14" s="1312"/>
      <c r="Q14" s="1288"/>
    </row>
    <row r="15" spans="2:17" ht="15.75" thickBot="1" x14ac:dyDescent="0.3">
      <c r="B15" s="1246"/>
      <c r="C15" s="1246"/>
      <c r="D15" s="1246"/>
      <c r="E15" s="1246"/>
      <c r="F15" s="1320"/>
      <c r="G15" s="1246"/>
      <c r="H15" s="1320"/>
      <c r="I15" s="1246"/>
      <c r="J15" s="1320"/>
      <c r="K15" s="1320"/>
      <c r="L15" s="1246"/>
      <c r="M15" s="1320"/>
      <c r="N15" s="1320"/>
      <c r="O15" s="1246"/>
      <c r="P15" s="1295"/>
    </row>
    <row r="16" spans="2:17" ht="15.75" thickBot="1" x14ac:dyDescent="0.3">
      <c r="B16" s="3009" t="s">
        <v>107</v>
      </c>
      <c r="C16" s="3010"/>
      <c r="D16" s="3010"/>
      <c r="E16" s="3010"/>
      <c r="F16" s="3011"/>
      <c r="G16" s="3524" t="s">
        <v>302</v>
      </c>
      <c r="H16" s="3526"/>
      <c r="I16" s="3711" t="s">
        <v>22</v>
      </c>
      <c r="J16" s="3394" t="s">
        <v>7</v>
      </c>
      <c r="K16" s="3394" t="s">
        <v>678</v>
      </c>
      <c r="L16" s="3708" t="s">
        <v>14</v>
      </c>
      <c r="M16" s="3703" t="s">
        <v>129</v>
      </c>
      <c r="N16" s="3703" t="s">
        <v>130</v>
      </c>
      <c r="O16" s="3703" t="s">
        <v>303</v>
      </c>
      <c r="P16" s="3703" t="s">
        <v>1</v>
      </c>
    </row>
    <row r="17" spans="2:17" ht="15.75" thickBot="1" x14ac:dyDescent="0.3">
      <c r="B17" s="97" t="s">
        <v>671</v>
      </c>
      <c r="C17" s="100" t="s">
        <v>299</v>
      </c>
      <c r="D17" s="100" t="s">
        <v>300</v>
      </c>
      <c r="E17" s="100" t="s">
        <v>301</v>
      </c>
      <c r="F17" s="100" t="s">
        <v>6</v>
      </c>
      <c r="G17" s="3701"/>
      <c r="H17" s="3702"/>
      <c r="I17" s="3712"/>
      <c r="J17" s="3478"/>
      <c r="K17" s="3481"/>
      <c r="L17" s="3709"/>
      <c r="M17" s="3710"/>
      <c r="N17" s="3704"/>
      <c r="O17" s="3704"/>
      <c r="P17" s="3704"/>
    </row>
    <row r="18" spans="2:17" ht="15.75" thickBot="1" x14ac:dyDescent="0.3">
      <c r="B18" s="1317">
        <v>1</v>
      </c>
      <c r="C18" s="97">
        <v>1</v>
      </c>
      <c r="D18" s="97">
        <v>2</v>
      </c>
      <c r="E18" s="97">
        <v>3</v>
      </c>
      <c r="F18" s="97">
        <v>4</v>
      </c>
      <c r="G18" s="3717">
        <v>5</v>
      </c>
      <c r="H18" s="3718"/>
      <c r="I18" s="1523"/>
      <c r="J18" s="1524"/>
      <c r="K18" s="1524"/>
      <c r="L18" s="187">
        <v>6</v>
      </c>
      <c r="M18" s="187">
        <v>7</v>
      </c>
      <c r="N18" s="187">
        <v>8</v>
      </c>
      <c r="O18" s="187">
        <v>9</v>
      </c>
      <c r="P18" s="187">
        <v>10</v>
      </c>
    </row>
    <row r="19" spans="2:17" ht="15.75" thickBot="1" x14ac:dyDescent="0.3">
      <c r="B19" s="50">
        <v>2</v>
      </c>
      <c r="C19" s="50">
        <v>6</v>
      </c>
      <c r="D19" s="1848">
        <v>4</v>
      </c>
      <c r="E19" s="50"/>
      <c r="F19" s="1748"/>
      <c r="G19" s="3898"/>
      <c r="H19" s="3518"/>
      <c r="I19" s="1111"/>
      <c r="J19" s="1111"/>
      <c r="K19" s="1287"/>
      <c r="L19" s="70"/>
      <c r="M19" s="1286"/>
      <c r="N19" s="1111"/>
      <c r="O19" s="1111"/>
      <c r="P19" s="1111"/>
    </row>
    <row r="20" spans="2:17" ht="15.75" thickBot="1" x14ac:dyDescent="0.3">
      <c r="B20" s="1887">
        <v>2</v>
      </c>
      <c r="C20" s="1850">
        <v>6</v>
      </c>
      <c r="D20" s="1850">
        <v>4</v>
      </c>
      <c r="E20" s="1850"/>
      <c r="F20" s="1846"/>
      <c r="G20" s="3510" t="s">
        <v>989</v>
      </c>
      <c r="H20" s="3716"/>
      <c r="I20" s="1260"/>
      <c r="J20" s="556"/>
      <c r="K20" s="1310"/>
      <c r="L20" s="1310"/>
      <c r="M20" s="1286"/>
      <c r="N20" s="1310"/>
      <c r="O20" s="1310"/>
      <c r="P20" s="1286"/>
    </row>
    <row r="21" spans="2:17" ht="22.15" customHeight="1" x14ac:dyDescent="0.25">
      <c r="B21" s="1887">
        <v>2</v>
      </c>
      <c r="C21" s="1850">
        <v>6</v>
      </c>
      <c r="D21" s="1850">
        <v>4</v>
      </c>
      <c r="E21" s="1850">
        <v>1</v>
      </c>
      <c r="F21" s="1747"/>
      <c r="G21" s="3896" t="s">
        <v>2186</v>
      </c>
      <c r="H21" s="3897"/>
      <c r="I21" s="556"/>
      <c r="J21" s="556"/>
      <c r="K21" s="1123"/>
      <c r="L21" s="1123"/>
      <c r="M21" s="1286"/>
      <c r="N21" s="1123"/>
      <c r="O21" s="1123"/>
      <c r="P21" s="1667"/>
      <c r="Q21" s="1288"/>
    </row>
    <row r="22" spans="2:17" x14ac:dyDescent="0.25">
      <c r="B22" s="48">
        <v>2</v>
      </c>
      <c r="C22" s="1845">
        <v>6</v>
      </c>
      <c r="D22" s="1262">
        <v>5</v>
      </c>
      <c r="E22" s="1262"/>
      <c r="F22" s="1749"/>
      <c r="G22" s="3209" t="s">
        <v>1001</v>
      </c>
      <c r="H22" s="3210"/>
      <c r="I22" s="1286"/>
      <c r="J22" s="1286"/>
      <c r="K22" s="1257"/>
      <c r="L22" s="1143"/>
      <c r="M22" s="1286"/>
      <c r="N22" s="1286"/>
      <c r="O22" s="1286"/>
      <c r="P22" s="75"/>
    </row>
    <row r="23" spans="2:17" x14ac:dyDescent="0.25">
      <c r="B23" s="1851">
        <v>2</v>
      </c>
      <c r="C23" s="1847">
        <v>6</v>
      </c>
      <c r="D23" s="1850">
        <v>5</v>
      </c>
      <c r="E23" s="1850">
        <v>7</v>
      </c>
      <c r="F23" s="1751"/>
      <c r="G23" s="3197" t="s">
        <v>751</v>
      </c>
      <c r="H23" s="3199"/>
      <c r="I23" s="1286"/>
      <c r="J23" s="1286"/>
      <c r="K23" s="1257"/>
      <c r="L23" s="1143"/>
      <c r="M23" s="1286"/>
      <c r="N23" s="1286"/>
      <c r="O23" s="1286"/>
      <c r="P23" s="75">
        <v>1500000</v>
      </c>
    </row>
    <row r="24" spans="2:17" x14ac:dyDescent="0.25">
      <c r="B24" s="1750"/>
      <c r="C24" s="1847"/>
      <c r="D24" s="1747"/>
      <c r="E24" s="1747"/>
      <c r="F24" s="1751"/>
      <c r="G24" s="1279"/>
      <c r="H24" s="1257"/>
      <c r="I24" s="1286"/>
      <c r="J24" s="1286"/>
      <c r="K24" s="1257"/>
      <c r="L24" s="1286"/>
      <c r="M24" s="1286"/>
      <c r="N24" s="1286"/>
      <c r="O24" s="1286"/>
      <c r="P24" s="1286"/>
    </row>
    <row r="25" spans="2:17" x14ac:dyDescent="0.25">
      <c r="B25" s="1286"/>
      <c r="C25" s="1258"/>
      <c r="D25" s="1253"/>
      <c r="E25" s="1253"/>
      <c r="F25" s="1294"/>
      <c r="G25" s="1279"/>
      <c r="H25" s="1257"/>
      <c r="I25" s="1286"/>
      <c r="J25" s="1286"/>
      <c r="K25" s="1257"/>
      <c r="L25" s="1286"/>
      <c r="M25" s="1286"/>
      <c r="N25" s="1286"/>
      <c r="O25" s="1286"/>
      <c r="P25" s="1286"/>
    </row>
    <row r="26" spans="2:17" x14ac:dyDescent="0.25">
      <c r="B26" s="1286"/>
      <c r="C26" s="1258"/>
      <c r="D26" s="1253"/>
      <c r="E26" s="1253"/>
      <c r="F26" s="1294"/>
      <c r="G26" s="1279"/>
      <c r="H26" s="1257"/>
      <c r="I26" s="1286"/>
      <c r="J26" s="1286"/>
      <c r="K26" s="1257"/>
      <c r="L26" s="1286"/>
      <c r="M26" s="1286"/>
      <c r="N26" s="1286"/>
      <c r="O26" s="1286"/>
      <c r="P26" s="1286"/>
    </row>
    <row r="27" spans="2:17" x14ac:dyDescent="0.25">
      <c r="B27" s="1286"/>
      <c r="C27" s="1258"/>
      <c r="D27" s="1253"/>
      <c r="E27" s="1253"/>
      <c r="F27" s="1294"/>
      <c r="G27" s="1279"/>
      <c r="H27" s="1257"/>
      <c r="I27" s="1286"/>
      <c r="J27" s="1286"/>
      <c r="K27" s="1257"/>
      <c r="L27" s="1286"/>
      <c r="M27" s="1286"/>
      <c r="N27" s="1286"/>
      <c r="O27" s="1286"/>
      <c r="P27" s="1286"/>
    </row>
    <row r="28" spans="2:17" x14ac:dyDescent="0.25">
      <c r="B28" s="1286"/>
      <c r="C28" s="1258"/>
      <c r="D28" s="1253"/>
      <c r="E28" s="1253"/>
      <c r="F28" s="1294"/>
      <c r="G28" s="1279"/>
      <c r="H28" s="1257"/>
      <c r="I28" s="1286"/>
      <c r="J28" s="1286"/>
      <c r="K28" s="1257"/>
      <c r="L28" s="1286"/>
      <c r="M28" s="1286"/>
      <c r="N28" s="1286"/>
      <c r="O28" s="1286"/>
      <c r="P28" s="1286"/>
    </row>
    <row r="29" spans="2:17" x14ac:dyDescent="0.25">
      <c r="B29" s="1286"/>
      <c r="C29" s="1258"/>
      <c r="D29" s="1253"/>
      <c r="E29" s="1253"/>
      <c r="F29" s="1294"/>
      <c r="G29" s="1279"/>
      <c r="H29" s="1257"/>
      <c r="I29" s="1286"/>
      <c r="J29" s="1286"/>
      <c r="K29" s="1257"/>
      <c r="L29" s="1286"/>
      <c r="M29" s="1286"/>
      <c r="N29" s="1286"/>
      <c r="O29" s="1286"/>
      <c r="P29" s="1286"/>
    </row>
    <row r="30" spans="2:17" x14ac:dyDescent="0.25">
      <c r="B30" s="1286"/>
      <c r="C30" s="1258"/>
      <c r="D30" s="1253"/>
      <c r="E30" s="1253"/>
      <c r="F30" s="1294"/>
      <c r="G30" s="1279"/>
      <c r="H30" s="1257"/>
      <c r="I30" s="1286"/>
      <c r="J30" s="1286"/>
      <c r="K30" s="1257"/>
      <c r="L30" s="1286"/>
      <c r="M30" s="1286"/>
      <c r="N30" s="1286"/>
      <c r="O30" s="1286"/>
      <c r="P30" s="1286"/>
    </row>
    <row r="31" spans="2:17" ht="15.75" thickBot="1" x14ac:dyDescent="0.3">
      <c r="B31" s="1286"/>
      <c r="C31" s="1258"/>
      <c r="D31" s="1253"/>
      <c r="E31" s="1253"/>
      <c r="F31" s="1294"/>
      <c r="G31" s="1279"/>
      <c r="H31" s="1257"/>
      <c r="I31" s="1286"/>
      <c r="J31" s="806"/>
      <c r="K31" s="1257"/>
      <c r="L31" s="1286"/>
      <c r="M31" s="1286"/>
      <c r="N31" s="1286"/>
      <c r="O31" s="1286"/>
      <c r="P31" s="1286"/>
    </row>
    <row r="32" spans="2:17" ht="15.75" thickBot="1" x14ac:dyDescent="0.3">
      <c r="B32" s="806"/>
      <c r="C32" s="463"/>
      <c r="D32" s="106"/>
      <c r="E32" s="106"/>
      <c r="F32" s="107"/>
      <c r="G32" s="1292"/>
      <c r="H32" s="1293"/>
      <c r="I32" s="806"/>
      <c r="J32" s="172"/>
      <c r="K32" s="1293"/>
      <c r="L32" s="172"/>
      <c r="M32" s="806"/>
      <c r="N32" s="806"/>
      <c r="O32" s="806"/>
      <c r="P32" s="1310"/>
    </row>
    <row r="33" spans="2:16" ht="15.75" thickBot="1" x14ac:dyDescent="0.3">
      <c r="B33" s="1246"/>
      <c r="C33" s="1246"/>
      <c r="D33" s="1246"/>
      <c r="E33" s="1246"/>
      <c r="F33" s="1246"/>
      <c r="G33" s="1246"/>
      <c r="H33" s="1246"/>
      <c r="I33" s="1246"/>
      <c r="J33" s="1246"/>
      <c r="K33" s="1246"/>
      <c r="L33" s="1246"/>
      <c r="M33" s="1246"/>
      <c r="N33" s="1246"/>
      <c r="O33" s="92" t="s">
        <v>99</v>
      </c>
      <c r="P33" s="1308">
        <f>SUM(P21:P32)</f>
        <v>1500000</v>
      </c>
    </row>
    <row r="34" spans="2:16" x14ac:dyDescent="0.25">
      <c r="B34" s="1246"/>
      <c r="C34" s="1246"/>
      <c r="D34" s="1250"/>
      <c r="E34" s="1250"/>
      <c r="F34" s="1250"/>
      <c r="G34" s="1246"/>
      <c r="H34" s="1250"/>
      <c r="I34" s="1250"/>
      <c r="J34" s="1250"/>
      <c r="K34" s="1250"/>
      <c r="L34" s="1250"/>
      <c r="M34" s="1246"/>
      <c r="N34" s="1250"/>
      <c r="O34" s="1250"/>
      <c r="P34" s="1246"/>
    </row>
    <row r="35" spans="2:16" x14ac:dyDescent="0.25">
      <c r="B35" s="1246"/>
      <c r="C35" s="1246"/>
      <c r="D35" s="3447" t="s">
        <v>294</v>
      </c>
      <c r="E35" s="3447"/>
      <c r="F35" s="3447"/>
      <c r="G35" s="1246"/>
      <c r="H35" s="3447" t="s">
        <v>304</v>
      </c>
      <c r="I35" s="3447"/>
      <c r="J35" s="3447"/>
      <c r="K35" s="3447"/>
      <c r="L35" s="3447"/>
      <c r="M35" s="1246"/>
      <c r="N35" s="3447" t="s">
        <v>305</v>
      </c>
      <c r="O35" s="3447"/>
      <c r="P35" s="1246"/>
    </row>
    <row r="36" spans="2:16" x14ac:dyDescent="0.25">
      <c r="B36" s="1246"/>
      <c r="C36" s="1246"/>
      <c r="D36" s="1246"/>
      <c r="E36" s="1246"/>
      <c r="F36" s="1246"/>
      <c r="G36" s="1246"/>
      <c r="H36" s="1246"/>
      <c r="I36" s="1246"/>
      <c r="J36" s="1246"/>
      <c r="K36" s="1246"/>
      <c r="L36" s="1246"/>
      <c r="M36" s="1246"/>
      <c r="N36" s="1246"/>
      <c r="O36" s="1246"/>
      <c r="P36" s="1246"/>
    </row>
    <row r="37" spans="2:16" x14ac:dyDescent="0.25">
      <c r="B37" s="1246"/>
      <c r="C37" s="1246"/>
      <c r="D37" s="1246"/>
      <c r="E37" s="1246"/>
      <c r="F37" s="1246"/>
      <c r="G37" s="1246"/>
      <c r="H37" s="1246"/>
      <c r="I37" s="1246"/>
      <c r="J37" s="1246"/>
      <c r="K37" s="1246"/>
      <c r="L37" s="1246"/>
      <c r="M37" s="1246"/>
      <c r="N37" s="1246"/>
      <c r="O37" s="1246"/>
      <c r="P37" s="1246">
        <v>103</v>
      </c>
    </row>
  </sheetData>
  <mergeCells count="34">
    <mergeCell ref="C14:D14"/>
    <mergeCell ref="B2:P2"/>
    <mergeCell ref="B3:P3"/>
    <mergeCell ref="B4:P4"/>
    <mergeCell ref="B5:P5"/>
    <mergeCell ref="B6:C6"/>
    <mergeCell ref="C8:D8"/>
    <mergeCell ref="C9:D9"/>
    <mergeCell ref="C10:D10"/>
    <mergeCell ref="C11:D11"/>
    <mergeCell ref="C12:D12"/>
    <mergeCell ref="C13:E13"/>
    <mergeCell ref="G10:H10"/>
    <mergeCell ref="D35:F35"/>
    <mergeCell ref="H35:L35"/>
    <mergeCell ref="N35:O35"/>
    <mergeCell ref="B16:F16"/>
    <mergeCell ref="G16:H17"/>
    <mergeCell ref="I16:I17"/>
    <mergeCell ref="J16:J17"/>
    <mergeCell ref="K16:K17"/>
    <mergeCell ref="L16:L17"/>
    <mergeCell ref="M16:M17"/>
    <mergeCell ref="N16:N17"/>
    <mergeCell ref="O16:O17"/>
    <mergeCell ref="G21:H21"/>
    <mergeCell ref="G22:H22"/>
    <mergeCell ref="G23:H23"/>
    <mergeCell ref="G19:H19"/>
    <mergeCell ref="G20:H20"/>
    <mergeCell ref="G11:H11"/>
    <mergeCell ref="G12:H12"/>
    <mergeCell ref="P16:P17"/>
    <mergeCell ref="G18:H18"/>
  </mergeCells>
  <pageMargins left="0.70866141732283472" right="0.70866141732283472" top="0.74803149606299213" bottom="0.74803149606299213" header="0.31496062992125984" footer="0.31496062992125984"/>
  <pageSetup paperSize="5" scale="89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pageSetUpPr fitToPage="1"/>
  </sheetPr>
  <dimension ref="A1:J39"/>
  <sheetViews>
    <sheetView topLeftCell="A4" workbookViewId="0">
      <selection activeCell="K19" sqref="K19"/>
    </sheetView>
  </sheetViews>
  <sheetFormatPr baseColWidth="10" defaultRowHeight="15" x14ac:dyDescent="0.25"/>
  <cols>
    <col min="1" max="1" width="5.7109375" style="1246" customWidth="1"/>
    <col min="3" max="3" width="7.7109375" customWidth="1"/>
    <col min="4" max="4" width="5.5703125" customWidth="1"/>
    <col min="5" max="5" width="11.5703125" customWidth="1"/>
    <col min="6" max="6" width="13.5703125" customWidth="1"/>
    <col min="7" max="7" width="9.140625" customWidth="1"/>
    <col min="8" max="8" width="15.28515625" customWidth="1"/>
    <col min="9" max="9" width="15.140625" customWidth="1"/>
  </cols>
  <sheetData>
    <row r="1" spans="1:10" s="1246" customFormat="1" x14ac:dyDescent="0.25"/>
    <row r="2" spans="1:10" x14ac:dyDescent="0.25">
      <c r="B2" s="3483" t="s">
        <v>74</v>
      </c>
      <c r="C2" s="3483"/>
      <c r="D2" s="3483"/>
      <c r="E2" s="3483"/>
      <c r="F2" s="3483"/>
      <c r="G2" s="3483"/>
      <c r="H2" s="3483"/>
      <c r="I2" s="3483"/>
    </row>
    <row r="3" spans="1:10" x14ac:dyDescent="0.25">
      <c r="B3" s="3483" t="s">
        <v>0</v>
      </c>
      <c r="C3" s="3483"/>
      <c r="D3" s="3483"/>
      <c r="E3" s="3483"/>
      <c r="F3" s="3483"/>
      <c r="G3" s="3483"/>
      <c r="H3" s="3483"/>
      <c r="I3" s="3483"/>
    </row>
    <row r="4" spans="1:10" x14ac:dyDescent="0.25">
      <c r="B4" s="3483" t="s">
        <v>1801</v>
      </c>
      <c r="C4" s="3483"/>
      <c r="D4" s="3483"/>
      <c r="E4" s="3483"/>
      <c r="F4" s="3483"/>
      <c r="G4" s="3483"/>
      <c r="H4" s="3483"/>
      <c r="I4" s="3483"/>
    </row>
    <row r="5" spans="1:10" x14ac:dyDescent="0.25">
      <c r="B5" s="3483" t="s">
        <v>2459</v>
      </c>
      <c r="C5" s="3483"/>
      <c r="D5" s="3483"/>
      <c r="E5" s="3483"/>
      <c r="F5" s="3483"/>
      <c r="G5" s="3483"/>
      <c r="H5" s="3483"/>
      <c r="I5" s="3483"/>
    </row>
    <row r="6" spans="1:10" x14ac:dyDescent="0.25">
      <c r="B6" s="171" t="s">
        <v>283</v>
      </c>
    </row>
    <row r="7" spans="1:10" ht="15.75" thickBot="1" x14ac:dyDescent="0.3">
      <c r="B7" s="1293"/>
      <c r="C7" s="1293"/>
    </row>
    <row r="8" spans="1:10" ht="15.75" thickBot="1" x14ac:dyDescent="0.3">
      <c r="A8" s="1291"/>
      <c r="B8" s="3510" t="s">
        <v>4</v>
      </c>
      <c r="C8" s="3716"/>
      <c r="D8" s="46">
        <v>7122</v>
      </c>
      <c r="E8" s="97" t="s">
        <v>1874</v>
      </c>
      <c r="F8" s="465" t="s">
        <v>105</v>
      </c>
      <c r="G8" s="184"/>
      <c r="H8" s="184"/>
      <c r="I8" s="467"/>
    </row>
    <row r="9" spans="1:10" ht="15.75" thickBot="1" x14ac:dyDescent="0.3">
      <c r="B9" s="3510" t="s">
        <v>76</v>
      </c>
      <c r="C9" s="3716"/>
      <c r="D9" s="47">
        <v>12</v>
      </c>
      <c r="F9" s="1247" t="s">
        <v>420</v>
      </c>
      <c r="G9" s="1320"/>
      <c r="H9" s="1275"/>
      <c r="I9" s="1293"/>
      <c r="J9" s="1288"/>
    </row>
    <row r="10" spans="1:10" ht="15.75" thickBot="1" x14ac:dyDescent="0.3">
      <c r="B10" s="3510" t="s">
        <v>77</v>
      </c>
      <c r="C10" s="3716"/>
      <c r="D10" s="47">
        <v>0</v>
      </c>
      <c r="E10" s="234"/>
      <c r="F10" s="1320" t="s">
        <v>1904</v>
      </c>
      <c r="G10" s="1320"/>
      <c r="H10" s="1320"/>
      <c r="I10" s="1247"/>
      <c r="J10" s="1288"/>
    </row>
    <row r="11" spans="1:10" ht="15.75" thickBot="1" x14ac:dyDescent="0.3">
      <c r="B11" s="3510" t="s">
        <v>78</v>
      </c>
      <c r="C11" s="3716"/>
      <c r="D11" s="47">
        <v>0</v>
      </c>
      <c r="E11" s="234"/>
      <c r="F11" s="1293" t="s">
        <v>414</v>
      </c>
      <c r="G11" s="1247"/>
      <c r="H11" s="1320"/>
      <c r="I11" s="1320"/>
      <c r="J11" s="1288"/>
    </row>
    <row r="12" spans="1:10" ht="15.75" thickBot="1" x14ac:dyDescent="0.3">
      <c r="B12" s="3510" t="s">
        <v>284</v>
      </c>
      <c r="C12" s="3716"/>
      <c r="D12" s="56">
        <v>5</v>
      </c>
      <c r="F12" s="1247" t="s">
        <v>414</v>
      </c>
      <c r="G12" s="1275"/>
      <c r="H12" s="1247"/>
      <c r="I12" s="1312"/>
    </row>
    <row r="13" spans="1:10" ht="15.75" thickBot="1" x14ac:dyDescent="0.3">
      <c r="B13" s="3510" t="s">
        <v>1944</v>
      </c>
      <c r="C13" s="3716"/>
      <c r="D13" s="1355"/>
      <c r="E13" s="234"/>
      <c r="F13" s="1320" t="s">
        <v>414</v>
      </c>
      <c r="G13" s="1320"/>
      <c r="H13" s="1320"/>
      <c r="I13" s="1247"/>
      <c r="J13" s="1288"/>
    </row>
    <row r="14" spans="1:10" ht="15.75" thickBot="1" x14ac:dyDescent="0.3">
      <c r="B14" s="3510" t="s">
        <v>22</v>
      </c>
      <c r="C14" s="3716"/>
      <c r="D14" s="98">
        <v>2102</v>
      </c>
      <c r="E14" s="92" t="s">
        <v>296</v>
      </c>
      <c r="F14" s="92"/>
      <c r="G14" s="1301">
        <v>211101</v>
      </c>
      <c r="H14" s="234"/>
      <c r="I14" s="1312"/>
    </row>
    <row r="15" spans="1:10" ht="15.75" thickBot="1" x14ac:dyDescent="0.3">
      <c r="B15" s="3524" t="s">
        <v>287</v>
      </c>
      <c r="C15" s="3526"/>
      <c r="D15" s="3009" t="s">
        <v>188</v>
      </c>
      <c r="E15" s="3010"/>
      <c r="F15" s="3011"/>
      <c r="G15" s="3009" t="s">
        <v>290</v>
      </c>
      <c r="H15" s="3010"/>
      <c r="I15" s="3011"/>
    </row>
    <row r="16" spans="1:10" ht="15.75" thickBot="1" x14ac:dyDescent="0.3">
      <c r="B16" s="3701"/>
      <c r="C16" s="3702"/>
      <c r="D16" s="3246" t="s">
        <v>2138</v>
      </c>
      <c r="E16" s="3009" t="s">
        <v>288</v>
      </c>
      <c r="F16" s="3011"/>
      <c r="G16" s="3703" t="s">
        <v>86</v>
      </c>
      <c r="H16" s="3009" t="s">
        <v>291</v>
      </c>
      <c r="I16" s="3011"/>
    </row>
    <row r="17" spans="2:9" ht="15.75" thickBot="1" x14ac:dyDescent="0.3">
      <c r="B17" s="3701"/>
      <c r="C17" s="3702"/>
      <c r="D17" s="3200"/>
      <c r="E17" s="100" t="s">
        <v>92</v>
      </c>
      <c r="F17" s="100" t="s">
        <v>289</v>
      </c>
      <c r="G17" s="3704"/>
      <c r="H17" s="100" t="s">
        <v>87</v>
      </c>
      <c r="I17" s="101" t="s">
        <v>188</v>
      </c>
    </row>
    <row r="18" spans="2:9" ht="15.75" thickBot="1" x14ac:dyDescent="0.3">
      <c r="B18" s="3551" t="s">
        <v>2509</v>
      </c>
      <c r="C18" s="3386"/>
      <c r="D18" s="256">
        <v>1</v>
      </c>
      <c r="E18" s="82">
        <v>22000</v>
      </c>
      <c r="F18" s="82">
        <f>E18*12</f>
        <v>264000</v>
      </c>
      <c r="G18" s="256">
        <v>1</v>
      </c>
      <c r="H18" s="82">
        <v>22000</v>
      </c>
      <c r="I18" s="82">
        <v>264000</v>
      </c>
    </row>
    <row r="19" spans="2:9" s="1246" customFormat="1" ht="15.75" thickBot="1" x14ac:dyDescent="0.3">
      <c r="B19" s="3875" t="s">
        <v>2415</v>
      </c>
      <c r="C19" s="3877"/>
      <c r="D19" s="259">
        <v>1</v>
      </c>
      <c r="E19" s="469">
        <v>20000</v>
      </c>
      <c r="F19" s="82">
        <f>(E19*12)</f>
        <v>240000</v>
      </c>
      <c r="G19" s="259">
        <v>1</v>
      </c>
      <c r="H19" s="469">
        <v>20000</v>
      </c>
      <c r="I19" s="82">
        <v>240000</v>
      </c>
    </row>
    <row r="20" spans="2:9" ht="15.75" thickBot="1" x14ac:dyDescent="0.3">
      <c r="B20" s="3551" t="s">
        <v>2137</v>
      </c>
      <c r="C20" s="3386"/>
      <c r="D20" s="58">
        <v>1</v>
      </c>
      <c r="E20" s="75">
        <v>11000</v>
      </c>
      <c r="F20" s="82">
        <f>E20*12</f>
        <v>132000</v>
      </c>
      <c r="G20" s="58">
        <v>1</v>
      </c>
      <c r="H20" s="75">
        <v>11000</v>
      </c>
      <c r="I20" s="82">
        <v>132000</v>
      </c>
    </row>
    <row r="21" spans="2:9" x14ac:dyDescent="0.25">
      <c r="B21" s="3551" t="s">
        <v>628</v>
      </c>
      <c r="C21" s="3386"/>
      <c r="D21" s="58">
        <v>1</v>
      </c>
      <c r="E21" s="75">
        <v>18000</v>
      </c>
      <c r="F21" s="82">
        <f>E21*12</f>
        <v>216000</v>
      </c>
      <c r="G21" s="58">
        <v>1</v>
      </c>
      <c r="H21" s="75">
        <v>18000</v>
      </c>
      <c r="I21" s="82">
        <v>216000</v>
      </c>
    </row>
    <row r="22" spans="2:9" x14ac:dyDescent="0.25">
      <c r="B22" s="3228" t="s">
        <v>655</v>
      </c>
      <c r="C22" s="3230"/>
      <c r="D22" s="58">
        <v>3</v>
      </c>
      <c r="E22" s="75">
        <v>15000</v>
      </c>
      <c r="F22" s="254">
        <f>(E22*12)</f>
        <v>180000</v>
      </c>
      <c r="G22" s="58">
        <v>3</v>
      </c>
      <c r="H22" s="75">
        <v>15000</v>
      </c>
      <c r="I22" s="75">
        <f>(H22*12)</f>
        <v>180000</v>
      </c>
    </row>
    <row r="23" spans="2:9" x14ac:dyDescent="0.25">
      <c r="B23" s="3228"/>
      <c r="C23" s="3230"/>
      <c r="D23" s="58"/>
      <c r="E23" s="75"/>
      <c r="F23" s="254"/>
      <c r="G23" s="58"/>
      <c r="H23" s="75"/>
      <c r="I23" s="75"/>
    </row>
    <row r="24" spans="2:9" x14ac:dyDescent="0.25">
      <c r="B24" s="3228"/>
      <c r="C24" s="3230"/>
      <c r="D24" s="58"/>
      <c r="E24" s="75"/>
      <c r="F24" s="254"/>
      <c r="G24" s="49"/>
      <c r="H24" s="75"/>
      <c r="I24" s="75"/>
    </row>
    <row r="25" spans="2:9" x14ac:dyDescent="0.25">
      <c r="B25" s="3228"/>
      <c r="C25" s="3230"/>
      <c r="D25" s="36"/>
      <c r="E25" s="47"/>
      <c r="F25" s="10"/>
      <c r="G25" s="47"/>
      <c r="H25" s="10"/>
      <c r="I25" s="47"/>
    </row>
    <row r="26" spans="2:9" x14ac:dyDescent="0.25">
      <c r="B26" s="3228"/>
      <c r="C26" s="3230"/>
      <c r="D26" s="36"/>
      <c r="E26" s="47"/>
      <c r="F26" s="10"/>
      <c r="G26" s="47"/>
      <c r="H26" s="10"/>
      <c r="I26" s="47"/>
    </row>
    <row r="27" spans="2:9" x14ac:dyDescent="0.25">
      <c r="B27" s="3228"/>
      <c r="C27" s="3230"/>
      <c r="D27" s="36"/>
      <c r="E27" s="47"/>
      <c r="F27" s="10"/>
      <c r="G27" s="47"/>
      <c r="H27" s="10"/>
      <c r="I27" s="47"/>
    </row>
    <row r="28" spans="2:9" x14ac:dyDescent="0.25">
      <c r="B28" s="3228"/>
      <c r="C28" s="3230"/>
      <c r="D28" s="36"/>
      <c r="E28" s="47"/>
      <c r="F28" s="10"/>
      <c r="G28" s="47"/>
      <c r="H28" s="10"/>
      <c r="I28" s="47"/>
    </row>
    <row r="29" spans="2:9" x14ac:dyDescent="0.25">
      <c r="B29" s="3228"/>
      <c r="C29" s="3230"/>
      <c r="D29" s="36"/>
      <c r="E29" s="47"/>
      <c r="F29" s="10"/>
      <c r="G29" s="47"/>
      <c r="H29" s="10"/>
      <c r="I29" s="47"/>
    </row>
    <row r="30" spans="2:9" x14ac:dyDescent="0.25">
      <c r="B30" s="3228"/>
      <c r="C30" s="3230"/>
      <c r="D30" s="36"/>
      <c r="E30" s="47"/>
      <c r="F30" s="10"/>
      <c r="G30" s="47"/>
      <c r="H30" s="10"/>
      <c r="I30" s="47"/>
    </row>
    <row r="31" spans="2:9" x14ac:dyDescent="0.25">
      <c r="B31" s="3228"/>
      <c r="C31" s="3230"/>
      <c r="D31" s="36"/>
      <c r="E31" s="47"/>
      <c r="F31" s="10"/>
      <c r="G31" s="47"/>
      <c r="H31" s="10"/>
      <c r="I31" s="47"/>
    </row>
    <row r="32" spans="2:9" x14ac:dyDescent="0.25">
      <c r="B32" s="3228"/>
      <c r="C32" s="3230"/>
      <c r="D32" s="36"/>
      <c r="E32" s="47"/>
      <c r="F32" s="10"/>
      <c r="G32" s="47"/>
      <c r="H32" s="10"/>
      <c r="I32" s="47"/>
    </row>
    <row r="33" spans="2:9" ht="15.75" thickBot="1" x14ac:dyDescent="0.3">
      <c r="B33" s="3228"/>
      <c r="C33" s="3230"/>
      <c r="D33" s="36"/>
      <c r="E33" s="47"/>
      <c r="F33" s="10"/>
      <c r="G33" s="47"/>
      <c r="H33" s="10"/>
      <c r="I33" s="56"/>
    </row>
    <row r="34" spans="2:9" ht="15.75" thickBot="1" x14ac:dyDescent="0.3">
      <c r="B34" s="3275"/>
      <c r="C34" s="3277"/>
      <c r="D34" s="139"/>
      <c r="E34" s="141"/>
      <c r="F34" s="7"/>
      <c r="G34" s="141"/>
      <c r="H34" s="257"/>
      <c r="I34" s="258"/>
    </row>
    <row r="35" spans="2:9" ht="15.75" thickBot="1" x14ac:dyDescent="0.3">
      <c r="C35" s="92" t="s">
        <v>99</v>
      </c>
      <c r="D35" s="234"/>
      <c r="E35" s="115">
        <f>SUM(E18:E34)</f>
        <v>86000</v>
      </c>
      <c r="F35" s="242">
        <f>SUM(F18:F34)</f>
        <v>1032000</v>
      </c>
      <c r="G35" s="255"/>
      <c r="H35" s="242">
        <f>SUM(H18:H34)</f>
        <v>86000</v>
      </c>
      <c r="I35" s="115">
        <f>SUM(I18:I34)</f>
        <v>1032000</v>
      </c>
    </row>
    <row r="37" spans="2:9" x14ac:dyDescent="0.25">
      <c r="C37" s="4"/>
      <c r="D37" s="4"/>
      <c r="F37" s="4"/>
      <c r="H37" s="4"/>
    </row>
    <row r="38" spans="2:9" x14ac:dyDescent="0.25">
      <c r="C38" s="3447" t="s">
        <v>294</v>
      </c>
      <c r="D38" s="3447"/>
      <c r="F38" s="264" t="s">
        <v>271</v>
      </c>
      <c r="H38" s="264" t="s">
        <v>295</v>
      </c>
    </row>
    <row r="39" spans="2:9" x14ac:dyDescent="0.25">
      <c r="I39">
        <v>104</v>
      </c>
    </row>
  </sheetData>
  <mergeCells count="36">
    <mergeCell ref="B30:C30"/>
    <mergeCell ref="B31:C31"/>
    <mergeCell ref="B32:C32"/>
    <mergeCell ref="B33:C33"/>
    <mergeCell ref="B34:C34"/>
    <mergeCell ref="B25:C25"/>
    <mergeCell ref="B26:C26"/>
    <mergeCell ref="B27:C27"/>
    <mergeCell ref="B28:C28"/>
    <mergeCell ref="B29:C29"/>
    <mergeCell ref="B14:C14"/>
    <mergeCell ref="B22:C22"/>
    <mergeCell ref="B23:C23"/>
    <mergeCell ref="B24:C24"/>
    <mergeCell ref="B19:C19"/>
    <mergeCell ref="B9:C9"/>
    <mergeCell ref="B10:C10"/>
    <mergeCell ref="B11:C11"/>
    <mergeCell ref="B12:C12"/>
    <mergeCell ref="B13:C13"/>
    <mergeCell ref="H16:I16"/>
    <mergeCell ref="C38:D38"/>
    <mergeCell ref="B2:I2"/>
    <mergeCell ref="B3:I3"/>
    <mergeCell ref="B4:I4"/>
    <mergeCell ref="B5:I5"/>
    <mergeCell ref="B15:C17"/>
    <mergeCell ref="D15:F15"/>
    <mergeCell ref="G15:I15"/>
    <mergeCell ref="D16:D17"/>
    <mergeCell ref="E16:F16"/>
    <mergeCell ref="G16:G17"/>
    <mergeCell ref="B18:C18"/>
    <mergeCell ref="B20:C20"/>
    <mergeCell ref="B21:C21"/>
    <mergeCell ref="B8:C8"/>
  </mergeCells>
  <pageMargins left="0.25" right="0.25" top="0.75" bottom="0.75" header="0.3" footer="0.3"/>
  <pageSetup paperSize="5" fitToWidth="0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:J33"/>
  <sheetViews>
    <sheetView workbookViewId="0">
      <selection activeCell="K28" sqref="K28"/>
    </sheetView>
  </sheetViews>
  <sheetFormatPr baseColWidth="10" defaultRowHeight="15" x14ac:dyDescent="0.25"/>
  <cols>
    <col min="1" max="1" width="4.42578125" style="1246" customWidth="1"/>
    <col min="6" max="6" width="10" customWidth="1"/>
    <col min="7" max="7" width="13.7109375" customWidth="1"/>
    <col min="8" max="8" width="16.7109375" customWidth="1"/>
    <col min="9" max="9" width="16" customWidth="1"/>
  </cols>
  <sheetData>
    <row r="1" spans="2:10" x14ac:dyDescent="0.25">
      <c r="B1" s="231" t="s">
        <v>256</v>
      </c>
      <c r="C1" s="3483" t="s">
        <v>74</v>
      </c>
      <c r="D1" s="3483"/>
      <c r="E1" s="3483"/>
      <c r="F1" s="3483"/>
      <c r="G1" s="3483"/>
      <c r="H1" s="3483"/>
      <c r="I1" s="3483"/>
      <c r="J1" s="1"/>
    </row>
    <row r="2" spans="2:10" x14ac:dyDescent="0.25">
      <c r="C2" s="3483" t="s">
        <v>0</v>
      </c>
      <c r="D2" s="3483"/>
      <c r="E2" s="3483"/>
      <c r="F2" s="3483"/>
      <c r="G2" s="3483"/>
      <c r="H2" s="3483"/>
      <c r="I2" s="3483"/>
      <c r="J2" s="1"/>
    </row>
    <row r="3" spans="2:10" x14ac:dyDescent="0.25">
      <c r="C3" s="3483" t="s">
        <v>1989</v>
      </c>
      <c r="D3" s="3483"/>
      <c r="E3" s="3483"/>
      <c r="F3" s="3483"/>
      <c r="G3" s="3483"/>
      <c r="H3" s="3483"/>
      <c r="I3" s="3483"/>
      <c r="J3" s="1"/>
    </row>
    <row r="4" spans="2:10" x14ac:dyDescent="0.25">
      <c r="C4" s="3483" t="s">
        <v>2458</v>
      </c>
      <c r="D4" s="3483"/>
      <c r="E4" s="3483"/>
      <c r="F4" s="3483"/>
      <c r="G4" s="3483"/>
      <c r="H4" s="3483"/>
      <c r="I4" s="3483"/>
      <c r="J4" s="1"/>
    </row>
    <row r="5" spans="2:10" ht="15.75" thickBot="1" x14ac:dyDescent="0.3">
      <c r="C5" s="92"/>
    </row>
    <row r="6" spans="2:10" ht="15.75" thickBot="1" x14ac:dyDescent="0.3">
      <c r="B6" s="467" t="s">
        <v>365</v>
      </c>
      <c r="C6" s="232">
        <v>7122</v>
      </c>
      <c r="D6" s="3009" t="s">
        <v>1815</v>
      </c>
      <c r="E6" s="3010"/>
      <c r="F6" s="466" t="s">
        <v>367</v>
      </c>
      <c r="G6" s="466"/>
      <c r="H6" s="184"/>
      <c r="I6" s="466"/>
      <c r="J6" s="1288"/>
    </row>
    <row r="7" spans="2:10" ht="15.75" thickBot="1" x14ac:dyDescent="0.3">
      <c r="B7" s="466" t="s">
        <v>368</v>
      </c>
      <c r="C7" s="467"/>
      <c r="D7" s="466" t="s">
        <v>404</v>
      </c>
      <c r="E7" s="1266"/>
      <c r="F7" s="467"/>
      <c r="G7" s="18"/>
      <c r="H7" s="72"/>
      <c r="I7" s="4"/>
      <c r="J7" s="1288"/>
    </row>
    <row r="8" spans="2:10" ht="15.75" thickBot="1" x14ac:dyDescent="0.3">
      <c r="B8" s="92" t="s">
        <v>76</v>
      </c>
      <c r="C8" s="232">
        <v>12</v>
      </c>
      <c r="E8" s="465" t="s">
        <v>369</v>
      </c>
      <c r="F8" s="1775"/>
      <c r="G8" s="16" t="s">
        <v>424</v>
      </c>
      <c r="H8" s="92"/>
      <c r="I8" s="10"/>
      <c r="J8" s="1288"/>
    </row>
    <row r="9" spans="2:10" ht="15.75" thickBot="1" x14ac:dyDescent="0.3">
      <c r="B9" s="1313" t="s">
        <v>45</v>
      </c>
      <c r="C9" s="467"/>
      <c r="D9" s="95">
        <v>421101</v>
      </c>
      <c r="E9" s="178" t="s">
        <v>369</v>
      </c>
      <c r="F9" s="1313"/>
      <c r="G9" s="148" t="s">
        <v>414</v>
      </c>
      <c r="H9" s="1284"/>
      <c r="I9" s="1285"/>
      <c r="J9" s="1288"/>
    </row>
    <row r="10" spans="2:10" ht="15.75" thickBot="1" x14ac:dyDescent="0.3">
      <c r="I10" s="1295"/>
    </row>
    <row r="11" spans="2:10" ht="15.75" thickBot="1" x14ac:dyDescent="0.3">
      <c r="B11" s="3522" t="s">
        <v>265</v>
      </c>
      <c r="C11" s="3524" t="s">
        <v>266</v>
      </c>
      <c r="D11" s="3525"/>
      <c r="E11" s="3525"/>
      <c r="F11" s="3526"/>
      <c r="G11" s="3009" t="s">
        <v>267</v>
      </c>
      <c r="H11" s="3010"/>
      <c r="I11" s="3011"/>
    </row>
    <row r="12" spans="2:10" ht="30.75" thickBot="1" x14ac:dyDescent="0.3">
      <c r="B12" s="3523"/>
      <c r="C12" s="3701"/>
      <c r="D12" s="3071"/>
      <c r="E12" s="3071"/>
      <c r="F12" s="3702"/>
      <c r="G12" s="266" t="s">
        <v>194</v>
      </c>
      <c r="H12" s="265" t="s">
        <v>370</v>
      </c>
      <c r="I12" s="265" t="s">
        <v>2086</v>
      </c>
    </row>
    <row r="13" spans="2:10" ht="15.75" thickBot="1" x14ac:dyDescent="0.3">
      <c r="B13" s="3912">
        <v>1</v>
      </c>
      <c r="C13" s="3881" t="s">
        <v>1905</v>
      </c>
      <c r="D13" s="3882"/>
      <c r="E13" s="3882"/>
      <c r="F13" s="3883"/>
      <c r="G13" s="1655"/>
      <c r="H13" s="3914">
        <v>70000</v>
      </c>
      <c r="I13" s="3916">
        <v>70000</v>
      </c>
    </row>
    <row r="14" spans="2:10" ht="15.75" thickBot="1" x14ac:dyDescent="0.3">
      <c r="B14" s="3913"/>
      <c r="C14" s="3881" t="s">
        <v>1816</v>
      </c>
      <c r="D14" s="3882"/>
      <c r="E14" s="3882"/>
      <c r="F14" s="3883"/>
      <c r="G14" s="1654"/>
      <c r="H14" s="3915"/>
      <c r="I14" s="3917"/>
    </row>
    <row r="15" spans="2:10" ht="15.75" thickBot="1" x14ac:dyDescent="0.3">
      <c r="B15" s="3903">
        <v>2</v>
      </c>
      <c r="C15" s="3881" t="s">
        <v>1906</v>
      </c>
      <c r="D15" s="3882"/>
      <c r="E15" s="3882"/>
      <c r="F15" s="3883"/>
      <c r="G15" s="1649"/>
      <c r="H15" s="3905">
        <v>1000000</v>
      </c>
      <c r="I15" s="3905">
        <v>1000000</v>
      </c>
      <c r="J15" s="1247"/>
    </row>
    <row r="16" spans="2:10" x14ac:dyDescent="0.25">
      <c r="B16" s="3904"/>
      <c r="C16" s="3881" t="s">
        <v>1816</v>
      </c>
      <c r="D16" s="3882"/>
      <c r="E16" s="3882"/>
      <c r="F16" s="3883"/>
      <c r="G16" s="1653"/>
      <c r="H16" s="3906"/>
      <c r="I16" s="3906"/>
      <c r="J16" s="1247"/>
    </row>
    <row r="17" spans="2:10" x14ac:dyDescent="0.25">
      <c r="B17" s="3907"/>
      <c r="C17" s="3762"/>
      <c r="D17" s="3763"/>
      <c r="E17" s="3763"/>
      <c r="F17" s="3764"/>
      <c r="G17" s="1649"/>
      <c r="H17" s="3909"/>
      <c r="I17" s="1679"/>
      <c r="J17" s="1247"/>
    </row>
    <row r="18" spans="2:10" x14ac:dyDescent="0.25">
      <c r="B18" s="3908"/>
      <c r="C18" s="1653"/>
      <c r="D18" s="28"/>
      <c r="E18" s="28"/>
      <c r="F18" s="28"/>
      <c r="G18" s="1653"/>
      <c r="H18" s="3910"/>
      <c r="I18" s="1679"/>
      <c r="J18" s="1247"/>
    </row>
    <row r="19" spans="2:10" x14ac:dyDescent="0.25">
      <c r="B19" s="3903"/>
      <c r="C19" s="173"/>
      <c r="D19" s="173"/>
      <c r="E19" s="173"/>
      <c r="F19" s="173"/>
      <c r="G19" s="1649"/>
      <c r="H19" s="3909"/>
      <c r="I19" s="3911"/>
      <c r="J19" s="1247"/>
    </row>
    <row r="20" spans="2:10" x14ac:dyDescent="0.25">
      <c r="B20" s="3904"/>
      <c r="C20" s="28"/>
      <c r="D20" s="28"/>
      <c r="E20" s="28"/>
      <c r="F20" s="1651"/>
      <c r="G20" s="28"/>
      <c r="H20" s="3910"/>
      <c r="I20" s="3911"/>
    </row>
    <row r="21" spans="2:10" x14ac:dyDescent="0.25">
      <c r="B21" s="1649"/>
      <c r="C21" s="1649"/>
      <c r="D21" s="173"/>
      <c r="E21" s="173"/>
      <c r="F21" s="173"/>
      <c r="G21" s="1649"/>
      <c r="H21" s="1744"/>
      <c r="I21" s="407"/>
    </row>
    <row r="22" spans="2:10" x14ac:dyDescent="0.25">
      <c r="B22" s="1653"/>
      <c r="C22" s="1653"/>
      <c r="D22" s="28"/>
      <c r="E22" s="28"/>
      <c r="F22" s="28"/>
      <c r="G22" s="1653"/>
      <c r="H22" s="1653"/>
      <c r="I22" s="1679"/>
      <c r="J22" s="1247"/>
    </row>
    <row r="23" spans="2:10" x14ac:dyDescent="0.25">
      <c r="B23" s="1286"/>
      <c r="C23" s="1288"/>
      <c r="D23" s="1247"/>
      <c r="E23" s="1247"/>
      <c r="F23" s="1291"/>
      <c r="G23" s="1286"/>
      <c r="H23" s="1279"/>
      <c r="I23" s="1286"/>
    </row>
    <row r="24" spans="2:10" x14ac:dyDescent="0.25">
      <c r="B24" s="1286"/>
      <c r="C24" s="1279"/>
      <c r="D24" s="1257"/>
      <c r="E24" s="1257"/>
      <c r="F24" s="1278"/>
      <c r="G24" s="1286"/>
      <c r="H24" s="1279"/>
      <c r="I24" s="1286"/>
    </row>
    <row r="25" spans="2:10" x14ac:dyDescent="0.25">
      <c r="B25" s="1286"/>
      <c r="C25" s="1288"/>
      <c r="D25" s="1247"/>
      <c r="E25" s="1247"/>
      <c r="F25" s="1291"/>
      <c r="G25" s="1286"/>
      <c r="H25" s="1279"/>
      <c r="I25" s="1286"/>
    </row>
    <row r="26" spans="2:10" x14ac:dyDescent="0.25">
      <c r="B26" s="1286"/>
      <c r="C26" s="1279"/>
      <c r="D26" s="1257"/>
      <c r="E26" s="1257"/>
      <c r="F26" s="1278"/>
      <c r="G26" s="1286"/>
      <c r="H26" s="1279"/>
      <c r="I26" s="1286"/>
    </row>
    <row r="27" spans="2:10" x14ac:dyDescent="0.25">
      <c r="B27" s="1286"/>
      <c r="C27" s="1288"/>
      <c r="D27" s="1247"/>
      <c r="E27" s="1247"/>
      <c r="F27" s="1291"/>
      <c r="G27" s="1286"/>
      <c r="H27" s="1286"/>
      <c r="I27" s="1278"/>
    </row>
    <row r="28" spans="2:10" ht="15.75" thickBot="1" x14ac:dyDescent="0.3">
      <c r="B28" s="806"/>
      <c r="C28" s="1283"/>
      <c r="D28" s="1284"/>
      <c r="E28" s="1284"/>
      <c r="F28" s="1285"/>
      <c r="G28" s="806"/>
      <c r="H28" s="1283"/>
      <c r="I28" s="806"/>
    </row>
    <row r="29" spans="2:10" ht="15.75" thickBot="1" x14ac:dyDescent="0.3">
      <c r="B29" s="3900" t="s">
        <v>99</v>
      </c>
      <c r="C29" s="3901"/>
      <c r="D29" s="3901"/>
      <c r="E29" s="3901"/>
      <c r="F29" s="3902"/>
      <c r="G29" s="172"/>
      <c r="H29" s="238">
        <f>SUM(H13:H28)</f>
        <v>1070000</v>
      </c>
      <c r="I29" s="337">
        <f>SUM(I13:I28)</f>
        <v>1070000</v>
      </c>
    </row>
    <row r="30" spans="2:10" x14ac:dyDescent="0.25">
      <c r="B30" s="2"/>
    </row>
    <row r="31" spans="2:10" x14ac:dyDescent="0.25">
      <c r="C31" s="4"/>
      <c r="D31" s="4"/>
      <c r="F31" s="4"/>
      <c r="H31" s="4"/>
    </row>
    <row r="32" spans="2:10" x14ac:dyDescent="0.25">
      <c r="C32" s="3447" t="s">
        <v>371</v>
      </c>
      <c r="D32" s="3447"/>
      <c r="F32" s="264" t="s">
        <v>372</v>
      </c>
      <c r="H32" s="264" t="s">
        <v>373</v>
      </c>
    </row>
    <row r="33" spans="9:9" x14ac:dyDescent="0.25">
      <c r="I33">
        <v>105</v>
      </c>
    </row>
  </sheetData>
  <mergeCells count="26">
    <mergeCell ref="C1:I1"/>
    <mergeCell ref="C2:I2"/>
    <mergeCell ref="C3:I3"/>
    <mergeCell ref="C4:I4"/>
    <mergeCell ref="B11:B12"/>
    <mergeCell ref="C11:F12"/>
    <mergeCell ref="G11:I11"/>
    <mergeCell ref="D6:E6"/>
    <mergeCell ref="B13:B14"/>
    <mergeCell ref="H13:H14"/>
    <mergeCell ref="I13:I14"/>
    <mergeCell ref="C13:F13"/>
    <mergeCell ref="C14:F14"/>
    <mergeCell ref="B29:F29"/>
    <mergeCell ref="C32:D32"/>
    <mergeCell ref="B15:B16"/>
    <mergeCell ref="I15:I16"/>
    <mergeCell ref="B17:B18"/>
    <mergeCell ref="H17:H18"/>
    <mergeCell ref="B19:B20"/>
    <mergeCell ref="H19:H20"/>
    <mergeCell ref="I19:I20"/>
    <mergeCell ref="H15:H16"/>
    <mergeCell ref="C15:F15"/>
    <mergeCell ref="C16:F16"/>
    <mergeCell ref="C17:F17"/>
  </mergeCells>
  <pageMargins left="1.299212598425197" right="0.70866141732283472" top="0.57999999999999996" bottom="0.74803149606299213" header="0.31496062992125984" footer="0.31496062992125984"/>
  <pageSetup paperSize="5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rgb="FFFF0000"/>
  </sheetPr>
  <dimension ref="A1:AQ55"/>
  <sheetViews>
    <sheetView zoomScale="73" zoomScaleNormal="73" workbookViewId="0">
      <selection activeCell="E39" sqref="E39"/>
    </sheetView>
  </sheetViews>
  <sheetFormatPr baseColWidth="10" defaultRowHeight="15" x14ac:dyDescent="0.25"/>
  <cols>
    <col min="1" max="1" width="10.28515625" style="1246" customWidth="1"/>
    <col min="2" max="2" width="7.28515625" customWidth="1"/>
    <col min="3" max="3" width="8.5703125" customWidth="1"/>
    <col min="4" max="4" width="5" customWidth="1"/>
    <col min="5" max="5" width="6.28515625" customWidth="1"/>
    <col min="6" max="6" width="6.7109375" customWidth="1"/>
    <col min="7" max="7" width="7.28515625" customWidth="1"/>
    <col min="8" max="8" width="4.42578125" customWidth="1"/>
    <col min="9" max="9" width="5.5703125" customWidth="1"/>
    <col min="10" max="10" width="5.85546875" customWidth="1"/>
    <col min="11" max="11" width="5.42578125" customWidth="1"/>
    <col min="12" max="12" width="6.140625" customWidth="1"/>
    <col min="13" max="14" width="7" customWidth="1"/>
    <col min="18" max="18" width="15.42578125" customWidth="1"/>
    <col min="19" max="19" width="12" customWidth="1"/>
    <col min="20" max="20" width="10.85546875" customWidth="1"/>
    <col min="21" max="21" width="11" customWidth="1"/>
    <col min="22" max="22" width="12.7109375" customWidth="1"/>
    <col min="23" max="23" width="16.140625" customWidth="1"/>
    <col min="24" max="24" width="16.7109375" customWidth="1"/>
    <col min="25" max="25" width="16.42578125" customWidth="1"/>
  </cols>
  <sheetData>
    <row r="1" spans="2:25" s="1246" customFormat="1" ht="15.75" thickBot="1" x14ac:dyDescent="0.3"/>
    <row r="2" spans="2:25" x14ac:dyDescent="0.25">
      <c r="B2" s="3102" t="s">
        <v>17</v>
      </c>
      <c r="C2" s="3036"/>
      <c r="D2" s="3036"/>
      <c r="E2" s="3036"/>
      <c r="F2" s="3036"/>
      <c r="G2" s="3036"/>
      <c r="H2" s="3036"/>
      <c r="I2" s="3036"/>
      <c r="J2" s="3036"/>
      <c r="K2" s="3036"/>
      <c r="L2" s="3036"/>
      <c r="M2" s="3036"/>
      <c r="N2" s="3036"/>
      <c r="O2" s="3036"/>
      <c r="P2" s="3036"/>
      <c r="Q2" s="3036"/>
      <c r="R2" s="3036"/>
      <c r="S2" s="3036"/>
      <c r="T2" s="3036"/>
      <c r="U2" s="3036"/>
      <c r="V2" s="3036"/>
      <c r="W2" s="3036"/>
      <c r="X2" s="3036"/>
      <c r="Y2" s="3037"/>
    </row>
    <row r="3" spans="2:25" x14ac:dyDescent="0.25">
      <c r="B3" s="3220" t="s">
        <v>1849</v>
      </c>
      <c r="C3" s="3221"/>
      <c r="D3" s="3221"/>
      <c r="E3" s="3221"/>
      <c r="F3" s="3221"/>
      <c r="G3" s="3221"/>
      <c r="H3" s="3221"/>
      <c r="I3" s="3221"/>
      <c r="J3" s="3221"/>
      <c r="K3" s="3221"/>
      <c r="L3" s="3221"/>
      <c r="M3" s="3221"/>
      <c r="N3" s="3221"/>
      <c r="O3" s="3221"/>
      <c r="P3" s="3221"/>
      <c r="Q3" s="3221"/>
      <c r="R3" s="3221"/>
      <c r="S3" s="3221"/>
      <c r="T3" s="3221"/>
      <c r="U3" s="3221"/>
      <c r="V3" s="3221"/>
      <c r="W3" s="3221"/>
      <c r="X3" s="3221"/>
      <c r="Y3" s="3222"/>
    </row>
    <row r="4" spans="2:25" x14ac:dyDescent="0.25">
      <c r="B4" s="2999" t="s">
        <v>18</v>
      </c>
      <c r="C4" s="3000"/>
      <c r="D4" s="3000"/>
      <c r="E4" s="3000"/>
      <c r="F4" s="3000"/>
      <c r="G4" s="3000"/>
      <c r="H4" s="3000"/>
      <c r="I4" s="3000"/>
      <c r="J4" s="3000"/>
      <c r="K4" s="3000"/>
      <c r="L4" s="3000"/>
      <c r="M4" s="3000"/>
      <c r="N4" s="3000"/>
      <c r="O4" s="3000"/>
      <c r="P4" s="3000"/>
      <c r="Q4" s="3000"/>
      <c r="R4" s="3000"/>
      <c r="S4" s="3000"/>
      <c r="T4" s="3000"/>
      <c r="U4" s="3000"/>
      <c r="V4" s="3000"/>
      <c r="W4" s="3000"/>
      <c r="X4" s="3000"/>
      <c r="Y4" s="3001"/>
    </row>
    <row r="5" spans="2:25" ht="15.75" thickBot="1" x14ac:dyDescent="0.3">
      <c r="B5" s="3121" t="s">
        <v>3</v>
      </c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3"/>
    </row>
    <row r="6" spans="2:25" x14ac:dyDescent="0.25">
      <c r="B6" s="60"/>
      <c r="C6" s="3036" t="s">
        <v>1014</v>
      </c>
      <c r="D6" s="3036"/>
      <c r="E6" s="3036"/>
      <c r="F6" s="3036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036" t="s">
        <v>2454</v>
      </c>
      <c r="W6" s="3036"/>
      <c r="X6" s="3036"/>
      <c r="Y6" s="61"/>
    </row>
    <row r="7" spans="2:25" x14ac:dyDescent="0.25">
      <c r="B7" s="55"/>
      <c r="C7" s="2"/>
      <c r="D7" s="2"/>
      <c r="E7" s="2"/>
      <c r="F7" s="2"/>
      <c r="G7" s="805" t="s">
        <v>1713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6" t="s">
        <v>19</v>
      </c>
      <c r="X7" s="18"/>
      <c r="Y7" s="62"/>
    </row>
    <row r="8" spans="2:25" x14ac:dyDescent="0.25">
      <c r="B8" s="3038" t="s">
        <v>784</v>
      </c>
      <c r="C8" s="3039"/>
      <c r="D8" s="3039"/>
      <c r="E8" s="3039"/>
      <c r="F8" s="3039"/>
      <c r="G8" s="3039"/>
      <c r="H8" s="3039"/>
      <c r="I8" s="3039"/>
      <c r="J8" s="3039"/>
      <c r="K8" s="3039"/>
      <c r="L8" s="3039"/>
      <c r="M8" s="3039"/>
      <c r="N8" s="3039"/>
      <c r="O8" s="3039"/>
      <c r="P8" s="3039"/>
      <c r="Q8" s="3039"/>
      <c r="R8" s="3039"/>
      <c r="S8" s="3039"/>
      <c r="T8" s="3039"/>
      <c r="U8" s="3039"/>
      <c r="V8" s="3039"/>
      <c r="W8" s="3039"/>
      <c r="X8" s="3039"/>
      <c r="Y8" s="3040"/>
    </row>
    <row r="9" spans="2:25" x14ac:dyDescent="0.25">
      <c r="B9" s="5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W9" s="2"/>
      <c r="X9" s="2"/>
      <c r="Y9" s="62"/>
    </row>
    <row r="10" spans="2:25" x14ac:dyDescent="0.25">
      <c r="B10" s="55"/>
      <c r="C10" s="3000" t="s">
        <v>917</v>
      </c>
      <c r="D10" s="3000"/>
      <c r="E10" s="3000"/>
      <c r="F10" s="3000"/>
      <c r="G10" s="3000"/>
      <c r="H10" s="3000"/>
      <c r="I10" s="2"/>
      <c r="J10" s="2"/>
      <c r="K10" s="2"/>
      <c r="L10" s="2"/>
      <c r="M10" s="2"/>
      <c r="N10" s="3000" t="s">
        <v>1016</v>
      </c>
      <c r="O10" s="3000"/>
      <c r="P10" s="3000"/>
      <c r="Q10" s="3000"/>
      <c r="R10" s="3000"/>
      <c r="S10" s="3000"/>
      <c r="T10" s="3000"/>
      <c r="U10" s="3000"/>
      <c r="V10" s="3000"/>
      <c r="W10" s="2"/>
      <c r="X10" s="2"/>
      <c r="Y10" s="62"/>
    </row>
    <row r="11" spans="2:25" ht="15.75" thickBot="1" x14ac:dyDescent="0.3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8"/>
    </row>
    <row r="12" spans="2:25" ht="15.75" customHeight="1" thickBot="1" x14ac:dyDescent="0.3">
      <c r="B12" s="3401" t="s">
        <v>701</v>
      </c>
      <c r="C12" s="3401" t="s">
        <v>976</v>
      </c>
      <c r="D12" s="3010" t="s">
        <v>16</v>
      </c>
      <c r="E12" s="3010"/>
      <c r="F12" s="3010"/>
      <c r="G12" s="3010"/>
      <c r="H12" s="3011"/>
      <c r="I12" s="3401" t="s">
        <v>713</v>
      </c>
      <c r="J12" s="3036" t="s">
        <v>45</v>
      </c>
      <c r="K12" s="3036"/>
      <c r="L12" s="3036"/>
      <c r="M12" s="3036"/>
      <c r="N12" s="3037"/>
      <c r="O12" s="55"/>
      <c r="P12" s="2"/>
      <c r="Q12" s="2"/>
      <c r="R12" s="2"/>
      <c r="S12" s="3918" t="s">
        <v>80</v>
      </c>
      <c r="T12" s="3394" t="s">
        <v>47</v>
      </c>
      <c r="U12" s="3394" t="s">
        <v>678</v>
      </c>
      <c r="V12" s="3394" t="s">
        <v>13</v>
      </c>
      <c r="W12" s="3413" t="s">
        <v>2305</v>
      </c>
      <c r="X12" s="3414"/>
      <c r="Y12" s="128" t="s">
        <v>2455</v>
      </c>
    </row>
    <row r="13" spans="2:25" x14ac:dyDescent="0.25">
      <c r="B13" s="3402"/>
      <c r="C13" s="3402"/>
      <c r="D13" s="3401" t="s">
        <v>690</v>
      </c>
      <c r="E13" s="3401" t="s">
        <v>21</v>
      </c>
      <c r="F13" s="3401" t="s">
        <v>692</v>
      </c>
      <c r="G13" s="3401" t="s">
        <v>712</v>
      </c>
      <c r="H13" s="3401" t="s">
        <v>694</v>
      </c>
      <c r="I13" s="3402"/>
      <c r="J13" s="3401" t="s">
        <v>671</v>
      </c>
      <c r="K13" s="3401" t="s">
        <v>111</v>
      </c>
      <c r="L13" s="3401" t="s">
        <v>5</v>
      </c>
      <c r="M13" s="3401" t="s">
        <v>113</v>
      </c>
      <c r="N13" s="3401" t="s">
        <v>6</v>
      </c>
      <c r="O13" s="55"/>
      <c r="P13" s="2"/>
      <c r="Q13" s="2"/>
      <c r="R13" s="2"/>
      <c r="S13" s="3919"/>
      <c r="T13" s="3403"/>
      <c r="U13" s="3403"/>
      <c r="V13" s="3403"/>
      <c r="W13" s="3394" t="s">
        <v>760</v>
      </c>
      <c r="X13" s="3394" t="s">
        <v>705</v>
      </c>
      <c r="Y13" s="3394" t="s">
        <v>706</v>
      </c>
    </row>
    <row r="14" spans="2:25" x14ac:dyDescent="0.25">
      <c r="B14" s="3402"/>
      <c r="C14" s="3402"/>
      <c r="D14" s="3402"/>
      <c r="E14" s="3402"/>
      <c r="F14" s="3402"/>
      <c r="G14" s="3402"/>
      <c r="H14" s="3402"/>
      <c r="I14" s="3402"/>
      <c r="J14" s="3402"/>
      <c r="K14" s="3402"/>
      <c r="L14" s="3402"/>
      <c r="M14" s="3402"/>
      <c r="N14" s="3402"/>
      <c r="O14" s="2999" t="s">
        <v>46</v>
      </c>
      <c r="P14" s="3000"/>
      <c r="Q14" s="3000"/>
      <c r="R14" s="3000"/>
      <c r="S14" s="3919"/>
      <c r="T14" s="3403"/>
      <c r="U14" s="3403"/>
      <c r="V14" s="3403"/>
      <c r="W14" s="3395"/>
      <c r="X14" s="3395"/>
      <c r="Y14" s="3395"/>
    </row>
    <row r="15" spans="2:25" x14ac:dyDescent="0.25">
      <c r="B15" s="3402"/>
      <c r="C15" s="3402"/>
      <c r="D15" s="3402"/>
      <c r="E15" s="3402"/>
      <c r="F15" s="3402"/>
      <c r="G15" s="3402"/>
      <c r="H15" s="3402"/>
      <c r="I15" s="3402"/>
      <c r="J15" s="3402"/>
      <c r="K15" s="3402"/>
      <c r="L15" s="3402"/>
      <c r="M15" s="3402"/>
      <c r="N15" s="3402"/>
      <c r="O15" s="55"/>
      <c r="P15" s="2"/>
      <c r="Q15" s="2"/>
      <c r="R15" s="2"/>
      <c r="S15" s="3919"/>
      <c r="T15" s="3403"/>
      <c r="U15" s="3403"/>
      <c r="V15" s="3403"/>
      <c r="W15" s="3395"/>
      <c r="X15" s="3395"/>
      <c r="Y15" s="3395"/>
    </row>
    <row r="16" spans="2:25" ht="25.5" customHeight="1" thickBot="1" x14ac:dyDescent="0.3">
      <c r="B16" s="3402"/>
      <c r="C16" s="3402"/>
      <c r="D16" s="3402"/>
      <c r="E16" s="3402"/>
      <c r="F16" s="3402"/>
      <c r="G16" s="3402"/>
      <c r="H16" s="3402"/>
      <c r="I16" s="3402"/>
      <c r="J16" s="3402"/>
      <c r="K16" s="3402"/>
      <c r="L16" s="3402"/>
      <c r="M16" s="3402"/>
      <c r="N16" s="3402"/>
      <c r="O16" s="55"/>
      <c r="P16" s="2"/>
      <c r="Q16" s="2"/>
      <c r="R16" s="619"/>
      <c r="S16" s="3920"/>
      <c r="T16" s="3478"/>
      <c r="U16" s="3478"/>
      <c r="V16" s="3478"/>
      <c r="W16" s="3481"/>
      <c r="X16" s="3481"/>
      <c r="Y16" s="3481"/>
    </row>
    <row r="17" spans="2:25" ht="15.75" thickBot="1" x14ac:dyDescent="0.3">
      <c r="B17" s="421">
        <v>1</v>
      </c>
      <c r="C17" s="422">
        <v>2</v>
      </c>
      <c r="D17" s="422">
        <v>3</v>
      </c>
      <c r="E17" s="422">
        <v>4</v>
      </c>
      <c r="F17" s="422">
        <v>5</v>
      </c>
      <c r="G17" s="422">
        <v>6</v>
      </c>
      <c r="H17" s="422">
        <v>7</v>
      </c>
      <c r="I17" s="422"/>
      <c r="J17" s="422">
        <v>8</v>
      </c>
      <c r="K17" s="423">
        <v>9</v>
      </c>
      <c r="L17" s="422">
        <v>10</v>
      </c>
      <c r="M17" s="422">
        <v>11</v>
      </c>
      <c r="N17" s="432">
        <v>12</v>
      </c>
      <c r="O17" s="3166">
        <v>13</v>
      </c>
      <c r="P17" s="3719"/>
      <c r="Q17" s="3719"/>
      <c r="R17" s="3167"/>
      <c r="S17" s="97"/>
      <c r="T17" s="97">
        <v>14</v>
      </c>
      <c r="U17" s="100">
        <v>15</v>
      </c>
      <c r="V17" s="262">
        <v>16</v>
      </c>
      <c r="W17" s="263">
        <v>17</v>
      </c>
      <c r="X17" s="97">
        <v>18</v>
      </c>
      <c r="Y17" s="97">
        <v>19</v>
      </c>
    </row>
    <row r="18" spans="2:25" x14ac:dyDescent="0.25">
      <c r="B18" s="669"/>
      <c r="C18" s="433"/>
      <c r="D18" s="490" t="s">
        <v>679</v>
      </c>
      <c r="E18" s="490" t="s">
        <v>1716</v>
      </c>
      <c r="F18" s="490" t="s">
        <v>1683</v>
      </c>
      <c r="G18" s="433"/>
      <c r="H18" s="433"/>
      <c r="I18" s="490"/>
      <c r="J18" s="435" t="s">
        <v>675</v>
      </c>
      <c r="K18" s="435" t="s">
        <v>677</v>
      </c>
      <c r="L18" s="435"/>
      <c r="M18" s="435"/>
      <c r="N18" s="436"/>
      <c r="O18" s="3223" t="s">
        <v>719</v>
      </c>
      <c r="P18" s="2993"/>
      <c r="Q18" s="2993"/>
      <c r="R18" s="3224"/>
      <c r="S18" s="741"/>
      <c r="T18" s="542"/>
      <c r="U18" s="334"/>
      <c r="V18" s="501"/>
      <c r="W18" s="248"/>
      <c r="X18" s="249"/>
      <c r="Y18" s="271"/>
    </row>
    <row r="19" spans="2:25" s="1468" customFormat="1" x14ac:dyDescent="0.25">
      <c r="B19" s="2390"/>
      <c r="C19" s="2273"/>
      <c r="D19" s="2273"/>
      <c r="E19" s="2273"/>
      <c r="F19" s="2273"/>
      <c r="G19" s="2273"/>
      <c r="H19" s="2273"/>
      <c r="I19" s="2323"/>
      <c r="J19" s="2276" t="s">
        <v>675</v>
      </c>
      <c r="K19" s="2276" t="s">
        <v>677</v>
      </c>
      <c r="L19" s="2276" t="s">
        <v>677</v>
      </c>
      <c r="M19" s="2276"/>
      <c r="N19" s="2277"/>
      <c r="O19" s="3387" t="s">
        <v>811</v>
      </c>
      <c r="P19" s="3149"/>
      <c r="Q19" s="3149"/>
      <c r="R19" s="3388"/>
      <c r="S19" s="2511"/>
      <c r="T19" s="2335"/>
      <c r="U19" s="2276"/>
      <c r="V19" s="2289"/>
      <c r="W19" s="1506"/>
      <c r="X19" s="1503"/>
      <c r="Y19" s="1503"/>
    </row>
    <row r="20" spans="2:25" s="1468" customFormat="1" x14ac:dyDescent="0.25">
      <c r="B20" s="2275" t="s">
        <v>52</v>
      </c>
      <c r="C20" s="2273"/>
      <c r="D20" s="2273"/>
      <c r="E20" s="2273"/>
      <c r="F20" s="2273"/>
      <c r="G20" s="2273"/>
      <c r="H20" s="2273"/>
      <c r="I20" s="2323"/>
      <c r="J20" s="2276" t="s">
        <v>675</v>
      </c>
      <c r="K20" s="2276" t="s">
        <v>677</v>
      </c>
      <c r="L20" s="2276" t="s">
        <v>677</v>
      </c>
      <c r="M20" s="2276" t="s">
        <v>677</v>
      </c>
      <c r="N20" s="2429" t="s">
        <v>598</v>
      </c>
      <c r="O20" s="3149" t="s">
        <v>2421</v>
      </c>
      <c r="P20" s="3149"/>
      <c r="Q20" s="3149"/>
      <c r="R20" s="3388"/>
      <c r="S20" s="2303" t="s">
        <v>1393</v>
      </c>
      <c r="T20" s="2335" t="s">
        <v>681</v>
      </c>
      <c r="U20" s="2276" t="s">
        <v>1320</v>
      </c>
      <c r="V20" s="2289" t="s">
        <v>875</v>
      </c>
      <c r="W20" s="1506">
        <v>456000</v>
      </c>
      <c r="X20" s="1503">
        <v>342000</v>
      </c>
      <c r="Y20" s="1503">
        <v>456000</v>
      </c>
    </row>
    <row r="21" spans="2:25" s="1468" customFormat="1" x14ac:dyDescent="0.25">
      <c r="B21" s="2390"/>
      <c r="C21" s="2273"/>
      <c r="D21" s="2273"/>
      <c r="E21" s="2273"/>
      <c r="F21" s="2273"/>
      <c r="G21" s="2273"/>
      <c r="H21" s="2273"/>
      <c r="I21" s="2323"/>
      <c r="J21" s="2276" t="s">
        <v>675</v>
      </c>
      <c r="K21" s="2276" t="s">
        <v>677</v>
      </c>
      <c r="L21" s="2276" t="s">
        <v>677</v>
      </c>
      <c r="M21" s="2276" t="s">
        <v>675</v>
      </c>
      <c r="N21" s="2429"/>
      <c r="O21" s="3148" t="s">
        <v>1730</v>
      </c>
      <c r="P21" s="3149"/>
      <c r="Q21" s="3149"/>
      <c r="R21" s="3149"/>
      <c r="S21" s="2300"/>
      <c r="T21" s="2335"/>
      <c r="U21" s="2276"/>
      <c r="V21" s="2289"/>
      <c r="W21" s="1506"/>
      <c r="X21" s="1503"/>
      <c r="Y21" s="1503"/>
    </row>
    <row r="22" spans="2:25" s="1468" customFormat="1" x14ac:dyDescent="0.25">
      <c r="B22" s="2275" t="s">
        <v>53</v>
      </c>
      <c r="C22" s="2273"/>
      <c r="D22" s="2273"/>
      <c r="E22" s="2273"/>
      <c r="F22" s="2273"/>
      <c r="G22" s="2273"/>
      <c r="H22" s="2273"/>
      <c r="I22" s="2273"/>
      <c r="J22" s="2281" t="s">
        <v>675</v>
      </c>
      <c r="K22" s="2281" t="s">
        <v>677</v>
      </c>
      <c r="L22" s="2282" t="s">
        <v>677</v>
      </c>
      <c r="M22" s="2282">
        <v>2</v>
      </c>
      <c r="N22" s="2298" t="s">
        <v>1423</v>
      </c>
      <c r="O22" s="3455" t="s">
        <v>1731</v>
      </c>
      <c r="P22" s="3104"/>
      <c r="Q22" s="3104"/>
      <c r="R22" s="3456"/>
      <c r="S22" s="2300" t="s">
        <v>1393</v>
      </c>
      <c r="T22" s="2335" t="s">
        <v>668</v>
      </c>
      <c r="U22" s="2276" t="s">
        <v>1284</v>
      </c>
      <c r="V22" s="2289" t="s">
        <v>1283</v>
      </c>
      <c r="W22" s="2522">
        <v>1030148.68</v>
      </c>
      <c r="X22" s="1503">
        <v>772611.51</v>
      </c>
      <c r="Y22" s="2522">
        <v>1631640</v>
      </c>
    </row>
    <row r="23" spans="2:25" s="1468" customFormat="1" x14ac:dyDescent="0.25">
      <c r="B23" s="2275"/>
      <c r="C23" s="2273"/>
      <c r="D23" s="2273"/>
      <c r="E23" s="2273"/>
      <c r="F23" s="2273"/>
      <c r="G23" s="2273"/>
      <c r="H23" s="2273"/>
      <c r="I23" s="2273"/>
      <c r="J23" s="2276" t="s">
        <v>675</v>
      </c>
      <c r="K23" s="2276" t="s">
        <v>677</v>
      </c>
      <c r="L23" s="2276" t="s">
        <v>677</v>
      </c>
      <c r="M23" s="2276" t="s">
        <v>722</v>
      </c>
      <c r="N23" s="2277"/>
      <c r="O23" s="3148" t="s">
        <v>724</v>
      </c>
      <c r="P23" s="3149"/>
      <c r="Q23" s="3149"/>
      <c r="R23" s="3150"/>
      <c r="S23" s="2476"/>
      <c r="T23" s="2335"/>
      <c r="U23" s="2276"/>
      <c r="V23" s="2339"/>
      <c r="W23" s="2522"/>
      <c r="X23" s="2523"/>
      <c r="Y23" s="2522"/>
    </row>
    <row r="24" spans="2:25" s="1468" customFormat="1" x14ac:dyDescent="0.25">
      <c r="B24" s="2275" t="s">
        <v>68</v>
      </c>
      <c r="C24" s="2273"/>
      <c r="D24" s="2273"/>
      <c r="E24" s="2273"/>
      <c r="F24" s="2273"/>
      <c r="G24" s="2273"/>
      <c r="H24" s="2273"/>
      <c r="I24" s="2273"/>
      <c r="J24" s="2276" t="s">
        <v>675</v>
      </c>
      <c r="K24" s="2276" t="s">
        <v>677</v>
      </c>
      <c r="L24" s="2276" t="s">
        <v>677</v>
      </c>
      <c r="M24" s="2276" t="s">
        <v>722</v>
      </c>
      <c r="N24" s="2277" t="s">
        <v>598</v>
      </c>
      <c r="O24" s="3148" t="s">
        <v>724</v>
      </c>
      <c r="P24" s="3149"/>
      <c r="Q24" s="3149"/>
      <c r="R24" s="3150"/>
      <c r="S24" s="2476"/>
      <c r="T24" s="2335"/>
      <c r="U24" s="2276"/>
      <c r="V24" s="2339"/>
      <c r="W24" s="2522">
        <v>38000</v>
      </c>
      <c r="X24" s="2523">
        <v>28500</v>
      </c>
      <c r="Y24" s="2522">
        <v>38000</v>
      </c>
    </row>
    <row r="25" spans="2:25" s="1468" customFormat="1" x14ac:dyDescent="0.25">
      <c r="B25" s="2275" t="s">
        <v>53</v>
      </c>
      <c r="C25" s="2273"/>
      <c r="D25" s="2273"/>
      <c r="E25" s="2273"/>
      <c r="F25" s="2273"/>
      <c r="G25" s="2273"/>
      <c r="H25" s="2273"/>
      <c r="I25" s="2273"/>
      <c r="J25" s="2281" t="s">
        <v>675</v>
      </c>
      <c r="K25" s="2281" t="s">
        <v>677</v>
      </c>
      <c r="L25" s="2282" t="s">
        <v>677</v>
      </c>
      <c r="M25" s="2282" t="s">
        <v>722</v>
      </c>
      <c r="N25" s="2283" t="s">
        <v>598</v>
      </c>
      <c r="O25" s="3455" t="s">
        <v>724</v>
      </c>
      <c r="P25" s="3104"/>
      <c r="Q25" s="3104"/>
      <c r="R25" s="3456"/>
      <c r="S25" s="2300" t="s">
        <v>1393</v>
      </c>
      <c r="T25" s="2335" t="s">
        <v>667</v>
      </c>
      <c r="U25" s="2276" t="s">
        <v>1282</v>
      </c>
      <c r="V25" s="2339" t="s">
        <v>541</v>
      </c>
      <c r="W25" s="1501">
        <v>116109</v>
      </c>
      <c r="X25" s="2523">
        <v>87081.75</v>
      </c>
      <c r="Y25" s="1501">
        <v>135970</v>
      </c>
    </row>
    <row r="26" spans="2:25" s="1468" customFormat="1" x14ac:dyDescent="0.25">
      <c r="B26" s="2275"/>
      <c r="C26" s="2273"/>
      <c r="D26" s="2273"/>
      <c r="E26" s="2273"/>
      <c r="F26" s="2273"/>
      <c r="G26" s="2273"/>
      <c r="H26" s="2273"/>
      <c r="I26" s="2273"/>
      <c r="J26" s="2276" t="s">
        <v>675</v>
      </c>
      <c r="K26" s="2276" t="s">
        <v>677</v>
      </c>
      <c r="L26" s="2276" t="s">
        <v>723</v>
      </c>
      <c r="M26" s="2276"/>
      <c r="N26" s="2283"/>
      <c r="O26" s="3148" t="s">
        <v>392</v>
      </c>
      <c r="P26" s="3149"/>
      <c r="Q26" s="3149"/>
      <c r="R26" s="3150"/>
      <c r="S26" s="2300"/>
      <c r="T26" s="2335"/>
      <c r="U26" s="2276"/>
      <c r="V26" s="2289"/>
      <c r="W26" s="2452"/>
      <c r="X26" s="1503"/>
      <c r="Y26" s="2452"/>
    </row>
    <row r="27" spans="2:25" s="1468" customFormat="1" x14ac:dyDescent="0.25">
      <c r="B27" s="2275"/>
      <c r="C27" s="2273"/>
      <c r="D27" s="2273"/>
      <c r="E27" s="2273"/>
      <c r="F27" s="2273"/>
      <c r="G27" s="2273"/>
      <c r="H27" s="2273"/>
      <c r="I27" s="2273"/>
      <c r="J27" s="2276" t="s">
        <v>675</v>
      </c>
      <c r="K27" s="2276" t="s">
        <v>677</v>
      </c>
      <c r="L27" s="2276" t="s">
        <v>723</v>
      </c>
      <c r="M27" s="2276" t="s">
        <v>677</v>
      </c>
      <c r="N27" s="2429"/>
      <c r="O27" s="3455" t="s">
        <v>1158</v>
      </c>
      <c r="P27" s="3104"/>
      <c r="Q27" s="3104"/>
      <c r="R27" s="3456"/>
      <c r="S27" s="2476"/>
      <c r="T27" s="2335"/>
      <c r="U27" s="2276"/>
      <c r="V27" s="2289"/>
      <c r="W27" s="2452"/>
      <c r="X27" s="1503"/>
      <c r="Y27" s="2452"/>
    </row>
    <row r="28" spans="2:25" s="1468" customFormat="1" x14ac:dyDescent="0.25">
      <c r="B28" s="2275" t="s">
        <v>53</v>
      </c>
      <c r="C28" s="2273"/>
      <c r="D28" s="2273"/>
      <c r="E28" s="2273"/>
      <c r="F28" s="2273"/>
      <c r="G28" s="2273"/>
      <c r="H28" s="2273"/>
      <c r="I28" s="2273"/>
      <c r="J28" s="2281" t="s">
        <v>675</v>
      </c>
      <c r="K28" s="2281" t="s">
        <v>677</v>
      </c>
      <c r="L28" s="2282" t="s">
        <v>723</v>
      </c>
      <c r="M28" s="2282" t="s">
        <v>677</v>
      </c>
      <c r="N28" s="2283" t="s">
        <v>598</v>
      </c>
      <c r="O28" s="3148" t="s">
        <v>137</v>
      </c>
      <c r="P28" s="3149"/>
      <c r="Q28" s="3149"/>
      <c r="R28" s="3150"/>
      <c r="S28" s="2300" t="s">
        <v>1393</v>
      </c>
      <c r="T28" s="2335" t="s">
        <v>668</v>
      </c>
      <c r="U28" s="2276" t="s">
        <v>1284</v>
      </c>
      <c r="V28" s="2289" t="s">
        <v>1283</v>
      </c>
      <c r="W28" s="1501">
        <v>20000</v>
      </c>
      <c r="X28" s="1503">
        <v>15000</v>
      </c>
      <c r="Y28" s="1501">
        <v>20000</v>
      </c>
    </row>
    <row r="29" spans="2:25" s="1468" customFormat="1" x14ac:dyDescent="0.25">
      <c r="B29" s="2275"/>
      <c r="C29" s="2273"/>
      <c r="D29" s="2273"/>
      <c r="E29" s="2273"/>
      <c r="F29" s="2273"/>
      <c r="G29" s="2273"/>
      <c r="H29" s="2273"/>
      <c r="I29" s="2273"/>
      <c r="J29" s="2276" t="s">
        <v>675</v>
      </c>
      <c r="K29" s="2276" t="s">
        <v>677</v>
      </c>
      <c r="L29" s="2276" t="s">
        <v>723</v>
      </c>
      <c r="M29" s="2276" t="s">
        <v>675</v>
      </c>
      <c r="N29" s="2277"/>
      <c r="O29" s="3455" t="s">
        <v>1386</v>
      </c>
      <c r="P29" s="3104"/>
      <c r="Q29" s="3104"/>
      <c r="R29" s="3456"/>
      <c r="S29" s="2336"/>
      <c r="T29" s="2335"/>
      <c r="U29" s="2276"/>
      <c r="V29" s="2289"/>
      <c r="W29" s="1501"/>
      <c r="X29" s="1503"/>
      <c r="Y29" s="1501"/>
    </row>
    <row r="30" spans="2:25" s="1468" customFormat="1" x14ac:dyDescent="0.25">
      <c r="B30" s="2275" t="s">
        <v>53</v>
      </c>
      <c r="C30" s="2273"/>
      <c r="D30" s="2273"/>
      <c r="E30" s="2273"/>
      <c r="F30" s="2273"/>
      <c r="G30" s="2273"/>
      <c r="H30" s="2273"/>
      <c r="I30" s="2273"/>
      <c r="J30" s="2281" t="s">
        <v>675</v>
      </c>
      <c r="K30" s="2281" t="s">
        <v>677</v>
      </c>
      <c r="L30" s="2282" t="s">
        <v>723</v>
      </c>
      <c r="M30" s="2282" t="s">
        <v>675</v>
      </c>
      <c r="N30" s="2283" t="s">
        <v>598</v>
      </c>
      <c r="O30" s="3148" t="s">
        <v>393</v>
      </c>
      <c r="P30" s="3149"/>
      <c r="Q30" s="3149"/>
      <c r="R30" s="3150"/>
      <c r="S30" s="2300" t="s">
        <v>1393</v>
      </c>
      <c r="T30" s="2335" t="s">
        <v>668</v>
      </c>
      <c r="U30" s="2276" t="s">
        <v>1320</v>
      </c>
      <c r="V30" s="2289" t="s">
        <v>1283</v>
      </c>
      <c r="W30" s="1501">
        <v>25000</v>
      </c>
      <c r="X30" s="1503">
        <v>18750</v>
      </c>
      <c r="Y30" s="1501">
        <v>25000</v>
      </c>
    </row>
    <row r="31" spans="2:25" s="1468" customFormat="1" x14ac:dyDescent="0.25">
      <c r="B31" s="2275"/>
      <c r="C31" s="2273"/>
      <c r="D31" s="2273"/>
      <c r="E31" s="2273"/>
      <c r="F31" s="2273"/>
      <c r="G31" s="2273"/>
      <c r="H31" s="2273"/>
      <c r="I31" s="2273"/>
      <c r="J31" s="2276" t="s">
        <v>675</v>
      </c>
      <c r="K31" s="2276" t="s">
        <v>677</v>
      </c>
      <c r="L31" s="2276" t="s">
        <v>723</v>
      </c>
      <c r="M31" s="2276" t="s">
        <v>680</v>
      </c>
      <c r="N31" s="2277"/>
      <c r="O31" s="3455" t="s">
        <v>1374</v>
      </c>
      <c r="P31" s="3104"/>
      <c r="Q31" s="3104"/>
      <c r="R31" s="3456"/>
      <c r="S31" s="2336"/>
      <c r="T31" s="2335"/>
      <c r="U31" s="2276"/>
      <c r="V31" s="2289"/>
      <c r="W31" s="1501"/>
      <c r="X31" s="1503"/>
      <c r="Y31" s="1501"/>
    </row>
    <row r="32" spans="2:25" s="1468" customFormat="1" x14ac:dyDescent="0.25">
      <c r="B32" s="2275" t="s">
        <v>53</v>
      </c>
      <c r="C32" s="2273"/>
      <c r="D32" s="2273"/>
      <c r="E32" s="2273"/>
      <c r="F32" s="2273"/>
      <c r="G32" s="2273"/>
      <c r="H32" s="2273"/>
      <c r="I32" s="2273"/>
      <c r="J32" s="2281" t="s">
        <v>675</v>
      </c>
      <c r="K32" s="2281" t="s">
        <v>677</v>
      </c>
      <c r="L32" s="2282" t="s">
        <v>723</v>
      </c>
      <c r="M32" s="2282" t="s">
        <v>680</v>
      </c>
      <c r="N32" s="2283" t="s">
        <v>598</v>
      </c>
      <c r="O32" s="3148" t="s">
        <v>427</v>
      </c>
      <c r="P32" s="3149"/>
      <c r="Q32" s="3149"/>
      <c r="R32" s="3150"/>
      <c r="S32" s="2300" t="s">
        <v>1393</v>
      </c>
      <c r="T32" s="2335" t="s">
        <v>668</v>
      </c>
      <c r="U32" s="2276" t="s">
        <v>1320</v>
      </c>
      <c r="V32" s="2289" t="s">
        <v>1283</v>
      </c>
      <c r="W32" s="1501">
        <v>15000</v>
      </c>
      <c r="X32" s="1503">
        <v>7500</v>
      </c>
      <c r="Y32" s="1501">
        <v>15000</v>
      </c>
    </row>
    <row r="33" spans="2:25" s="1468" customFormat="1" x14ac:dyDescent="0.25">
      <c r="B33" s="2275"/>
      <c r="C33" s="2273"/>
      <c r="D33" s="2273"/>
      <c r="E33" s="2273"/>
      <c r="F33" s="2273"/>
      <c r="G33" s="2273"/>
      <c r="H33" s="2273"/>
      <c r="I33" s="2273"/>
      <c r="J33" s="2276" t="s">
        <v>675</v>
      </c>
      <c r="K33" s="2276" t="s">
        <v>677</v>
      </c>
      <c r="L33" s="2276" t="s">
        <v>723</v>
      </c>
      <c r="M33" s="2276" t="s">
        <v>722</v>
      </c>
      <c r="N33" s="2277"/>
      <c r="O33" s="3455" t="s">
        <v>1387</v>
      </c>
      <c r="P33" s="3104"/>
      <c r="Q33" s="3104"/>
      <c r="R33" s="3456"/>
      <c r="S33" s="2336"/>
      <c r="T33" s="2335"/>
      <c r="U33" s="2276"/>
      <c r="V33" s="2289"/>
      <c r="W33" s="1501"/>
      <c r="X33" s="1503"/>
      <c r="Y33" s="1501"/>
    </row>
    <row r="34" spans="2:25" s="1468" customFormat="1" x14ac:dyDescent="0.25">
      <c r="B34" s="2275" t="s">
        <v>53</v>
      </c>
      <c r="C34" s="2273"/>
      <c r="D34" s="2273"/>
      <c r="E34" s="2273"/>
      <c r="F34" s="2273"/>
      <c r="G34" s="2273"/>
      <c r="H34" s="2273"/>
      <c r="I34" s="2273"/>
      <c r="J34" s="2281" t="s">
        <v>675</v>
      </c>
      <c r="K34" s="2281" t="s">
        <v>677</v>
      </c>
      <c r="L34" s="2282" t="s">
        <v>723</v>
      </c>
      <c r="M34" s="2282" t="s">
        <v>722</v>
      </c>
      <c r="N34" s="2283" t="s">
        <v>598</v>
      </c>
      <c r="O34" s="3148" t="s">
        <v>1387</v>
      </c>
      <c r="P34" s="3149"/>
      <c r="Q34" s="3149"/>
      <c r="R34" s="3150"/>
      <c r="S34" s="2300" t="s">
        <v>1393</v>
      </c>
      <c r="T34" s="2335" t="s">
        <v>668</v>
      </c>
      <c r="U34" s="2276" t="s">
        <v>1284</v>
      </c>
      <c r="V34" s="2289" t="s">
        <v>1283</v>
      </c>
      <c r="W34" s="1501"/>
      <c r="X34" s="1503"/>
      <c r="Y34" s="1501"/>
    </row>
    <row r="35" spans="2:25" s="1468" customFormat="1" x14ac:dyDescent="0.25">
      <c r="B35" s="2390"/>
      <c r="C35" s="2273"/>
      <c r="D35" s="2273"/>
      <c r="E35" s="2273"/>
      <c r="F35" s="2273"/>
      <c r="G35" s="2273"/>
      <c r="H35" s="2273"/>
      <c r="I35" s="2273"/>
      <c r="J35" s="2276" t="s">
        <v>675</v>
      </c>
      <c r="K35" s="2276" t="s">
        <v>675</v>
      </c>
      <c r="L35" s="2276"/>
      <c r="M35" s="2276"/>
      <c r="N35" s="2277"/>
      <c r="O35" s="3455" t="s">
        <v>733</v>
      </c>
      <c r="P35" s="3104"/>
      <c r="Q35" s="3104"/>
      <c r="R35" s="3456"/>
      <c r="S35" s="2336"/>
      <c r="T35" s="2335"/>
      <c r="U35" s="2276"/>
      <c r="V35" s="2289"/>
      <c r="W35" s="1501"/>
      <c r="X35" s="1503"/>
      <c r="Y35" s="1501"/>
    </row>
    <row r="36" spans="2:25" s="1468" customFormat="1" x14ac:dyDescent="0.25">
      <c r="B36" s="2275"/>
      <c r="C36" s="2273"/>
      <c r="D36" s="2273"/>
      <c r="E36" s="2273"/>
      <c r="F36" s="2273"/>
      <c r="G36" s="2273"/>
      <c r="H36" s="2273"/>
      <c r="I36" s="2273"/>
      <c r="J36" s="2276" t="s">
        <v>675</v>
      </c>
      <c r="K36" s="2276" t="s">
        <v>675</v>
      </c>
      <c r="L36" s="2276" t="s">
        <v>677</v>
      </c>
      <c r="M36" s="2276"/>
      <c r="N36" s="2277"/>
      <c r="O36" s="3148" t="s">
        <v>816</v>
      </c>
      <c r="P36" s="3149"/>
      <c r="Q36" s="3149"/>
      <c r="R36" s="3150"/>
      <c r="S36" s="2336"/>
      <c r="T36" s="2335"/>
      <c r="U36" s="2276"/>
      <c r="V36" s="2289"/>
      <c r="W36" s="1501"/>
      <c r="X36" s="1503"/>
      <c r="Y36" s="1501"/>
    </row>
    <row r="37" spans="2:25" s="1468" customFormat="1" x14ac:dyDescent="0.25">
      <c r="B37" s="2275"/>
      <c r="C37" s="2273"/>
      <c r="D37" s="2273"/>
      <c r="E37" s="2273"/>
      <c r="F37" s="2273"/>
      <c r="G37" s="2273"/>
      <c r="H37" s="2273"/>
      <c r="I37" s="2273"/>
      <c r="J37" s="2276" t="s">
        <v>675</v>
      </c>
      <c r="K37" s="2276" t="s">
        <v>675</v>
      </c>
      <c r="L37" s="2276" t="s">
        <v>677</v>
      </c>
      <c r="M37" s="2276" t="s">
        <v>680</v>
      </c>
      <c r="N37" s="2277"/>
      <c r="O37" s="3455" t="s">
        <v>157</v>
      </c>
      <c r="P37" s="3104"/>
      <c r="Q37" s="3104"/>
      <c r="R37" s="3456"/>
      <c r="S37" s="2336"/>
      <c r="T37" s="2335"/>
      <c r="U37" s="2276"/>
      <c r="V37" s="2289"/>
      <c r="W37" s="1501"/>
      <c r="X37" s="1503"/>
      <c r="Y37" s="1501"/>
    </row>
    <row r="38" spans="2:25" s="1468" customFormat="1" x14ac:dyDescent="0.25">
      <c r="B38" s="2275" t="s">
        <v>53</v>
      </c>
      <c r="C38" s="2273"/>
      <c r="D38" s="2273"/>
      <c r="E38" s="2273"/>
      <c r="F38" s="2273"/>
      <c r="G38" s="2273"/>
      <c r="H38" s="2273"/>
      <c r="I38" s="2273"/>
      <c r="J38" s="2281" t="s">
        <v>675</v>
      </c>
      <c r="K38" s="2281" t="s">
        <v>675</v>
      </c>
      <c r="L38" s="2282" t="s">
        <v>677</v>
      </c>
      <c r="M38" s="2282" t="s">
        <v>680</v>
      </c>
      <c r="N38" s="2283" t="s">
        <v>598</v>
      </c>
      <c r="O38" s="3148" t="s">
        <v>157</v>
      </c>
      <c r="P38" s="3149"/>
      <c r="Q38" s="3149"/>
      <c r="R38" s="3150"/>
      <c r="S38" s="2300" t="s">
        <v>1393</v>
      </c>
      <c r="T38" s="2335" t="s">
        <v>668</v>
      </c>
      <c r="U38" s="2276" t="s">
        <v>1284</v>
      </c>
      <c r="V38" s="2289" t="s">
        <v>1283</v>
      </c>
      <c r="W38" s="1501">
        <v>5000</v>
      </c>
      <c r="X38" s="1503">
        <v>3750</v>
      </c>
      <c r="Y38" s="1501">
        <v>5000</v>
      </c>
    </row>
    <row r="39" spans="2:25" s="1468" customFormat="1" x14ac:dyDescent="0.25">
      <c r="B39" s="2390"/>
      <c r="C39" s="2273"/>
      <c r="D39" s="2273"/>
      <c r="E39" s="2273"/>
      <c r="F39" s="2273"/>
      <c r="G39" s="2273"/>
      <c r="H39" s="2273"/>
      <c r="I39" s="2273"/>
      <c r="J39" s="2276" t="s">
        <v>675</v>
      </c>
      <c r="K39" s="2276" t="s">
        <v>675</v>
      </c>
      <c r="L39" s="2276" t="s">
        <v>680</v>
      </c>
      <c r="M39" s="2276"/>
      <c r="N39" s="2277"/>
      <c r="O39" s="3455" t="s">
        <v>141</v>
      </c>
      <c r="P39" s="3104"/>
      <c r="Q39" s="3104"/>
      <c r="R39" s="3456"/>
      <c r="S39" s="2336"/>
      <c r="T39" s="2335"/>
      <c r="U39" s="2276"/>
      <c r="V39" s="2289"/>
      <c r="W39" s="1501"/>
      <c r="X39" s="1503"/>
      <c r="Y39" s="1501"/>
    </row>
    <row r="40" spans="2:25" s="1468" customFormat="1" x14ac:dyDescent="0.25">
      <c r="B40" s="2390"/>
      <c r="C40" s="2273"/>
      <c r="D40" s="2273"/>
      <c r="E40" s="2273"/>
      <c r="F40" s="2273"/>
      <c r="G40" s="2273"/>
      <c r="H40" s="2273"/>
      <c r="I40" s="2273"/>
      <c r="J40" s="2276" t="s">
        <v>675</v>
      </c>
      <c r="K40" s="2276" t="s">
        <v>675</v>
      </c>
      <c r="L40" s="2276" t="s">
        <v>680</v>
      </c>
      <c r="M40" s="2276" t="s">
        <v>677</v>
      </c>
      <c r="N40" s="2277"/>
      <c r="O40" s="3148" t="s">
        <v>1084</v>
      </c>
      <c r="P40" s="3149"/>
      <c r="Q40" s="3149"/>
      <c r="R40" s="3150"/>
      <c r="S40" s="2336"/>
      <c r="T40" s="2335"/>
      <c r="U40" s="2276"/>
      <c r="V40" s="2289"/>
      <c r="W40" s="1501"/>
      <c r="X40" s="1503"/>
      <c r="Y40" s="1501"/>
    </row>
    <row r="41" spans="2:25" s="1468" customFormat="1" x14ac:dyDescent="0.25">
      <c r="B41" s="2275" t="s">
        <v>68</v>
      </c>
      <c r="C41" s="2273"/>
      <c r="D41" s="2273"/>
      <c r="E41" s="2273"/>
      <c r="F41" s="2273"/>
      <c r="G41" s="2273"/>
      <c r="H41" s="2273"/>
      <c r="I41" s="2273"/>
      <c r="J41" s="2281" t="s">
        <v>675</v>
      </c>
      <c r="K41" s="2281" t="s">
        <v>675</v>
      </c>
      <c r="L41" s="2282" t="s">
        <v>680</v>
      </c>
      <c r="M41" s="2282" t="s">
        <v>677</v>
      </c>
      <c r="N41" s="2283" t="s">
        <v>598</v>
      </c>
      <c r="O41" s="3455" t="s">
        <v>316</v>
      </c>
      <c r="P41" s="3104"/>
      <c r="Q41" s="3104"/>
      <c r="R41" s="3456"/>
      <c r="S41" s="2300" t="s">
        <v>1393</v>
      </c>
      <c r="T41" s="2335" t="s">
        <v>681</v>
      </c>
      <c r="U41" s="2276" t="s">
        <v>1319</v>
      </c>
      <c r="V41" s="2289" t="s">
        <v>875</v>
      </c>
      <c r="W41" s="1501"/>
      <c r="X41" s="1503"/>
      <c r="Y41" s="1501"/>
    </row>
    <row r="42" spans="2:25" s="1468" customFormat="1" x14ac:dyDescent="0.25">
      <c r="B42" s="2275"/>
      <c r="C42" s="2273"/>
      <c r="D42" s="2273"/>
      <c r="E42" s="2273"/>
      <c r="F42" s="2273"/>
      <c r="G42" s="2273"/>
      <c r="H42" s="2273"/>
      <c r="I42" s="2273"/>
      <c r="J42" s="2276" t="s">
        <v>675</v>
      </c>
      <c r="K42" s="2276" t="s">
        <v>675</v>
      </c>
      <c r="L42" s="2276" t="s">
        <v>738</v>
      </c>
      <c r="M42" s="2276"/>
      <c r="N42" s="2277"/>
      <c r="O42" s="3148" t="s">
        <v>819</v>
      </c>
      <c r="P42" s="3149"/>
      <c r="Q42" s="3149"/>
      <c r="R42" s="3150"/>
      <c r="S42" s="2336"/>
      <c r="T42" s="2335"/>
      <c r="U42" s="2276"/>
      <c r="V42" s="2289"/>
      <c r="W42" s="1501"/>
      <c r="X42" s="1503"/>
      <c r="Y42" s="1501"/>
    </row>
    <row r="43" spans="2:25" s="1468" customFormat="1" x14ac:dyDescent="0.25">
      <c r="B43" s="2275" t="s">
        <v>53</v>
      </c>
      <c r="C43" s="2273"/>
      <c r="D43" s="2273"/>
      <c r="E43" s="2273"/>
      <c r="F43" s="2273"/>
      <c r="G43" s="2273"/>
      <c r="H43" s="2273"/>
      <c r="I43" s="2273"/>
      <c r="J43" s="2281" t="s">
        <v>675</v>
      </c>
      <c r="K43" s="2281" t="s">
        <v>675</v>
      </c>
      <c r="L43" s="2282" t="s">
        <v>738</v>
      </c>
      <c r="M43" s="2282">
        <v>9</v>
      </c>
      <c r="N43" s="2283"/>
      <c r="O43" s="3455" t="s">
        <v>821</v>
      </c>
      <c r="P43" s="3104"/>
      <c r="Q43" s="3104"/>
      <c r="R43" s="3456"/>
      <c r="S43" s="2300" t="s">
        <v>1393</v>
      </c>
      <c r="T43" s="2335" t="s">
        <v>668</v>
      </c>
      <c r="U43" s="2276" t="s">
        <v>1320</v>
      </c>
      <c r="V43" s="2289" t="s">
        <v>1283</v>
      </c>
      <c r="W43" s="1501"/>
      <c r="X43" s="1503"/>
      <c r="Y43" s="1501"/>
    </row>
    <row r="44" spans="2:25" s="1468" customFormat="1" x14ac:dyDescent="0.25">
      <c r="B44" s="2390"/>
      <c r="C44" s="2273"/>
      <c r="D44" s="2273"/>
      <c r="E44" s="2273"/>
      <c r="F44" s="2273"/>
      <c r="G44" s="2273"/>
      <c r="H44" s="2273"/>
      <c r="I44" s="2273"/>
      <c r="J44" s="2276" t="s">
        <v>675</v>
      </c>
      <c r="K44" s="2276" t="s">
        <v>680</v>
      </c>
      <c r="L44" s="2276"/>
      <c r="M44" s="2276"/>
      <c r="N44" s="2277"/>
      <c r="O44" s="3148" t="s">
        <v>62</v>
      </c>
      <c r="P44" s="3149"/>
      <c r="Q44" s="3149"/>
      <c r="R44" s="3150"/>
      <c r="S44" s="2336"/>
      <c r="T44" s="2335"/>
      <c r="U44" s="2276"/>
      <c r="V44" s="2289"/>
      <c r="W44" s="1501"/>
      <c r="X44" s="1503"/>
      <c r="Y44" s="1501"/>
    </row>
    <row r="45" spans="2:25" s="1468" customFormat="1" x14ac:dyDescent="0.25">
      <c r="B45" s="2275"/>
      <c r="C45" s="2273"/>
      <c r="D45" s="2273"/>
      <c r="E45" s="2273"/>
      <c r="F45" s="2273"/>
      <c r="G45" s="2273"/>
      <c r="H45" s="2273"/>
      <c r="I45" s="2273"/>
      <c r="J45" s="2276" t="s">
        <v>675</v>
      </c>
      <c r="K45" s="2276" t="s">
        <v>680</v>
      </c>
      <c r="L45" s="2276" t="s">
        <v>677</v>
      </c>
      <c r="M45" s="2276"/>
      <c r="N45" s="2277"/>
      <c r="O45" s="3455" t="s">
        <v>378</v>
      </c>
      <c r="P45" s="3104"/>
      <c r="Q45" s="3104"/>
      <c r="R45" s="3456"/>
      <c r="S45" s="2336"/>
      <c r="T45" s="2335"/>
      <c r="U45" s="2276"/>
      <c r="V45" s="2289"/>
      <c r="W45" s="1501"/>
      <c r="X45" s="1503"/>
      <c r="Y45" s="1501"/>
    </row>
    <row r="46" spans="2:25" s="1468" customFormat="1" x14ac:dyDescent="0.25">
      <c r="B46" s="2275"/>
      <c r="C46" s="2273"/>
      <c r="D46" s="2273"/>
      <c r="E46" s="2273"/>
      <c r="F46" s="2273"/>
      <c r="G46" s="2273"/>
      <c r="H46" s="2273"/>
      <c r="I46" s="2273"/>
      <c r="J46" s="2276" t="s">
        <v>675</v>
      </c>
      <c r="K46" s="2276" t="s">
        <v>680</v>
      </c>
      <c r="L46" s="2276" t="s">
        <v>677</v>
      </c>
      <c r="M46" s="2276" t="s">
        <v>677</v>
      </c>
      <c r="N46" s="2277"/>
      <c r="O46" s="3148" t="s">
        <v>428</v>
      </c>
      <c r="P46" s="3149"/>
      <c r="Q46" s="3149"/>
      <c r="R46" s="3150"/>
      <c r="S46" s="2336"/>
      <c r="T46" s="2335"/>
      <c r="U46" s="2276"/>
      <c r="V46" s="2289"/>
      <c r="W46" s="1501"/>
      <c r="X46" s="1503"/>
      <c r="Y46" s="1501"/>
    </row>
    <row r="47" spans="2:25" s="1468" customFormat="1" x14ac:dyDescent="0.25">
      <c r="B47" s="2275" t="s">
        <v>53</v>
      </c>
      <c r="C47" s="2273"/>
      <c r="D47" s="2273"/>
      <c r="E47" s="2273"/>
      <c r="F47" s="2273"/>
      <c r="G47" s="2273"/>
      <c r="H47" s="2273"/>
      <c r="I47" s="2273"/>
      <c r="J47" s="2281" t="s">
        <v>675</v>
      </c>
      <c r="K47" s="2281" t="s">
        <v>680</v>
      </c>
      <c r="L47" s="2282" t="s">
        <v>677</v>
      </c>
      <c r="M47" s="2282">
        <v>1</v>
      </c>
      <c r="N47" s="2283" t="s">
        <v>598</v>
      </c>
      <c r="O47" s="3455" t="s">
        <v>428</v>
      </c>
      <c r="P47" s="3104"/>
      <c r="Q47" s="3104"/>
      <c r="R47" s="3456"/>
      <c r="S47" s="2300" t="s">
        <v>1393</v>
      </c>
      <c r="T47" s="2335" t="s">
        <v>668</v>
      </c>
      <c r="U47" s="2276" t="s">
        <v>1284</v>
      </c>
      <c r="V47" s="2289" t="s">
        <v>1283</v>
      </c>
      <c r="W47" s="1501">
        <v>25000</v>
      </c>
      <c r="X47" s="1503">
        <v>18749.97</v>
      </c>
      <c r="Y47" s="1501">
        <v>25000</v>
      </c>
    </row>
    <row r="48" spans="2:25" s="1468" customFormat="1" ht="15.75" thickBot="1" x14ac:dyDescent="0.3">
      <c r="B48" s="2524"/>
      <c r="C48" s="2383"/>
      <c r="D48" s="2383"/>
      <c r="E48" s="2383"/>
      <c r="F48" s="2383"/>
      <c r="G48" s="2383"/>
      <c r="H48" s="2383"/>
      <c r="I48" s="2383"/>
      <c r="J48" s="2348"/>
      <c r="K48" s="2348"/>
      <c r="L48" s="2365"/>
      <c r="M48" s="2365"/>
      <c r="N48" s="2366"/>
      <c r="O48" s="3148"/>
      <c r="P48" s="3149"/>
      <c r="Q48" s="3149"/>
      <c r="R48" s="3150"/>
      <c r="S48" s="2814"/>
      <c r="T48" s="2349"/>
      <c r="U48" s="2338"/>
      <c r="V48" s="2343"/>
      <c r="W48" s="2466"/>
      <c r="X48" s="2462"/>
      <c r="Y48" s="2466"/>
    </row>
    <row r="49" spans="1:43" s="2046" customFormat="1" ht="15.75" thickBot="1" x14ac:dyDescent="0.3">
      <c r="A49" s="1468"/>
      <c r="B49" s="3463" t="s">
        <v>194</v>
      </c>
      <c r="C49" s="3464"/>
      <c r="D49" s="3464"/>
      <c r="E49" s="3464"/>
      <c r="F49" s="3464"/>
      <c r="G49" s="3464"/>
      <c r="H49" s="3464"/>
      <c r="I49" s="3464"/>
      <c r="J49" s="3464"/>
      <c r="K49" s="3464"/>
      <c r="L49" s="3464"/>
      <c r="M49" s="3464"/>
      <c r="N49" s="3464"/>
      <c r="O49" s="3464"/>
      <c r="P49" s="3464"/>
      <c r="Q49" s="3464"/>
      <c r="R49" s="3464"/>
      <c r="S49" s="3464"/>
      <c r="T49" s="3464"/>
      <c r="U49" s="3464"/>
      <c r="V49" s="3465"/>
      <c r="W49" s="276">
        <f>SUM(W18:W48)</f>
        <v>1730257.6800000002</v>
      </c>
      <c r="X49" s="207">
        <f>SUM(X18:X48)</f>
        <v>1293943.23</v>
      </c>
      <c r="Y49" s="276">
        <f>SUM(Y18:Y48)</f>
        <v>2351610</v>
      </c>
      <c r="Z49" s="1468"/>
      <c r="AA49" s="1468"/>
      <c r="AB49" s="1468"/>
      <c r="AC49" s="1468"/>
      <c r="AD49" s="1468"/>
      <c r="AE49" s="1468"/>
      <c r="AF49" s="1468"/>
      <c r="AG49" s="1468"/>
      <c r="AH49" s="1468"/>
      <c r="AI49" s="1468"/>
      <c r="AJ49" s="1468"/>
      <c r="AK49" s="1468"/>
      <c r="AL49" s="1468"/>
      <c r="AM49" s="1468"/>
      <c r="AN49" s="1468"/>
      <c r="AO49" s="1468"/>
      <c r="AP49" s="1468"/>
      <c r="AQ49" s="1468"/>
    </row>
    <row r="50" spans="1:43" x14ac:dyDescent="0.25">
      <c r="B50" s="60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61"/>
    </row>
    <row r="51" spans="1:43" x14ac:dyDescent="0.25">
      <c r="B51" s="5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62"/>
    </row>
    <row r="52" spans="1:43" x14ac:dyDescent="0.25">
      <c r="B52" s="55"/>
      <c r="C52" s="18"/>
      <c r="D52" s="18"/>
      <c r="E52" s="18"/>
      <c r="F52" s="18"/>
      <c r="G52" s="26"/>
      <c r="H52" s="26"/>
      <c r="I52" s="26"/>
      <c r="J52" s="26"/>
      <c r="K52" s="26"/>
      <c r="L52" s="26"/>
      <c r="M52" s="26"/>
      <c r="N52" s="26"/>
      <c r="O52" s="18"/>
      <c r="P52" s="18"/>
      <c r="Q52" s="18"/>
      <c r="R52" s="26"/>
      <c r="S52" s="26"/>
      <c r="T52" s="26"/>
      <c r="U52" s="26"/>
      <c r="V52" s="26"/>
      <c r="W52" s="18"/>
      <c r="X52" s="18"/>
      <c r="Y52" s="62"/>
    </row>
    <row r="53" spans="1:43" x14ac:dyDescent="0.25">
      <c r="B53" s="55"/>
      <c r="C53" s="3000" t="s">
        <v>10</v>
      </c>
      <c r="D53" s="3000"/>
      <c r="E53" s="3000"/>
      <c r="F53" s="3000"/>
      <c r="G53" s="26"/>
      <c r="H53" s="26"/>
      <c r="I53" s="26"/>
      <c r="J53" s="26"/>
      <c r="K53" s="26"/>
      <c r="L53" s="26"/>
      <c r="M53" s="26"/>
      <c r="N53" s="26"/>
      <c r="O53" s="3000" t="s">
        <v>1015</v>
      </c>
      <c r="P53" s="3000"/>
      <c r="Q53" s="3000"/>
      <c r="R53" s="26"/>
      <c r="S53" s="26"/>
      <c r="T53" s="26"/>
      <c r="U53" s="26"/>
      <c r="V53" s="26"/>
      <c r="W53" s="3000" t="s">
        <v>893</v>
      </c>
      <c r="X53" s="3000"/>
      <c r="Y53" s="62"/>
    </row>
    <row r="54" spans="1:43" ht="15.75" thickBot="1" x14ac:dyDescent="0.3">
      <c r="B54" s="63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68"/>
    </row>
    <row r="55" spans="1:43" x14ac:dyDescent="0.25">
      <c r="Y55">
        <v>106</v>
      </c>
    </row>
  </sheetData>
  <mergeCells count="69">
    <mergeCell ref="O24:R24"/>
    <mergeCell ref="O45:R45"/>
    <mergeCell ref="O46:R46"/>
    <mergeCell ref="O47:R47"/>
    <mergeCell ref="O48:R48"/>
    <mergeCell ref="O40:R40"/>
    <mergeCell ref="O41:R41"/>
    <mergeCell ref="O42:R42"/>
    <mergeCell ref="O43:R43"/>
    <mergeCell ref="O44:R44"/>
    <mergeCell ref="O35:R35"/>
    <mergeCell ref="O36:R36"/>
    <mergeCell ref="O37:R37"/>
    <mergeCell ref="O38:R38"/>
    <mergeCell ref="O39:R39"/>
    <mergeCell ref="O30:R30"/>
    <mergeCell ref="O31:R31"/>
    <mergeCell ref="O32:R32"/>
    <mergeCell ref="O33:R33"/>
    <mergeCell ref="O34:R34"/>
    <mergeCell ref="O25:R25"/>
    <mergeCell ref="O26:R26"/>
    <mergeCell ref="O27:R27"/>
    <mergeCell ref="O28:R28"/>
    <mergeCell ref="O29:R29"/>
    <mergeCell ref="O18:R18"/>
    <mergeCell ref="O19:R19"/>
    <mergeCell ref="O21:R21"/>
    <mergeCell ref="O22:R22"/>
    <mergeCell ref="O23:R23"/>
    <mergeCell ref="O20:R20"/>
    <mergeCell ref="T12:T16"/>
    <mergeCell ref="L13:L16"/>
    <mergeCell ref="M13:M16"/>
    <mergeCell ref="N13:N16"/>
    <mergeCell ref="O14:R14"/>
    <mergeCell ref="V12:V16"/>
    <mergeCell ref="W12:X12"/>
    <mergeCell ref="W13:W16"/>
    <mergeCell ref="X13:X16"/>
    <mergeCell ref="Y13:Y16"/>
    <mergeCell ref="B2:Y2"/>
    <mergeCell ref="B3:Y3"/>
    <mergeCell ref="B4:Y4"/>
    <mergeCell ref="B5:Y5"/>
    <mergeCell ref="B8:Y8"/>
    <mergeCell ref="C6:F6"/>
    <mergeCell ref="V6:X6"/>
    <mergeCell ref="B12:B16"/>
    <mergeCell ref="C12:C16"/>
    <mergeCell ref="D13:D16"/>
    <mergeCell ref="E13:E16"/>
    <mergeCell ref="F13:F16"/>
    <mergeCell ref="C53:F53"/>
    <mergeCell ref="O53:Q53"/>
    <mergeCell ref="W53:X53"/>
    <mergeCell ref="C10:H10"/>
    <mergeCell ref="N10:V10"/>
    <mergeCell ref="S12:S16"/>
    <mergeCell ref="G13:G16"/>
    <mergeCell ref="H13:H16"/>
    <mergeCell ref="I12:I16"/>
    <mergeCell ref="J13:J16"/>
    <mergeCell ref="K13:K16"/>
    <mergeCell ref="J12:N12"/>
    <mergeCell ref="D12:H12"/>
    <mergeCell ref="O17:R17"/>
    <mergeCell ref="B49:V49"/>
    <mergeCell ref="U12:U16"/>
  </mergeCells>
  <pageMargins left="0.38" right="0.70866141732283472" top="0.74803149606299213" bottom="0.74803149606299213" header="0.31496062992125984" footer="0.31496062992125984"/>
  <pageSetup paperSize="5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154</vt:i4>
      </vt:variant>
      <vt:variant>
        <vt:lpstr>Rangos con nombre</vt:lpstr>
      </vt:variant>
      <vt:variant>
        <vt:i4>2</vt:i4>
      </vt:variant>
    </vt:vector>
  </HeadingPairs>
  <TitlesOfParts>
    <vt:vector size="156" baseType="lpstr">
      <vt:lpstr>pag.6</vt:lpstr>
      <vt:lpstr>pag.7</vt:lpstr>
      <vt:lpstr>pag.8</vt:lpstr>
      <vt:lpstr>pag.9</vt:lpstr>
      <vt:lpstr>pag.10</vt:lpstr>
      <vt:lpstr>pag.11</vt:lpstr>
      <vt:lpstr>pag.12</vt:lpstr>
      <vt:lpstr>pag.13</vt:lpstr>
      <vt:lpstr>pag.14</vt:lpstr>
      <vt:lpstr>pag.15</vt:lpstr>
      <vt:lpstr>pag.16</vt:lpstr>
      <vt:lpstr>pag.17</vt:lpstr>
      <vt:lpstr>pag.18</vt:lpstr>
      <vt:lpstr>pag.19</vt:lpstr>
      <vt:lpstr>pag.20</vt:lpstr>
      <vt:lpstr>pag.21</vt:lpstr>
      <vt:lpstr>pag.22</vt:lpstr>
      <vt:lpstr>pag.23</vt:lpstr>
      <vt:lpstr>pag.24</vt:lpstr>
      <vt:lpstr>pag..25</vt:lpstr>
      <vt:lpstr>pag.26</vt:lpstr>
      <vt:lpstr>pag.27</vt:lpstr>
      <vt:lpstr>pag.28</vt:lpstr>
      <vt:lpstr>pag.29</vt:lpstr>
      <vt:lpstr>pag.30</vt:lpstr>
      <vt:lpstr>pag.31</vt:lpstr>
      <vt:lpstr>pag.32</vt:lpstr>
      <vt:lpstr>pag.33</vt:lpstr>
      <vt:lpstr>pag.34</vt:lpstr>
      <vt:lpstr>pag.35</vt:lpstr>
      <vt:lpstr>pag.36</vt:lpstr>
      <vt:lpstr>pag.37</vt:lpstr>
      <vt:lpstr>pag.38</vt:lpstr>
      <vt:lpstr>pag.39</vt:lpstr>
      <vt:lpstr>pag.40</vt:lpstr>
      <vt:lpstr>pag.41</vt:lpstr>
      <vt:lpstr>Pag.42</vt:lpstr>
      <vt:lpstr>PAG.43</vt:lpstr>
      <vt:lpstr>PAG.44</vt:lpstr>
      <vt:lpstr>PAG.45</vt:lpstr>
      <vt:lpstr>PAG.46</vt:lpstr>
      <vt:lpstr>PAG.47</vt:lpstr>
      <vt:lpstr>PAG.48</vt:lpstr>
      <vt:lpstr>PAG.49</vt:lpstr>
      <vt:lpstr>PAG.50</vt:lpstr>
      <vt:lpstr>PAG.51</vt:lpstr>
      <vt:lpstr>PAG.52</vt:lpstr>
      <vt:lpstr>PAG.53</vt:lpstr>
      <vt:lpstr>PAG.54</vt:lpstr>
      <vt:lpstr>pag.55</vt:lpstr>
      <vt:lpstr>pag.56</vt:lpstr>
      <vt:lpstr>pag.57</vt:lpstr>
      <vt:lpstr>PAG.58</vt:lpstr>
      <vt:lpstr>PAG.59</vt:lpstr>
      <vt:lpstr>PAG.60</vt:lpstr>
      <vt:lpstr>PAG.61</vt:lpstr>
      <vt:lpstr>PAG.62</vt:lpstr>
      <vt:lpstr>PAG.63</vt:lpstr>
      <vt:lpstr>PAG.64</vt:lpstr>
      <vt:lpstr>PAG.65</vt:lpstr>
      <vt:lpstr>pag..66</vt:lpstr>
      <vt:lpstr>pag..67</vt:lpstr>
      <vt:lpstr>pag..68</vt:lpstr>
      <vt:lpstr>pag..69</vt:lpstr>
      <vt:lpstr>pag..70</vt:lpstr>
      <vt:lpstr>pag..71</vt:lpstr>
      <vt:lpstr>PAG.73</vt:lpstr>
      <vt:lpstr>PAG.74</vt:lpstr>
      <vt:lpstr>PAG.75</vt:lpstr>
      <vt:lpstr>PAG.76</vt:lpstr>
      <vt:lpstr>PAG.77</vt:lpstr>
      <vt:lpstr>pag.78</vt:lpstr>
      <vt:lpstr>PAG.79</vt:lpstr>
      <vt:lpstr>PAG.80</vt:lpstr>
      <vt:lpstr>PAG.81</vt:lpstr>
      <vt:lpstr>PAG.82</vt:lpstr>
      <vt:lpstr>PAG..83</vt:lpstr>
      <vt:lpstr>PAG..84</vt:lpstr>
      <vt:lpstr>Pag..85</vt:lpstr>
      <vt:lpstr>PAG..86</vt:lpstr>
      <vt:lpstr>PAG..88</vt:lpstr>
      <vt:lpstr>pag..89</vt:lpstr>
      <vt:lpstr>pag..90</vt:lpstr>
      <vt:lpstr>pag..91</vt:lpstr>
      <vt:lpstr>pag..92</vt:lpstr>
      <vt:lpstr>pag..93</vt:lpstr>
      <vt:lpstr>pag..94</vt:lpstr>
      <vt:lpstr>pag..95</vt:lpstr>
      <vt:lpstr>pag..96</vt:lpstr>
      <vt:lpstr>pag..97</vt:lpstr>
      <vt:lpstr>pag..98</vt:lpstr>
      <vt:lpstr>pag..99</vt:lpstr>
      <vt:lpstr>pag..100</vt:lpstr>
      <vt:lpstr>pag..101</vt:lpstr>
      <vt:lpstr>pag..102</vt:lpstr>
      <vt:lpstr>pag.103</vt:lpstr>
      <vt:lpstr>pag..104</vt:lpstr>
      <vt:lpstr>pag..105</vt:lpstr>
      <vt:lpstr>pag..106</vt:lpstr>
      <vt:lpstr>pag..107</vt:lpstr>
      <vt:lpstr>pag.108</vt:lpstr>
      <vt:lpstr>pag.110</vt:lpstr>
      <vt:lpstr>pag.109</vt:lpstr>
      <vt:lpstr>pag.111</vt:lpstr>
      <vt:lpstr>pag.112</vt:lpstr>
      <vt:lpstr>pag.113</vt:lpstr>
      <vt:lpstr>pag.114</vt:lpstr>
      <vt:lpstr>pag.115</vt:lpstr>
      <vt:lpstr>pag.116</vt:lpstr>
      <vt:lpstr>pag.117</vt:lpstr>
      <vt:lpstr>pag..118</vt:lpstr>
      <vt:lpstr>pag.119</vt:lpstr>
      <vt:lpstr>120.</vt:lpstr>
      <vt:lpstr>121.</vt:lpstr>
      <vt:lpstr>122.</vt:lpstr>
      <vt:lpstr>123.}</vt:lpstr>
      <vt:lpstr>124..</vt:lpstr>
      <vt:lpstr>126.</vt:lpstr>
      <vt:lpstr>127</vt:lpstr>
      <vt:lpstr>128..</vt:lpstr>
      <vt:lpstr>129</vt:lpstr>
      <vt:lpstr>130</vt:lpstr>
      <vt:lpstr>131</vt:lpstr>
      <vt:lpstr>132</vt:lpstr>
      <vt:lpstr>133</vt:lpstr>
      <vt:lpstr>134</vt:lpstr>
      <vt:lpstr>135</vt:lpstr>
      <vt:lpstr>136.</vt:lpstr>
      <vt:lpstr>137</vt:lpstr>
      <vt:lpstr>138</vt:lpstr>
      <vt:lpstr>139</vt:lpstr>
      <vt:lpstr>140</vt:lpstr>
      <vt:lpstr>141</vt:lpstr>
      <vt:lpstr>142</vt:lpstr>
      <vt:lpstr>143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157</vt:lpstr>
      <vt:lpstr>158</vt:lpstr>
      <vt:lpstr>159</vt:lpstr>
      <vt:lpstr>160</vt:lpstr>
      <vt:lpstr>161</vt:lpstr>
      <vt:lpstr>Hoja3</vt:lpstr>
      <vt:lpstr>Hoja61</vt:lpstr>
      <vt:lpstr>Hoja7</vt:lpstr>
      <vt:lpstr>PAG.54!Área_de_impresión</vt:lpstr>
      <vt:lpstr>PAG.60!Área_de_impresión</vt:lpstr>
    </vt:vector>
  </TitlesOfParts>
  <Company>Luffi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Gerencia Financiera</dc:creator>
  <cp:lastModifiedBy>Gerencia Financiera</cp:lastModifiedBy>
  <cp:lastPrinted>2023-01-17T17:18:27Z</cp:lastPrinted>
  <dcterms:created xsi:type="dcterms:W3CDTF">2014-04-21T14:16:40Z</dcterms:created>
  <dcterms:modified xsi:type="dcterms:W3CDTF">2023-04-11T15:19:52Z</dcterms:modified>
</cp:coreProperties>
</file>